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tco750\Desktop\Class Folder-Data Analytics\Excel-Crowdfunding Analysis\"/>
    </mc:Choice>
  </mc:AlternateContent>
  <xr:revisionPtr revIDLastSave="0" documentId="13_ncr:1_{DDA90597-EA5F-4FC2-9029-B39E22AC1C76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6" r:id="rId6"/>
    <sheet name="Edinburgh Research" sheetId="7" r:id="rId7"/>
    <sheet name="Descriptive Statistics" sheetId="10" r:id="rId8"/>
  </sheets>
  <calcPr calcId="191029"/>
  <pivotCaches>
    <pivotCache cacheId="0" r:id="rId9"/>
    <pivotCache cacheId="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B13" i="12"/>
  <c r="C2" i="12"/>
  <c r="B2" i="12"/>
  <c r="H3" i="12"/>
  <c r="H4" i="12"/>
  <c r="H5" i="12"/>
  <c r="H6" i="12"/>
  <c r="H7" i="12"/>
  <c r="H8" i="12"/>
  <c r="H9" i="12"/>
  <c r="H10" i="12"/>
  <c r="H11" i="12"/>
  <c r="H12" i="12"/>
  <c r="G3" i="12"/>
  <c r="G4" i="12"/>
  <c r="G5" i="12"/>
  <c r="G6" i="12"/>
  <c r="G7" i="12"/>
  <c r="G8" i="12"/>
  <c r="G9" i="12"/>
  <c r="G10" i="12"/>
  <c r="G11" i="12"/>
  <c r="G12" i="12"/>
  <c r="F3" i="12"/>
  <c r="F4" i="12"/>
  <c r="F5" i="12"/>
  <c r="F6" i="12"/>
  <c r="F7" i="12"/>
  <c r="F8" i="12"/>
  <c r="F9" i="12"/>
  <c r="F10" i="12"/>
  <c r="F11" i="12"/>
  <c r="F12" i="12"/>
  <c r="E3" i="12"/>
  <c r="E4" i="12"/>
  <c r="E5" i="12"/>
  <c r="E6" i="12"/>
  <c r="E7" i="12"/>
  <c r="E8" i="12"/>
  <c r="E9" i="12"/>
  <c r="E10" i="12"/>
  <c r="E11" i="12"/>
  <c r="E12" i="12"/>
  <c r="D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C4" i="12"/>
  <c r="C3" i="12"/>
  <c r="B3" i="12"/>
  <c r="D4" i="12"/>
  <c r="D3" i="12"/>
  <c r="D2" i="12"/>
  <c r="B12" i="12"/>
  <c r="B11" i="12"/>
  <c r="B9" i="12"/>
  <c r="B7" i="12"/>
  <c r="B6" i="12"/>
  <c r="B5" i="12"/>
  <c r="B4" i="12"/>
  <c r="B10" i="12"/>
  <c r="B8" i="12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2" i="1"/>
  <c r="C5" i="10"/>
  <c r="B5" i="10"/>
  <c r="B2" i="10"/>
  <c r="C2" i="10"/>
  <c r="D3" i="7"/>
  <c r="D4" i="7"/>
  <c r="D5" i="7"/>
  <c r="D6" i="7"/>
  <c r="D2" i="7"/>
  <c r="B3" i="7"/>
  <c r="C3" i="7" s="1"/>
  <c r="B4" i="7"/>
  <c r="C4" i="7" s="1"/>
  <c r="B5" i="7"/>
  <c r="C5" i="7" s="1"/>
  <c r="B6" i="7"/>
  <c r="C6" i="7" s="1"/>
  <c r="B2" i="7"/>
  <c r="C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E13" i="12" l="1"/>
  <c r="G13" i="12" s="1"/>
  <c r="E2" i="12"/>
  <c r="H2" i="12" s="1"/>
  <c r="F13" i="12" l="1"/>
  <c r="H13" i="12"/>
  <c r="G2" i="12"/>
  <c r="F2" i="12"/>
</calcChain>
</file>

<file path=xl/sharedStrings.xml><?xml version="1.0" encoding="utf-8"?>
<sst xmlns="http://schemas.openxmlformats.org/spreadsheetml/2006/main" count="33091" uniqueCount="8410">
  <si>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</si>
  <si>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</si>
  <si>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</si>
  <si>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</si>
  <si>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</si>
  <si>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</si>
  <si>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</si>
  <si>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</si>
  <si>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</si>
  <si>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</si>
  <si>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</si>
  <si>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</si>
  <si>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</si>
  <si>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</si>
  <si>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</si>
  <si>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</si>
  <si>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</si>
  <si>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</si>
  <si>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</si>
  <si>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</si>
  <si>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</si>
  <si>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</si>
  <si>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</si>
  <si>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</si>
  <si>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</si>
  <si>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</si>
  <si>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</si>
  <si>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</si>
  <si>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</si>
  <si>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</si>
  <si>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</si>
  <si>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</si>
  <si>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</si>
  <si>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</si>
  <si>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</si>
  <si>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</si>
  <si>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</si>
  <si>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</si>
  <si>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</si>
  <si>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</si>
  <si>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</si>
  <si>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</si>
  <si>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</si>
  <si>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</si>
  <si>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</si>
  <si>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</si>
  <si>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</si>
  <si>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</si>
  <si>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</si>
  <si>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</si>
  <si>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</si>
  <si>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</si>
  <si>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</si>
  <si>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</si>
  <si>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</si>
  <si>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</si>
  <si>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</si>
  <si>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</si>
  <si>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</si>
  <si>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</si>
  <si>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</si>
  <si>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</si>
  <si>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</si>
  <si>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</si>
  <si>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</si>
  <si>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</si>
  <si>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</si>
  <si>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</si>
  <si>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</si>
  <si>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</si>
  <si>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</si>
  <si>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</si>
  <si>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</si>
  <si>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</si>
  <si>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</si>
  <si>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</si>
  <si>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</si>
  <si>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</si>
  <si>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</si>
  <si>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</si>
  <si>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</si>
  <si>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</si>
  <si>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</si>
  <si>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</si>
  <si>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</si>
  <si>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</si>
  <si>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</si>
  <si>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</si>
  <si>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</si>
  <si>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</si>
  <si>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</si>
  <si>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</si>
  <si>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</si>
  <si>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</si>
  <si>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</si>
  <si>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</si>
  <si>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</si>
  <si>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</si>
  <si>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</si>
  <si>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</si>
  <si>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</si>
  <si>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</si>
  <si>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</si>
  <si>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</si>
  <si>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</si>
  <si>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</si>
  <si>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</si>
  <si>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</si>
  <si>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</si>
  <si>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</si>
  <si>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</si>
  <si>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</si>
  <si>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</si>
  <si>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</si>
  <si>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</si>
  <si>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</si>
  <si>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</si>
  <si>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</si>
  <si>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</si>
  <si>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</si>
  <si>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</si>
  <si>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</si>
  <si>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</si>
  <si>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</si>
  <si>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</si>
  <si>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</si>
  <si>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</si>
  <si>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</si>
  <si>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</si>
  <si>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</si>
  <si>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</si>
  <si>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</si>
  <si>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</si>
  <si>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</si>
  <si>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</si>
  <si>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</si>
  <si>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</si>
  <si>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</si>
  <si>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</si>
  <si>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</si>
  <si>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</si>
  <si>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</si>
  <si>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</si>
  <si>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</si>
  <si>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</si>
  <si>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</si>
  <si>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</si>
  <si>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</si>
  <si>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</si>
  <si>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</si>
  <si>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</si>
  <si>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</si>
  <si>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</si>
  <si>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</si>
  <si>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</si>
  <si>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</si>
  <si>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</si>
  <si>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</si>
  <si>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</si>
  <si>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</si>
  <si>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</si>
  <si>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</si>
  <si>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</si>
  <si>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</si>
  <si>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</si>
  <si>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</si>
  <si>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</si>
  <si>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</si>
  <si>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</si>
  <si>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</si>
  <si>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</si>
  <si>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</si>
  <si>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</si>
  <si>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</si>
  <si>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</si>
  <si>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</si>
  <si>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</si>
  <si>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</si>
  <si>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</si>
  <si>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</si>
  <si>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</si>
  <si>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</si>
  <si>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</si>
  <si>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</si>
  <si>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</si>
  <si>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</si>
  <si>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</si>
  <si>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</si>
  <si>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</si>
  <si>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</si>
  <si>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</si>
  <si>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</si>
  <si>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</si>
  <si>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</si>
  <si>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</si>
  <si>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</si>
  <si>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</si>
  <si>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</si>
  <si>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</si>
  <si>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</si>
  <si>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</si>
  <si>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</si>
  <si>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</si>
  <si>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</si>
  <si>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</si>
  <si>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</si>
  <si>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</si>
  <si>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</si>
  <si>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</si>
  <si>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</si>
  <si>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</si>
  <si>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</si>
  <si>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</si>
  <si>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</si>
  <si>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</si>
  <si>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</si>
  <si>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</si>
  <si>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</si>
  <si>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</si>
  <si>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</si>
  <si>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</si>
  <si>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</si>
  <si>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</si>
  <si>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</si>
  <si>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</si>
  <si>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</si>
  <si>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</si>
  <si>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</si>
  <si>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</si>
  <si>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</si>
  <si>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</si>
  <si>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</si>
  <si>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</si>
  <si>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</si>
  <si>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</si>
  <si>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</si>
  <si>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</si>
  <si>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</si>
  <si>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</si>
  <si>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</si>
  <si>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</si>
  <si>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</si>
  <si>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</si>
  <si>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</si>
  <si>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</si>
  <si>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</si>
  <si>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</si>
  <si>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</si>
  <si>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</si>
  <si>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</si>
  <si>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</si>
  <si>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</si>
  <si>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</si>
  <si>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</si>
  <si>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</si>
  <si>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</si>
  <si>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</si>
  <si>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</si>
  <si>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</si>
  <si>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</si>
  <si>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</si>
  <si>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</si>
  <si>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</si>
  <si>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</si>
  <si>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</si>
  <si>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</si>
  <si>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</si>
  <si>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</si>
  <si>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</si>
  <si>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</si>
  <si>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</si>
  <si>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</si>
  <si>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</si>
  <si>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</si>
  <si>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</si>
  <si>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</si>
  <si>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</si>
  <si>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</si>
  <si>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</si>
  <si>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</si>
  <si>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</si>
  <si>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</si>
  <si>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</si>
  <si>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</si>
  <si>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</si>
  <si>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</si>
  <si>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</si>
  <si>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</si>
  <si>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</si>
  <si>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</si>
  <si>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</si>
  <si>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</si>
  <si>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</si>
  <si>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</si>
  <si>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</si>
  <si>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</si>
  <si>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</si>
  <si>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</si>
  <si>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</si>
  <si>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</si>
  <si>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</si>
  <si>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</si>
  <si>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</si>
  <si>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</si>
  <si>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</si>
  <si>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</si>
  <si>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</si>
  <si>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</si>
  <si>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</si>
  <si>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</si>
  <si>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</si>
  <si>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</si>
  <si>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</si>
  <si>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</si>
  <si>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</si>
  <si>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</si>
  <si>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</si>
  <si>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</si>
  <si>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</si>
  <si>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</si>
  <si>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</si>
  <si>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</si>
  <si>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</si>
  <si>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</si>
  <si>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</si>
  <si>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</si>
  <si>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</si>
  <si>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</si>
  <si>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</si>
  <si>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</si>
  <si>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</si>
  <si>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</si>
  <si>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</si>
  <si>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</si>
  <si>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</si>
  <si>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</si>
  <si>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</si>
  <si>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</si>
  <si>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</si>
  <si>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</si>
  <si>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</si>
  <si>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</si>
  <si>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</si>
  <si>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</si>
  <si>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</si>
  <si>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</si>
  <si>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</si>
  <si>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</si>
  <si>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</si>
  <si>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</si>
  <si>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</si>
  <si>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</si>
  <si>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</si>
  <si>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</si>
  <si>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</si>
  <si>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</si>
  <si>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</si>
  <si>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</si>
  <si>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</si>
  <si>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</si>
  <si>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</si>
  <si>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</si>
  <si>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</si>
  <si>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</si>
  <si>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</si>
  <si>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</si>
  <si>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</si>
  <si>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</si>
  <si>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</si>
  <si>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</si>
  <si>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</si>
  <si>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</si>
  <si>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</si>
  <si>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</si>
  <si>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</si>
  <si>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</si>
  <si>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</si>
  <si>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</si>
  <si>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</si>
  <si>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</si>
  <si>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</si>
  <si>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</si>
  <si>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</si>
  <si>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</si>
  <si>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</si>
  <si>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</si>
  <si>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</si>
  <si>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</si>
  <si>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</si>
  <si>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</si>
  <si>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</si>
  <si>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</si>
  <si>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</si>
  <si>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</si>
  <si>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</si>
  <si>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</si>
  <si>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</si>
  <si>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</si>
  <si>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</si>
  <si>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</si>
  <si>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</si>
  <si>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</si>
  <si>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</si>
  <si>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</si>
  <si>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</si>
  <si>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</si>
  <si>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</si>
  <si>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</si>
  <si>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</si>
  <si>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</si>
  <si>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</si>
  <si>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</si>
  <si>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</si>
  <si>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</si>
  <si>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</si>
  <si>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</si>
  <si>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</si>
  <si>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</si>
  <si>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</si>
  <si>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</si>
  <si>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</si>
  <si>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</si>
  <si>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</si>
  <si>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</si>
  <si>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</si>
  <si>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</si>
  <si>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</si>
  <si>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</si>
  <si>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</si>
  <si>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</si>
  <si>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</si>
  <si>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</si>
  <si>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</si>
  <si>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</si>
  <si>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</si>
  <si>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</si>
  <si>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</si>
  <si>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</si>
  <si>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</si>
  <si>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</si>
  <si>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</si>
  <si>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</si>
  <si>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</si>
  <si>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</si>
  <si>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</si>
  <si>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</si>
  <si>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</si>
  <si>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</si>
  <si>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</si>
  <si>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</si>
  <si>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</si>
  <si>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</si>
  <si>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</si>
  <si>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</si>
  <si>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</si>
  <si>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</si>
  <si>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</si>
  <si>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</si>
  <si>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</si>
  <si>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</si>
  <si>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</si>
  <si>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</si>
  <si>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</si>
  <si>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</si>
  <si>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</si>
  <si>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</si>
  <si>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</si>
  <si>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</si>
  <si>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</si>
  <si>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</si>
  <si>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</si>
  <si>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</si>
  <si>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</si>
  <si>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</si>
  <si>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</si>
  <si>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</si>
  <si>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</si>
  <si>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</si>
  <si>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</si>
  <si>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</si>
  <si>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</si>
  <si>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</si>
  <si>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</si>
  <si>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</si>
  <si>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</si>
  <si>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</si>
  <si>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</si>
  <si>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</si>
  <si>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</si>
  <si>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</si>
  <si>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</si>
  <si>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</si>
  <si>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</si>
  <si>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</si>
  <si>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</si>
  <si>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</si>
  <si>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</si>
  <si>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</si>
  <si>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</si>
  <si>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</si>
  <si>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</si>
  <si>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</si>
  <si>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</si>
  <si>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</si>
  <si>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</si>
  <si>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</si>
  <si>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</si>
  <si>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</si>
  <si>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</si>
  <si>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</si>
  <si>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</si>
  <si>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</si>
  <si>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</si>
  <si>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</si>
  <si>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</si>
  <si>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</si>
  <si>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</si>
  <si>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</si>
  <si>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</si>
  <si>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</si>
  <si>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</si>
  <si>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</si>
  <si>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</si>
  <si>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</si>
  <si>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</si>
  <si>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</si>
  <si>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</si>
  <si>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</si>
  <si>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</si>
  <si>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</si>
  <si>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</si>
  <si>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</si>
  <si>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</si>
  <si>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</si>
  <si>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</si>
  <si>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</si>
  <si>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</si>
  <si>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</si>
  <si>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</si>
  <si>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</si>
  <si>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</si>
  <si>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</si>
  <si>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</si>
  <si>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</si>
  <si>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</si>
  <si>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</si>
  <si>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</si>
  <si>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</si>
  <si>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</si>
  <si>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</si>
  <si>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</si>
  <si>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</si>
  <si>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</si>
  <si>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</si>
  <si>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</si>
  <si>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</si>
  <si>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</si>
  <si>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</si>
  <si>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</si>
  <si>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</si>
  <si>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</si>
  <si>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</si>
  <si>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</si>
  <si>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</si>
  <si>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</si>
  <si>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</si>
  <si>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</si>
  <si>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</si>
  <si>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</si>
  <si>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</si>
  <si>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</si>
  <si>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</si>
  <si>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</si>
  <si>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</si>
  <si>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</si>
  <si>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</si>
  <si>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</si>
  <si>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</si>
  <si>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</si>
  <si>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</si>
  <si>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</si>
  <si>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</si>
  <si>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</si>
  <si>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</si>
  <si>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</si>
  <si>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</si>
  <si>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</si>
  <si>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</si>
  <si>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</si>
  <si>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</si>
  <si>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</si>
  <si>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</si>
  <si>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</si>
  <si>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</si>
  <si>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</si>
  <si>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</si>
  <si>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</si>
  <si>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</si>
  <si>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</si>
  <si>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</si>
  <si>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</si>
  <si>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</si>
  <si>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</si>
  <si>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</si>
  <si>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</si>
  <si>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</si>
  <si>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</si>
  <si>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</si>
  <si>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</si>
  <si>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</si>
  <si>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</si>
  <si>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</si>
  <si>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</si>
  <si>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</si>
  <si>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</si>
  <si>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</si>
  <si>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</si>
  <si>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</si>
  <si>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</si>
  <si>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</si>
  <si>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</si>
  <si>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</si>
  <si>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</si>
  <si>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</si>
  <si>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</si>
  <si>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</si>
  <si>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</si>
  <si>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</si>
  <si>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</si>
  <si>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</si>
  <si>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</si>
  <si>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</si>
  <si>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</si>
  <si>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</si>
  <si>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</si>
  <si>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</si>
  <si>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</si>
  <si>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</si>
  <si>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</si>
  <si>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</si>
  <si>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</si>
  <si>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</si>
  <si>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</si>
  <si>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</si>
  <si>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</si>
  <si>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</si>
  <si>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</si>
  <si>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</si>
  <si>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</si>
  <si>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</si>
  <si>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</si>
  <si>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</si>
  <si>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</si>
  <si>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</si>
  <si>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</si>
  <si>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</si>
  <si>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</si>
  <si>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</si>
  <si>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</si>
  <si>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</si>
  <si>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</si>
  <si>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</si>
  <si>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</si>
  <si>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</si>
  <si>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</si>
  <si>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</si>
  <si>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</si>
  <si>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</si>
  <si>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</si>
  <si>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</si>
  <si>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</si>
  <si>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</si>
  <si>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</si>
  <si>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</si>
  <si>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</si>
  <si>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</si>
  <si>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</si>
  <si>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</si>
  <si>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</si>
  <si>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</si>
  <si>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</si>
  <si>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</si>
  <si>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</si>
  <si>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</si>
  <si>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</si>
  <si>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</si>
  <si>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</si>
  <si>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</si>
  <si>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</si>
  <si>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</si>
  <si>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</si>
  <si>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</si>
  <si>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</si>
  <si>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</si>
  <si>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</si>
  <si>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</si>
  <si>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</si>
  <si>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</si>
  <si>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</si>
  <si>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</si>
  <si>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</si>
  <si>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</si>
  <si>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</si>
  <si>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</si>
  <si>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</si>
  <si>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</si>
  <si>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</si>
  <si>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</si>
  <si>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</si>
  <si>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</si>
  <si>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</si>
  <si>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</si>
  <si>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</si>
  <si>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</si>
  <si>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</si>
  <si>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</si>
  <si>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</si>
  <si>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</si>
  <si>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</si>
  <si>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</si>
  <si>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</si>
  <si>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</si>
  <si>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</si>
  <si>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</si>
  <si>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</si>
  <si>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</si>
  <si>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</si>
  <si>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</si>
  <si>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</si>
  <si>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</si>
  <si>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</si>
  <si>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</si>
  <si>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</si>
  <si>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</si>
  <si>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</si>
  <si>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</si>
  <si>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</si>
  <si>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</si>
  <si>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</si>
  <si>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</si>
  <si>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</si>
  <si>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</si>
  <si>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</si>
  <si>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</si>
  <si>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</si>
  <si>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</si>
  <si>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</si>
  <si>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</si>
  <si>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</si>
  <si>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</si>
  <si>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</si>
  <si>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</si>
  <si>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</si>
  <si>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</si>
  <si>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</si>
  <si>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</si>
  <si>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</si>
  <si>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</si>
  <si>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</si>
  <si>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</si>
  <si>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</si>
  <si>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</si>
  <si>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</si>
  <si>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</si>
  <si>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</si>
  <si>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</si>
  <si>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</si>
  <si>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</si>
  <si>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</si>
  <si>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</si>
  <si>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</si>
  <si>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</si>
  <si>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</si>
  <si>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</si>
  <si>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</si>
  <si>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</si>
  <si>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</si>
  <si>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</si>
  <si>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</si>
  <si>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</si>
  <si>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</si>
  <si>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</si>
  <si>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</si>
  <si>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</si>
  <si>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</si>
  <si>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</si>
  <si>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</si>
  <si>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</si>
  <si>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</si>
  <si>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</si>
  <si>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</si>
  <si>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</si>
  <si>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</si>
  <si>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</si>
  <si>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</si>
  <si>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</si>
  <si>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</si>
  <si>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</si>
  <si>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</si>
  <si>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</si>
  <si>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</si>
  <si>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</si>
  <si>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</si>
  <si>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</si>
  <si>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</si>
  <si>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</si>
  <si>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</si>
  <si>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</si>
  <si>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</si>
  <si>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</si>
  <si>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</si>
  <si>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</si>
  <si>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</si>
  <si>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</si>
  <si>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</si>
  <si>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</si>
  <si>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</si>
  <si>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</si>
  <si>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</si>
  <si>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</si>
  <si>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</si>
  <si>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</si>
  <si>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</si>
  <si>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</si>
  <si>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</si>
  <si>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</si>
  <si>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</si>
  <si>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</si>
  <si>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</si>
  <si>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</si>
  <si>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</si>
  <si>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</si>
  <si>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</si>
  <si>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</si>
  <si>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</si>
  <si>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</si>
  <si>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</si>
  <si>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</si>
  <si>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</si>
  <si>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</si>
  <si>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</si>
  <si>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</si>
  <si>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</si>
  <si>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</si>
  <si>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</si>
  <si>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</si>
  <si>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</si>
  <si>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</si>
  <si>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</si>
  <si>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</si>
  <si>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</si>
  <si>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</si>
  <si>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</si>
  <si>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</si>
  <si>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</si>
  <si>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</si>
  <si>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</si>
  <si>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</si>
  <si>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</si>
  <si>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</si>
  <si>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</si>
  <si>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</si>
  <si>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</si>
  <si>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</si>
  <si>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</si>
  <si>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</si>
  <si>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</si>
  <si>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</si>
  <si>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</si>
  <si>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</si>
  <si>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</si>
  <si>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</si>
  <si>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</si>
  <si>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</si>
  <si>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</si>
  <si>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</si>
  <si>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</si>
  <si>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</si>
  <si>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</si>
  <si>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</si>
  <si>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</si>
  <si>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</si>
  <si>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</si>
  <si>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</si>
  <si>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</si>
  <si>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</si>
  <si>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</si>
  <si>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</si>
  <si>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</si>
  <si>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</si>
  <si>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</si>
  <si>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</si>
  <si>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</si>
  <si>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</si>
  <si>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</si>
  <si>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</si>
  <si>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</si>
  <si>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</si>
  <si>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</si>
  <si>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</si>
  <si>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</si>
  <si>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</si>
  <si>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</si>
  <si>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</si>
  <si>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</si>
  <si>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</si>
  <si>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</si>
  <si>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</si>
  <si>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</si>
  <si>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</si>
  <si>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</si>
  <si>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</si>
  <si>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</si>
  <si>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</si>
  <si>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</si>
  <si>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</si>
  <si>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</si>
  <si>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</si>
  <si>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</si>
  <si>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</si>
  <si>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</si>
  <si>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</si>
  <si>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</si>
  <si>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</si>
  <si>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</si>
  <si>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</si>
  <si>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</si>
  <si>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</si>
  <si>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</si>
  <si>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</si>
  <si>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</si>
  <si>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</si>
  <si>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</si>
  <si>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</si>
  <si>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</si>
  <si>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</si>
  <si>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</si>
  <si>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</si>
  <si>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</si>
  <si>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</si>
  <si>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</si>
  <si>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</si>
  <si>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</si>
  <si>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</si>
  <si>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</si>
  <si>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</si>
  <si>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</si>
  <si>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</si>
  <si>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</si>
  <si>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</si>
  <si>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</si>
  <si>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</si>
  <si>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</si>
  <si>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</si>
  <si>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</si>
  <si>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</si>
  <si>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</si>
  <si>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</si>
  <si>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</si>
  <si>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</si>
  <si>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</si>
  <si>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</si>
  <si>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</si>
  <si>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</si>
  <si>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</si>
  <si>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</si>
  <si>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</si>
  <si>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</si>
  <si>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</si>
  <si>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</si>
  <si>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</si>
  <si>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</si>
  <si>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</si>
  <si>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</si>
  <si>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</si>
  <si>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</si>
  <si>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</si>
  <si>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</si>
  <si>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</si>
  <si>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</si>
  <si>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</si>
  <si>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</si>
  <si>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</si>
  <si>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</si>
  <si>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</si>
  <si>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</si>
  <si>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</si>
  <si>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</si>
  <si>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</si>
  <si>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</si>
  <si>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</si>
  <si>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</si>
  <si>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</si>
  <si>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</si>
  <si>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</si>
  <si>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</si>
  <si>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</si>
  <si>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</si>
  <si>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</si>
  <si>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</si>
  <si>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</si>
  <si>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</si>
  <si>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</si>
  <si>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</si>
  <si>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</si>
  <si>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</si>
  <si>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</si>
  <si>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</si>
  <si>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</si>
  <si>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</si>
  <si>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</si>
  <si>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</si>
  <si>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</si>
  <si>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</si>
  <si>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</si>
  <si>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</si>
  <si>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</si>
  <si>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</si>
  <si>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</si>
  <si>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</si>
  <si>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</si>
  <si>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</si>
  <si>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</si>
  <si>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</si>
  <si>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</si>
  <si>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</si>
  <si>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</si>
  <si>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</si>
  <si>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</si>
  <si>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</si>
  <si>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</si>
  <si>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</si>
  <si>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</si>
  <si>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</si>
  <si>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</si>
  <si>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</si>
  <si>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</si>
  <si>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</si>
  <si>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</si>
  <si>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</si>
  <si>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</si>
  <si>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</si>
  <si>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</si>
  <si>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</si>
  <si>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</si>
  <si>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</si>
  <si>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</si>
  <si>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</si>
  <si>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</si>
  <si>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</si>
  <si>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</si>
  <si>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</si>
  <si>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</si>
  <si>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</si>
  <si>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</si>
  <si>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</si>
  <si>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</si>
  <si>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</si>
  <si>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</si>
  <si>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</si>
  <si>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</si>
  <si>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</si>
  <si>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</si>
  <si>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</si>
  <si>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</si>
  <si>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</si>
  <si>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</si>
  <si>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</si>
  <si>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</si>
  <si>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</si>
  <si>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</si>
  <si>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</si>
  <si>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</si>
  <si>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</si>
  <si>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</si>
  <si>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</si>
  <si>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</si>
  <si>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</si>
  <si>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</si>
  <si>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</si>
  <si>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</si>
  <si>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</si>
  <si>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</si>
  <si>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</si>
  <si>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</si>
  <si>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</si>
  <si>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</si>
  <si>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</si>
  <si>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</si>
  <si>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</si>
  <si>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</si>
  <si>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</si>
  <si>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</si>
  <si>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</si>
  <si>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</si>
  <si>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</si>
  <si>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</si>
  <si>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</si>
  <si>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</si>
  <si>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</si>
  <si>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</si>
  <si>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</si>
  <si>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</si>
  <si>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</si>
  <si>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</si>
  <si>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</si>
  <si>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</si>
  <si>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</si>
  <si>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</si>
  <si>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</si>
  <si>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</si>
  <si>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</si>
  <si>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</si>
  <si>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</si>
  <si>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</si>
  <si>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</si>
  <si>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</si>
  <si>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</si>
  <si>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</si>
  <si>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</si>
  <si>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</si>
  <si>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</si>
  <si>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</si>
  <si>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</si>
  <si>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</si>
  <si>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</si>
  <si>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</si>
  <si>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</si>
  <si>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</si>
  <si>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</si>
  <si>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</si>
  <si>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</si>
  <si>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</si>
  <si>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</si>
  <si>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</si>
  <si>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</si>
  <si>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</si>
  <si>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</si>
  <si>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</si>
  <si>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</si>
  <si>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</si>
  <si>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</si>
  <si>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</si>
  <si>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</si>
  <si>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</si>
  <si>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</si>
  <si>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</si>
  <si>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</si>
  <si>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</si>
  <si>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</si>
  <si>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</si>
  <si>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</si>
  <si>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</si>
  <si>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</si>
  <si>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</si>
  <si>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</si>
  <si>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</si>
  <si>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</si>
  <si>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</si>
  <si>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</si>
  <si>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</si>
  <si>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</si>
  <si>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</si>
  <si>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</si>
  <si>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</si>
  <si>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</si>
  <si>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</si>
  <si>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</si>
  <si>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</si>
  <si>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</si>
  <si>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</si>
  <si>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</si>
  <si>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</si>
  <si>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</si>
  <si>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</si>
  <si>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</si>
  <si>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</si>
  <si>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</si>
  <si>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</si>
  <si>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</si>
  <si>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</si>
  <si>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</si>
  <si>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</si>
  <si>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</si>
  <si>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</si>
  <si>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</si>
  <si>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</si>
  <si>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</si>
  <si>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</si>
  <si>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</si>
  <si>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</si>
  <si>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</si>
  <si>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</si>
  <si>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</si>
  <si>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</si>
  <si>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</si>
  <si>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</si>
  <si>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</si>
  <si>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</si>
  <si>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</si>
  <si>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</si>
  <si>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</si>
  <si>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</si>
  <si>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</si>
  <si>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</si>
  <si>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</si>
  <si>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</si>
  <si>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</si>
  <si>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</si>
  <si>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</si>
  <si>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</si>
  <si>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</si>
  <si>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</si>
  <si>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</si>
  <si>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</si>
  <si>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</si>
  <si>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</si>
  <si>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</si>
  <si>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</si>
  <si>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</si>
  <si>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</si>
  <si>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</si>
  <si>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</si>
  <si>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</si>
  <si>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</si>
  <si>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</si>
  <si>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</si>
  <si>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</si>
  <si>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</si>
  <si>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</si>
  <si>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</si>
  <si>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</si>
  <si>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</si>
  <si>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</si>
  <si>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</si>
  <si>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</si>
  <si>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</si>
  <si>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</si>
  <si>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</si>
  <si>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</si>
  <si>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</si>
  <si>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</si>
  <si>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</si>
  <si>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</si>
  <si>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</si>
  <si>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</si>
  <si>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</si>
  <si>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</si>
  <si>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</si>
  <si>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</si>
  <si>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</si>
  <si>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</si>
  <si>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</si>
  <si>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</si>
  <si>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</si>
  <si>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</si>
  <si>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</si>
  <si>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</si>
  <si>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</si>
  <si>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</si>
  <si>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</si>
  <si>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</si>
  <si>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</si>
  <si>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</si>
  <si>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</si>
  <si>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</si>
  <si>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</si>
  <si>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</si>
  <si>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</si>
  <si>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</si>
  <si>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</si>
  <si>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</si>
  <si>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</si>
  <si>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</si>
  <si>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</si>
  <si>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</si>
  <si>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</si>
  <si>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</si>
  <si>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</si>
  <si>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</si>
  <si>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</si>
  <si>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</si>
  <si>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</si>
  <si>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</si>
  <si>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</si>
  <si>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</si>
  <si>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</si>
  <si>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</si>
  <si>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</si>
  <si>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</si>
  <si>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</si>
  <si>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</si>
  <si>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</si>
  <si>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</si>
  <si>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</si>
  <si>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</si>
  <si>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</si>
  <si>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</si>
  <si>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</si>
  <si>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</si>
  <si>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</si>
  <si>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</si>
  <si>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</si>
  <si>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</si>
  <si>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</si>
  <si>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</si>
  <si>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</si>
  <si>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</si>
  <si>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</si>
  <si>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</si>
  <si>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</si>
  <si>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</si>
  <si>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</si>
  <si>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</si>
  <si>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</si>
  <si>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</si>
  <si>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</si>
  <si>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</si>
  <si>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</si>
  <si>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</si>
  <si>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</si>
  <si>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</si>
  <si>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</si>
  <si>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</si>
  <si>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</si>
  <si>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</si>
  <si>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</si>
  <si>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</si>
  <si>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</si>
  <si>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</si>
  <si>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</si>
  <si>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</si>
  <si>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</si>
  <si>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</si>
  <si>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</si>
  <si>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</si>
  <si>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</si>
  <si>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</si>
  <si>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</si>
  <si>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</si>
  <si>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</si>
  <si>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</si>
  <si>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</si>
  <si>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</si>
  <si>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</si>
  <si>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</si>
  <si>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</si>
  <si>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</si>
  <si>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</si>
  <si>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</si>
  <si>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</si>
  <si>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</si>
  <si>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</si>
  <si>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</si>
  <si>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</si>
  <si>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</si>
  <si>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</si>
  <si>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</si>
  <si>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</si>
  <si>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</si>
  <si>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</si>
  <si>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</si>
  <si>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</si>
  <si>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</si>
  <si>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</si>
  <si>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</si>
  <si>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</si>
  <si>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</si>
  <si>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</si>
  <si>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</si>
  <si>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</si>
  <si>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</si>
  <si>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</si>
  <si>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</si>
  <si>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</si>
  <si>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</si>
  <si>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</si>
  <si>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</si>
  <si>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</si>
  <si>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</si>
  <si>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</si>
  <si>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</si>
  <si>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</si>
  <si>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</si>
  <si>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</si>
  <si>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</si>
  <si>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</si>
  <si>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</si>
  <si>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</si>
  <si>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</si>
  <si>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</si>
  <si>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</si>
  <si>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</si>
  <si>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</si>
  <si>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</si>
  <si>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</si>
  <si>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</si>
  <si>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</si>
  <si>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</si>
  <si>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</si>
  <si>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</si>
  <si>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</si>
  <si>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</si>
  <si>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</si>
  <si>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</si>
  <si>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</si>
  <si>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</si>
  <si>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</si>
  <si>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</si>
  <si>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</si>
  <si>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</si>
  <si>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</si>
  <si>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</si>
  <si>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</si>
  <si>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</si>
  <si>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</si>
  <si>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</si>
  <si>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</si>
  <si>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</si>
  <si>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</si>
  <si>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</si>
  <si>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</si>
  <si>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</si>
  <si>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</si>
  <si>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</si>
  <si>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</si>
  <si>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</si>
  <si>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</si>
  <si>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</si>
  <si>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</si>
  <si>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</si>
  <si>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</si>
  <si>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</si>
  <si>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</si>
  <si>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</si>
  <si>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</si>
  <si>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</si>
  <si>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</si>
  <si>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</si>
  <si>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</si>
  <si>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</si>
  <si>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</si>
  <si>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</si>
  <si>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</si>
  <si>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</si>
  <si>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</si>
  <si>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</si>
  <si>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</si>
  <si>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</si>
  <si>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</si>
  <si>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</si>
  <si>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</si>
  <si>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</si>
  <si>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</si>
  <si>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</si>
  <si>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</si>
  <si>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</si>
  <si>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</si>
  <si>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</si>
  <si>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</si>
  <si>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</si>
  <si>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</si>
  <si>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</si>
  <si>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</si>
  <si>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</si>
  <si>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</si>
  <si>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</si>
  <si>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</si>
  <si>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</si>
  <si>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</si>
  <si>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</si>
  <si>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</si>
  <si>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</si>
  <si>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</si>
  <si>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</si>
  <si>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</si>
  <si>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</si>
  <si>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</si>
  <si>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</si>
  <si>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</si>
  <si>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</si>
  <si>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</si>
  <si>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</si>
  <si>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</si>
  <si>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</si>
  <si>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</si>
  <si>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</si>
  <si>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</si>
  <si>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</si>
  <si>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</si>
  <si>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</si>
  <si>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</si>
  <si>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</si>
  <si>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</si>
  <si>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</si>
  <si>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</si>
  <si>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</si>
  <si>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</si>
  <si>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</si>
  <si>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</si>
  <si>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</si>
  <si>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</si>
  <si>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</si>
  <si>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</si>
  <si>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</si>
  <si>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</si>
  <si>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</si>
  <si>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</si>
  <si>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</si>
  <si>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</si>
  <si>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</si>
  <si>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</si>
  <si>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</si>
  <si>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</si>
  <si>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</si>
  <si>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</si>
  <si>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</si>
  <si>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</si>
  <si>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</si>
  <si>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</si>
  <si>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</si>
  <si>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</si>
  <si>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</si>
  <si>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</si>
  <si>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</si>
  <si>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</si>
  <si>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</si>
  <si>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</si>
  <si>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</si>
  <si>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</si>
  <si>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</si>
  <si>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</si>
  <si>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</si>
  <si>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</si>
  <si>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</si>
  <si>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</si>
  <si>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</si>
  <si>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</si>
  <si>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</si>
  <si>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</si>
  <si>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</si>
  <si>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</si>
  <si>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</si>
  <si>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</si>
  <si>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</si>
  <si>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</si>
  <si>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</si>
  <si>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</si>
  <si>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</si>
  <si>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</si>
  <si>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</si>
  <si>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</si>
  <si>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</si>
  <si>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</si>
  <si>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</si>
  <si>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</si>
  <si>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</si>
  <si>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</si>
  <si>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</si>
  <si>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</si>
  <si>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</si>
  <si>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</si>
  <si>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</si>
  <si>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</si>
  <si>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</si>
  <si>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</si>
  <si>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</si>
  <si>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</si>
  <si>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</si>
  <si>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</si>
  <si>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</si>
  <si>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</si>
  <si>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</si>
  <si>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</si>
  <si>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</si>
  <si>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</si>
  <si>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</si>
  <si>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</si>
  <si>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</si>
  <si>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</si>
  <si>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</si>
  <si>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</si>
  <si>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</si>
  <si>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</si>
  <si>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</si>
  <si>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</si>
  <si>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</si>
  <si>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</si>
  <si>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</si>
  <si>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</si>
  <si>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</si>
  <si>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</si>
  <si>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</si>
  <si>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</si>
  <si>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</si>
  <si>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</si>
  <si>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</si>
  <si>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</si>
  <si>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</si>
  <si>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</si>
  <si>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</si>
  <si>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</si>
  <si>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</si>
  <si>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</si>
  <si>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</si>
  <si>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</si>
  <si>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</si>
  <si>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</si>
  <si>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</si>
  <si>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</si>
  <si>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</si>
  <si>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</si>
  <si>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</si>
  <si>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</si>
  <si>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</si>
  <si>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</si>
  <si>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</si>
  <si>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</si>
  <si>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</si>
  <si>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</si>
  <si>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</si>
  <si>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</si>
  <si>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</si>
  <si>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</si>
  <si>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</si>
  <si>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</si>
  <si>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</si>
  <si>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</si>
  <si>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</si>
  <si>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</si>
  <si>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</si>
  <si>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</si>
  <si>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</si>
  <si>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</si>
  <si>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</si>
  <si>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</si>
  <si>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</si>
  <si>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</si>
  <si>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</si>
  <si>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</si>
  <si>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</si>
  <si>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</si>
  <si>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</si>
  <si>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</si>
  <si>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</si>
  <si>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</si>
  <si>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</si>
  <si>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</si>
  <si>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</si>
  <si>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</si>
  <si>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</si>
  <si>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</si>
  <si>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</si>
  <si>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</si>
  <si>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</si>
  <si>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</si>
  <si>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</si>
  <si>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</si>
  <si>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</si>
  <si>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</si>
  <si>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</si>
  <si>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</si>
  <si>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</si>
  <si>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</si>
  <si>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</si>
  <si>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</si>
  <si>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</si>
  <si>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</si>
  <si>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</si>
  <si>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</si>
  <si>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</si>
  <si>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</si>
  <si>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</si>
  <si>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</si>
  <si>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</si>
  <si>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</si>
  <si>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</si>
  <si>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</si>
  <si>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</si>
  <si>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</si>
  <si>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</si>
  <si>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</si>
  <si>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</si>
  <si>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</si>
  <si>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</si>
  <si>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</si>
  <si>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</si>
  <si>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</si>
  <si>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</si>
  <si>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</si>
  <si>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</si>
  <si>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</si>
  <si>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</si>
  <si>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</si>
  <si>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</si>
  <si>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</si>
  <si>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</si>
  <si>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</si>
  <si>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</si>
  <si>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</si>
  <si>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</si>
  <si>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</si>
  <si>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</si>
  <si>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</si>
  <si>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</si>
  <si>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</si>
  <si>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</si>
  <si>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</si>
  <si>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</si>
  <si>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</si>
  <si>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</si>
  <si>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</si>
  <si>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</si>
  <si>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</si>
  <si>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</si>
  <si>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</si>
  <si>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</si>
  <si>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</si>
  <si>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</si>
  <si>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</si>
  <si>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</si>
  <si>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</si>
  <si>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</si>
  <si>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</si>
  <si>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</si>
  <si>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</si>
  <si>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</si>
  <si>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</si>
  <si>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</si>
  <si>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</si>
  <si>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</si>
  <si>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</si>
  <si>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</si>
  <si>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</si>
  <si>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</si>
  <si>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</si>
  <si>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</si>
  <si>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</si>
  <si>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</si>
  <si>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</si>
  <si>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</si>
  <si>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</si>
  <si>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</si>
  <si>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</si>
  <si>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</si>
  <si>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</si>
  <si>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</si>
  <si>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</si>
  <si>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</si>
  <si>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</si>
  <si>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</si>
  <si>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</si>
  <si>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</si>
  <si>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</si>
  <si>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</si>
  <si>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</si>
  <si>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</si>
  <si>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</si>
  <si>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</si>
  <si>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</si>
  <si>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</si>
  <si>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</si>
  <si>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</si>
  <si>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</si>
  <si>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</si>
  <si>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</si>
  <si>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</si>
  <si>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</si>
  <si>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</si>
  <si>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</si>
  <si>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</si>
  <si>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</si>
  <si>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</si>
  <si>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</si>
  <si>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</si>
  <si>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</si>
  <si>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</si>
  <si>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</si>
  <si>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</si>
  <si>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</si>
  <si>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</si>
  <si>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</si>
  <si>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</si>
  <si>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</si>
  <si>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</si>
  <si>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</si>
  <si>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</si>
  <si>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</si>
  <si>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</si>
  <si>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</si>
  <si>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</si>
  <si>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</si>
  <si>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</si>
  <si>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</si>
  <si>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</si>
  <si>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</si>
  <si>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</si>
  <si>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</si>
  <si>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</si>
  <si>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</si>
  <si>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</si>
  <si>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</si>
  <si>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</si>
  <si>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</si>
  <si>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</si>
  <si>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</si>
  <si>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</si>
  <si>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</si>
  <si>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</si>
  <si>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</si>
  <si>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</si>
  <si>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</si>
  <si>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</si>
  <si>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</si>
  <si>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</si>
  <si>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</si>
  <si>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</si>
  <si>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</si>
  <si>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</si>
  <si>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</si>
  <si>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</si>
  <si>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</si>
  <si>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</si>
  <si>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</si>
  <si>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</si>
  <si>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</si>
  <si>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</si>
  <si>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</si>
  <si>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</si>
  <si>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</si>
  <si>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</si>
  <si>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</si>
  <si>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</si>
  <si>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</si>
  <si>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</si>
  <si>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</si>
  <si>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</si>
  <si>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</si>
  <si>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</si>
  <si>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</si>
  <si>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</si>
  <si>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</si>
  <si>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</si>
  <si>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</si>
  <si>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</si>
  <si>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</si>
  <si>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</si>
  <si>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</si>
  <si>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</si>
  <si>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</si>
  <si>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</si>
  <si>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</si>
  <si>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</si>
  <si>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</si>
  <si>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</si>
  <si>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</si>
  <si>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</si>
  <si>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</si>
  <si>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</si>
  <si>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</si>
  <si>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</si>
  <si>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</si>
  <si>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</si>
  <si>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</si>
  <si>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</si>
  <si>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</si>
  <si>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</si>
  <si>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</si>
  <si>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</si>
  <si>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</si>
  <si>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</si>
  <si>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</si>
  <si>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</si>
  <si>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</si>
  <si>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</si>
  <si>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</si>
  <si>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</si>
  <si>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</si>
  <si>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</si>
  <si>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</si>
  <si>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</si>
  <si>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</si>
  <si>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</si>
  <si>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</si>
  <si>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</si>
  <si>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</si>
  <si>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</si>
  <si>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</si>
  <si>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</si>
  <si>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</si>
  <si>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</si>
  <si>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</si>
  <si>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</si>
  <si>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</si>
  <si>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</si>
  <si>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</si>
  <si>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</si>
  <si>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</si>
  <si>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</si>
  <si>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</si>
  <si>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</si>
  <si>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</si>
  <si>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</si>
  <si>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</si>
  <si>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</si>
  <si>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</si>
  <si>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</si>
  <si>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</si>
  <si>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</si>
  <si>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</si>
  <si>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</si>
  <si>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</si>
  <si>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</si>
  <si>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</si>
  <si>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</si>
  <si>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</si>
  <si>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</si>
  <si>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</si>
  <si>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</si>
  <si>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</si>
  <si>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</si>
  <si>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</si>
  <si>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</si>
  <si>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</si>
  <si>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</si>
  <si>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</si>
  <si>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</si>
  <si>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</si>
  <si>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</si>
  <si>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</si>
  <si>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</si>
  <si>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</si>
  <si>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</si>
  <si>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</si>
  <si>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</si>
  <si>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</si>
  <si>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</si>
  <si>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</si>
  <si>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</si>
  <si>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</si>
  <si>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</si>
  <si>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</si>
  <si>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</si>
  <si>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</si>
  <si>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</si>
  <si>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</si>
  <si>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</si>
  <si>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</si>
  <si>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</si>
  <si>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</si>
  <si>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</si>
  <si>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</si>
  <si>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</si>
  <si>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</si>
  <si>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</si>
  <si>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</si>
  <si>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</si>
  <si>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</si>
  <si>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</si>
  <si>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</si>
  <si>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</si>
  <si>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</si>
  <si>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</si>
  <si>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</si>
  <si>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</si>
  <si>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</si>
  <si>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</si>
  <si>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</si>
  <si>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</si>
  <si>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</si>
  <si>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</si>
  <si>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</si>
  <si>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</si>
  <si>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</si>
  <si>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</si>
  <si>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</si>
  <si>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</si>
  <si>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</si>
  <si>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</si>
  <si>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</si>
  <si>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</si>
  <si>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</si>
  <si>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</si>
  <si>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</si>
  <si>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</si>
  <si>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</si>
  <si>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</si>
  <si>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</si>
  <si>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</si>
  <si>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</si>
  <si>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</si>
  <si>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</si>
  <si>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</si>
  <si>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</si>
  <si>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</si>
  <si>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</si>
  <si>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</si>
  <si>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</si>
  <si>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</si>
  <si>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</si>
  <si>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</si>
  <si>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</si>
  <si>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</si>
  <si>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</si>
  <si>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</si>
  <si>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</si>
  <si>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</si>
  <si>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</si>
  <si>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</si>
  <si>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</si>
  <si>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</si>
  <si>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</si>
  <si>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</si>
  <si>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</si>
  <si>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</si>
  <si>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</si>
  <si>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</si>
  <si>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</si>
  <si>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</si>
  <si>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</si>
  <si>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</si>
  <si>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</si>
  <si>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</si>
  <si>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</si>
  <si>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</si>
  <si>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</si>
  <si>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</si>
  <si>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</si>
  <si>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</si>
  <si>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</si>
  <si>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</si>
  <si>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</si>
  <si>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</si>
  <si>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</si>
  <si>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</si>
  <si>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</si>
  <si>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</si>
  <si>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</si>
  <si>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</si>
  <si>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</si>
  <si>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</si>
  <si>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</si>
  <si>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</si>
  <si>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</si>
  <si>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</si>
  <si>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</si>
  <si>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</si>
  <si>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</si>
  <si>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</si>
  <si>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</si>
  <si>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</si>
  <si>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</si>
  <si>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</si>
  <si>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</si>
  <si>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</si>
  <si>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</si>
  <si>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</si>
  <si>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</si>
  <si>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</si>
  <si>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</si>
  <si>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</si>
  <si>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</si>
  <si>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</si>
  <si>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</si>
  <si>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</si>
  <si>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</si>
  <si>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</si>
  <si>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</si>
  <si>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</si>
  <si>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</si>
  <si>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</si>
  <si>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</si>
  <si>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</si>
  <si>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</si>
  <si>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</si>
  <si>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</si>
  <si>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</si>
  <si>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</si>
  <si>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</si>
  <si>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</si>
  <si>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</si>
  <si>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</si>
  <si>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</si>
  <si>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</si>
  <si>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</si>
  <si>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</si>
  <si>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</si>
  <si>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</si>
  <si>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</si>
  <si>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</si>
  <si>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</si>
  <si>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</si>
  <si>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</si>
  <si>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</si>
  <si>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</si>
  <si>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</si>
  <si>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</si>
  <si>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</si>
  <si>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</si>
  <si>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</si>
  <si>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</si>
  <si>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</si>
  <si>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</si>
  <si>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</si>
  <si>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</si>
  <si>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</si>
  <si>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</si>
  <si>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</si>
  <si>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</si>
  <si>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</si>
  <si>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</si>
  <si>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</si>
  <si>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</si>
  <si>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</si>
  <si>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</si>
  <si>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</si>
  <si>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</si>
  <si>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</si>
  <si>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</si>
  <si>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</si>
  <si>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</si>
  <si>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</si>
  <si>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</si>
  <si>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</si>
  <si>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</si>
  <si>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</si>
  <si>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</si>
  <si>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</si>
  <si>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</si>
  <si>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</si>
  <si>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</si>
  <si>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</si>
  <si>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</si>
  <si>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</si>
  <si>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</si>
  <si>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</si>
  <si>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</si>
  <si>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</si>
  <si>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</si>
  <si>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</si>
  <si>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</si>
  <si>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</si>
  <si>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</si>
  <si>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</si>
  <si>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</si>
  <si>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</si>
  <si>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</si>
  <si>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</si>
  <si>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</si>
  <si>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</si>
  <si>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</si>
  <si>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</si>
  <si>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</si>
  <si>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</si>
  <si>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</si>
  <si>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</si>
  <si>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</si>
  <si>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</si>
  <si>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</si>
  <si>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</si>
  <si>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</si>
  <si>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</si>
  <si>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</si>
  <si>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</si>
  <si>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</si>
  <si>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</si>
  <si>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</si>
  <si>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</si>
  <si>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</si>
  <si>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</si>
  <si>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</si>
  <si>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</si>
  <si>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</si>
  <si>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</si>
  <si>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</si>
  <si>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</si>
  <si>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</si>
  <si>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</si>
  <si>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</si>
  <si>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</si>
  <si>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</si>
  <si>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</si>
  <si>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</si>
  <si>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</si>
  <si>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</si>
  <si>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</si>
  <si>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</si>
  <si>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</si>
  <si>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</si>
  <si>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</si>
  <si>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</si>
  <si>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</si>
  <si>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</si>
  <si>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</si>
  <si>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</si>
  <si>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</si>
  <si>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</si>
  <si>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</si>
  <si>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</si>
  <si>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</si>
  <si>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</si>
  <si>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</si>
  <si>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</si>
  <si>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</si>
  <si>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</si>
  <si>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</si>
  <si>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</si>
  <si>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</si>
  <si>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</si>
  <si>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</si>
  <si>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</si>
  <si>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</si>
  <si>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</si>
  <si>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</si>
  <si>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</si>
  <si>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</si>
  <si>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</si>
  <si>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</si>
  <si>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</si>
  <si>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</si>
  <si>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</si>
  <si>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</si>
  <si>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</si>
  <si>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</si>
  <si>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</si>
  <si>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</si>
  <si>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</si>
  <si>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</si>
  <si>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</si>
  <si>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</si>
  <si>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</si>
  <si>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</si>
  <si>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</si>
  <si>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</si>
  <si>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</si>
  <si>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</si>
  <si>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</si>
  <si>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</si>
  <si>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</si>
  <si>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</si>
  <si>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</si>
  <si>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</si>
  <si>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</si>
  <si>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</si>
  <si>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</si>
  <si>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</si>
  <si>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</si>
  <si>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</si>
  <si>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</si>
  <si>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</si>
  <si>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</si>
  <si>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</si>
  <si>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</si>
  <si>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</si>
  <si>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</si>
  <si>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</si>
  <si>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</si>
  <si>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</si>
  <si>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</si>
  <si>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</si>
  <si>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</si>
  <si>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</si>
  <si>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</si>
  <si>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</si>
  <si>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</si>
  <si>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</si>
  <si>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</si>
  <si>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</si>
  <si>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</si>
  <si>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</si>
  <si>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</si>
  <si>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</si>
  <si>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</si>
  <si>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</si>
  <si>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</si>
  <si>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</si>
  <si>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</si>
  <si>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</si>
  <si>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</si>
  <si>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</si>
  <si>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</si>
  <si>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</si>
  <si>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</si>
  <si>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</si>
  <si>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</si>
  <si>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</si>
  <si>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</si>
  <si>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</si>
  <si>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</si>
  <si>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</si>
  <si>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</si>
  <si>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</si>
  <si>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</si>
  <si>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</si>
  <si>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</si>
  <si>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</si>
  <si>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</si>
  <si>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</si>
  <si>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</si>
  <si>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</si>
  <si>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</si>
  <si>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</si>
  <si>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</si>
  <si>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</si>
  <si>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</si>
  <si>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</si>
  <si>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</si>
  <si>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</si>
  <si>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</si>
  <si>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</si>
  <si>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</si>
  <si>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</si>
  <si>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</si>
  <si>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</si>
  <si>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</si>
  <si>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</si>
  <si>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</si>
  <si>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</si>
  <si>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</si>
  <si>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</si>
  <si>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</si>
  <si>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</si>
  <si>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</si>
  <si>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</si>
  <si>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</si>
  <si>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</si>
  <si>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</si>
  <si>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</si>
  <si>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</si>
  <si>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</si>
  <si>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</si>
  <si>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</si>
  <si>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</si>
  <si>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</si>
  <si>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</si>
  <si>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</si>
  <si>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</si>
  <si>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</si>
  <si>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</si>
  <si>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</si>
  <si>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</si>
  <si>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</si>
  <si>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</si>
  <si>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</si>
  <si>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</si>
  <si>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</si>
  <si>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</si>
  <si>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</si>
  <si>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</si>
  <si>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</si>
  <si>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</si>
  <si>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</si>
  <si>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</si>
  <si>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</si>
  <si>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</si>
  <si>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</si>
  <si>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</si>
  <si>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</si>
  <si>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</si>
  <si>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</si>
  <si>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</si>
  <si>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</si>
  <si>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</si>
  <si>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</si>
  <si>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</si>
  <si>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</si>
  <si>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</si>
  <si>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</si>
  <si>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</si>
  <si>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</si>
  <si>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</si>
  <si>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</si>
  <si>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</si>
  <si>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</si>
  <si>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</si>
  <si>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</si>
  <si>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</si>
  <si>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</si>
  <si>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</si>
  <si>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</si>
  <si>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</si>
  <si>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</si>
  <si>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</si>
  <si>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</si>
  <si>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</si>
  <si>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</si>
  <si>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</si>
  <si>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</si>
  <si>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</si>
  <si>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</si>
  <si>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</si>
  <si>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</si>
  <si>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</si>
  <si>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</si>
  <si>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</si>
  <si>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</si>
  <si>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</si>
  <si>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</si>
  <si>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</si>
  <si>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</si>
  <si>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</si>
  <si>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</si>
  <si>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</si>
  <si>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</si>
  <si>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</si>
  <si>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</si>
  <si>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</si>
  <si>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</si>
  <si>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</si>
  <si>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</si>
  <si>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</si>
  <si>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</si>
  <si>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</si>
  <si>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</si>
  <si>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</si>
  <si>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</si>
  <si>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</si>
  <si>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</si>
  <si>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</si>
  <si>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</si>
  <si>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</si>
  <si>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</si>
  <si>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</si>
  <si>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</si>
  <si>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</si>
  <si>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</si>
  <si>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</si>
  <si>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</si>
  <si>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</si>
  <si>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</si>
  <si>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</si>
  <si>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</si>
  <si>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</si>
  <si>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</si>
  <si>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</si>
  <si>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</si>
  <si>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</si>
  <si>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</si>
  <si>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</si>
  <si>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</si>
  <si>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</si>
  <si>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</si>
  <si>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</si>
  <si>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</si>
  <si>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</si>
  <si>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</si>
  <si>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</si>
  <si>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</si>
  <si>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</si>
  <si>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</si>
  <si>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</si>
  <si>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</si>
  <si>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</si>
  <si>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</si>
  <si>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</si>
  <si>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</si>
  <si>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</si>
  <si>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</si>
  <si>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</si>
  <si>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</si>
  <si>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</si>
  <si>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</si>
  <si>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</si>
  <si>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</si>
  <si>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</si>
  <si>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</si>
  <si>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</si>
  <si>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</si>
  <si>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</si>
  <si>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</si>
  <si>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</si>
  <si>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</si>
  <si>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</si>
  <si>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</si>
  <si>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</si>
  <si>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</si>
  <si>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</si>
  <si>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</si>
  <si>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</si>
  <si>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</si>
  <si>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</si>
  <si>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</si>
  <si>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</si>
  <si>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</si>
  <si>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</si>
  <si>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</si>
  <si>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</si>
  <si>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</si>
  <si>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</si>
  <si>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</si>
  <si>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</si>
  <si>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</si>
  <si>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</si>
  <si>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</si>
  <si>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</si>
  <si>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</si>
  <si>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</si>
  <si>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</si>
  <si>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</si>
  <si>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</si>
  <si>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</si>
  <si>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</si>
  <si>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</si>
  <si>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</si>
  <si>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</si>
  <si>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</si>
  <si>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</si>
  <si>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</si>
  <si>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</si>
  <si>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</si>
  <si>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</si>
  <si>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</si>
  <si>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</si>
  <si>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</si>
  <si>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</si>
  <si>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</si>
  <si>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</si>
  <si>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</si>
  <si>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</si>
  <si>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</si>
  <si>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</si>
  <si>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</si>
  <si>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</si>
  <si>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</si>
  <si>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</si>
  <si>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</si>
  <si>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</si>
  <si>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</si>
  <si>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</si>
  <si>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</si>
  <si>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</si>
  <si>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</si>
  <si>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</si>
  <si>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</si>
  <si>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</si>
  <si>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</si>
  <si>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</si>
  <si>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</si>
  <si>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</si>
  <si>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</si>
  <si>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</si>
  <si>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</si>
  <si>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</si>
  <si>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</si>
  <si>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</si>
  <si>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</si>
  <si>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</si>
  <si>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</si>
  <si>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</si>
  <si>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</si>
  <si>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</si>
  <si>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</si>
  <si>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</si>
  <si>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</si>
  <si>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</si>
  <si>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</si>
  <si>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</si>
  <si>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</si>
  <si>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</si>
  <si>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</si>
  <si>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</si>
  <si>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</si>
  <si>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</si>
  <si>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</si>
  <si>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</si>
  <si>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</si>
  <si>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</si>
  <si>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</si>
  <si>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</si>
  <si>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</si>
  <si>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</si>
  <si>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</si>
  <si>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</si>
  <si>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</si>
  <si>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</si>
  <si>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</si>
  <si>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</si>
  <si>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</si>
  <si>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</si>
  <si>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</si>
  <si>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</si>
  <si>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</si>
  <si>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</si>
  <si>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</si>
  <si>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</si>
  <si>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</si>
  <si>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</si>
  <si>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</si>
  <si>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</si>
  <si>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</si>
  <si>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</si>
  <si>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</si>
  <si>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</si>
  <si>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</si>
  <si>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</si>
  <si>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</si>
  <si>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</si>
  <si>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</si>
  <si>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</si>
  <si>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</si>
  <si>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</si>
  <si>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</si>
  <si>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</si>
  <si>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</si>
  <si>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</si>
  <si>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</si>
  <si>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</si>
  <si>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</si>
  <si>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</si>
  <si>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</si>
  <si>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</si>
  <si>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</si>
  <si>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</si>
  <si>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</si>
  <si>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</si>
  <si>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</si>
  <si>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</si>
  <si>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</si>
  <si>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</si>
  <si>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</si>
  <si>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</si>
  <si>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</si>
  <si>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</si>
  <si>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</si>
  <si>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</si>
  <si>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</si>
  <si>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</si>
  <si>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</si>
  <si>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</si>
  <si>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</si>
  <si>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</si>
  <si>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</si>
  <si>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</si>
  <si>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</si>
  <si>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</si>
  <si>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</si>
  <si>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</si>
  <si>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</si>
  <si>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</si>
  <si>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</si>
  <si>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</si>
  <si>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</si>
  <si>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</si>
  <si>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</si>
  <si>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</si>
  <si>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</si>
  <si>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</si>
  <si>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</si>
  <si>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</si>
  <si>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</si>
  <si>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</si>
  <si>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</si>
  <si>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</si>
  <si>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</si>
  <si>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</si>
  <si>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</si>
  <si>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</si>
  <si>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</si>
  <si>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</si>
  <si>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</si>
  <si>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</si>
  <si>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</si>
  <si>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</si>
  <si>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</si>
  <si>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</si>
  <si>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</si>
  <si>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</si>
  <si>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</si>
  <si>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</si>
  <si>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</si>
  <si>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</si>
  <si>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</si>
  <si>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</si>
  <si>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</si>
  <si>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</si>
  <si>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</si>
  <si>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</si>
  <si>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</si>
  <si>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</si>
  <si>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</si>
  <si>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</si>
  <si>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</si>
  <si>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</si>
  <si>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</si>
  <si>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</si>
  <si>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</si>
  <si>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</si>
  <si>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</si>
  <si>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</si>
  <si>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</si>
  <si>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</si>
  <si>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</si>
  <si>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</si>
  <si>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</si>
  <si>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</si>
  <si>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</si>
  <si>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</si>
  <si>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</si>
  <si>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</si>
  <si>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</si>
  <si>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</si>
  <si>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</si>
  <si>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</si>
  <si>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</si>
  <si>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</si>
  <si>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</si>
  <si>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</si>
  <si>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</si>
  <si>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</si>
  <si>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</si>
  <si>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</si>
  <si>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</si>
  <si>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</si>
  <si>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</si>
  <si>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</si>
  <si>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</si>
  <si>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</si>
  <si>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</si>
  <si>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</si>
  <si>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</si>
  <si>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</si>
  <si>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</si>
  <si>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</si>
  <si>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</si>
  <si>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</si>
  <si>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</si>
  <si>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</si>
  <si>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</si>
  <si>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</si>
  <si>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</si>
  <si>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</si>
  <si>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</si>
  <si>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</si>
  <si>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</si>
  <si>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</si>
  <si>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</si>
  <si>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</si>
  <si>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</si>
  <si>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</si>
  <si>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</si>
  <si>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</si>
  <si>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</si>
  <si>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</si>
  <si>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</si>
  <si>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</si>
  <si>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</si>
  <si>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</si>
  <si>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</si>
  <si>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</si>
  <si>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</si>
  <si>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</si>
  <si>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</si>
  <si>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</si>
  <si>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</si>
  <si>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</si>
  <si>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</si>
  <si>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</si>
  <si>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</si>
  <si>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</si>
  <si>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</si>
  <si>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</si>
  <si>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</si>
  <si>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</si>
  <si>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</si>
  <si>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</si>
  <si>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</si>
  <si>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</si>
  <si>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</si>
  <si>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</si>
  <si>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</si>
  <si>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</si>
  <si>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</si>
  <si>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</si>
  <si>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</si>
  <si>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</si>
  <si>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</si>
  <si>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</si>
  <si>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</si>
  <si>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</si>
  <si>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</si>
  <si>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</si>
  <si>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</si>
  <si>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</si>
  <si>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</si>
  <si>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</si>
  <si>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</si>
  <si>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</si>
  <si>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</si>
  <si>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</si>
  <si>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</si>
  <si>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</si>
  <si>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</si>
  <si>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</si>
  <si>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</si>
  <si>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</si>
  <si>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</si>
  <si>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</si>
  <si>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</si>
  <si>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</si>
  <si>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</si>
  <si>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</si>
  <si>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</si>
  <si>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</si>
  <si>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</si>
  <si>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</si>
  <si>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</si>
  <si>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</si>
  <si>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</si>
  <si>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</si>
  <si>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</si>
  <si>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</si>
  <si>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</si>
  <si>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</si>
  <si>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</si>
  <si>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</si>
  <si>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</si>
  <si>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</si>
  <si>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</si>
  <si>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</si>
  <si>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</si>
  <si>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</si>
  <si>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</si>
  <si>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</si>
  <si>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</si>
  <si>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</si>
  <si>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</si>
  <si>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</si>
  <si>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</si>
  <si>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</si>
  <si>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</si>
  <si>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</si>
  <si>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</si>
  <si>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</si>
  <si>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</si>
  <si>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</si>
  <si>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</si>
  <si>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</si>
  <si>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</si>
  <si>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</si>
  <si>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</si>
  <si>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</si>
  <si>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</si>
  <si>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</si>
  <si>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</si>
  <si>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</si>
  <si>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</si>
  <si>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</si>
  <si>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</si>
  <si>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</si>
  <si>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</si>
  <si>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</si>
  <si>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</si>
  <si>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</si>
  <si>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</si>
  <si>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</si>
  <si>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</si>
  <si>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</si>
  <si>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</si>
  <si>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</si>
  <si>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</si>
  <si>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</si>
  <si>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</si>
  <si>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</si>
  <si>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</si>
  <si>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</si>
  <si>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</si>
  <si>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</si>
  <si>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</si>
  <si>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</si>
  <si>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</si>
  <si>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</si>
  <si>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</si>
  <si>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</si>
  <si>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</si>
  <si>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</si>
  <si>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</si>
  <si>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</si>
  <si>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</si>
  <si>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</si>
  <si>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</si>
  <si>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</si>
  <si>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</si>
  <si>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</si>
  <si>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</si>
  <si>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</si>
  <si>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</si>
  <si>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</si>
  <si>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</si>
  <si>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</si>
  <si>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</si>
  <si>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</si>
  <si>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</si>
  <si>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</si>
  <si>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</si>
  <si>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</si>
  <si>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</si>
  <si>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</si>
  <si>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</si>
  <si>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</si>
  <si>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</si>
  <si>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</si>
  <si>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</si>
  <si>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</si>
  <si>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</si>
  <si>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</si>
  <si>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</si>
  <si>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</si>
  <si>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</si>
  <si>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</si>
  <si>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</si>
  <si>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</si>
  <si>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</si>
  <si>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</si>
  <si>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</si>
  <si>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</si>
  <si>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</si>
  <si>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</si>
  <si>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</si>
  <si>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</si>
  <si>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</si>
  <si>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</si>
  <si>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</si>
  <si>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</si>
  <si>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</si>
  <si>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</si>
  <si>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</si>
  <si>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</si>
  <si>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</si>
  <si>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</si>
  <si>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</si>
  <si>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</si>
  <si>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</si>
  <si>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</si>
  <si>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</si>
  <si>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</si>
  <si>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</si>
  <si>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</si>
  <si>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</si>
  <si>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</si>
  <si>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</si>
  <si>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</si>
  <si>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</si>
  <si>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</si>
  <si>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</si>
  <si>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</si>
  <si>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</si>
  <si>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</si>
  <si>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</si>
  <si>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</si>
  <si>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</si>
  <si>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</si>
  <si>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</si>
  <si>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</si>
  <si>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</si>
  <si>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</si>
  <si>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</si>
  <si>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</si>
  <si>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</si>
  <si>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</si>
  <si>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</si>
  <si>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</si>
  <si>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</si>
  <si>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</si>
  <si>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</si>
  <si>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</si>
  <si>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</si>
  <si>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</si>
  <si>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</si>
  <si>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</si>
  <si>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</si>
  <si>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</si>
  <si>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</si>
  <si>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</si>
  <si>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</si>
  <si>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</si>
  <si>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</si>
  <si>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</si>
  <si>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</si>
  <si>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</si>
  <si>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</si>
  <si>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</si>
  <si>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</si>
  <si>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</si>
  <si>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</si>
  <si>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</si>
  <si>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</si>
  <si>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</si>
  <si>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</si>
  <si>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</si>
  <si>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</si>
  <si>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</si>
  <si>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</si>
  <si>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</si>
  <si>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</si>
  <si>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</si>
  <si>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</si>
  <si>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</si>
  <si>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</si>
  <si>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</si>
  <si>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</si>
  <si>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</si>
  <si>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</si>
  <si>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</si>
  <si>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</si>
  <si>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</si>
  <si>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</si>
  <si>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</si>
  <si>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</si>
  <si>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</si>
  <si>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</si>
  <si>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</si>
  <si>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</si>
  <si>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</si>
  <si>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</si>
  <si>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</si>
  <si>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</si>
  <si>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</si>
  <si>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</si>
  <si>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</si>
  <si>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</si>
  <si>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</si>
  <si>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</si>
  <si>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</si>
  <si>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</si>
  <si>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</si>
  <si>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</si>
  <si>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</si>
  <si>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</si>
  <si>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</si>
  <si>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</si>
  <si>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</si>
  <si>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</si>
  <si>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</si>
  <si>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</si>
  <si>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</si>
  <si>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</si>
  <si>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</si>
  <si>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</si>
  <si>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</si>
  <si>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</si>
  <si>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</si>
  <si>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</si>
  <si>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</si>
  <si>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</si>
  <si>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</si>
  <si>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</si>
  <si>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</si>
  <si>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</si>
  <si>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</si>
  <si>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</si>
  <si>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</si>
  <si>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</si>
  <si>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</si>
  <si>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</si>
  <si>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</si>
  <si>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</si>
  <si>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</si>
  <si>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</si>
  <si>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</si>
  <si>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</si>
  <si>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</si>
  <si>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</si>
  <si>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</si>
  <si>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</si>
  <si>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</si>
  <si>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</si>
  <si>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</si>
  <si>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</si>
  <si>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</si>
  <si>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</si>
  <si>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</si>
  <si>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</si>
  <si>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</si>
  <si>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</si>
  <si>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</si>
  <si>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</si>
  <si>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</si>
  <si>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</si>
  <si>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</si>
  <si>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</si>
  <si>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</si>
  <si>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</si>
  <si>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</si>
  <si>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</si>
  <si>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</si>
  <si>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</si>
  <si>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</si>
  <si>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</si>
  <si>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</si>
  <si>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</si>
  <si>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</si>
  <si>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</si>
  <si>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</si>
  <si>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</si>
  <si>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</si>
  <si>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</si>
  <si>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</si>
  <si>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</si>
  <si>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</si>
  <si>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</si>
  <si>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</si>
  <si>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</si>
  <si>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</si>
  <si>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</si>
  <si>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</si>
  <si>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</si>
  <si>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</si>
  <si>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</si>
  <si>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</si>
  <si>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</si>
  <si>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</si>
  <si>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</si>
  <si>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</si>
  <si>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</si>
  <si>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</si>
  <si>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</si>
  <si>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</si>
  <si>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</si>
  <si>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</si>
  <si>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</si>
  <si>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</si>
  <si>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</si>
  <si>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</si>
  <si>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</si>
  <si>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</si>
  <si>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</si>
  <si>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</si>
  <si>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</si>
  <si>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</si>
  <si>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</si>
  <si>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</si>
  <si>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</si>
  <si>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</si>
  <si>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</si>
  <si>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</si>
  <si>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</si>
  <si>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</si>
  <si>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</si>
  <si>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</si>
  <si>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</si>
  <si>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</si>
  <si>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</si>
  <si>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</si>
  <si>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</si>
  <si>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</si>
  <si>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</si>
  <si>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</si>
  <si>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</si>
  <si>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</si>
  <si>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</si>
  <si>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</si>
  <si>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</si>
  <si>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</si>
  <si>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</si>
  <si>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</si>
  <si>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</si>
  <si>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</si>
  <si>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</si>
  <si>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</si>
  <si>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</si>
  <si>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</si>
  <si>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</si>
  <si>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</si>
  <si>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</si>
  <si>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</si>
  <si>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</si>
  <si>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</si>
  <si>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</si>
  <si>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</si>
  <si>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</si>
  <si>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</si>
  <si>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</si>
  <si>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</si>
  <si>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</si>
  <si>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</si>
  <si>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</si>
  <si>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</si>
  <si>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</si>
  <si>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</si>
  <si>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</si>
  <si>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</si>
  <si>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</si>
  <si>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</si>
  <si>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</si>
  <si>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</si>
  <si>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</si>
  <si>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</si>
  <si>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</si>
  <si>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</si>
  <si>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</si>
  <si>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</si>
  <si>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</si>
  <si>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</si>
  <si>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</si>
  <si>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</si>
  <si>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</si>
  <si>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</si>
  <si>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</si>
  <si>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</si>
  <si>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</si>
  <si>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</si>
  <si>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</si>
  <si>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</si>
  <si>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</si>
  <si>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</si>
  <si>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</si>
  <si>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</si>
  <si>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</si>
  <si>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</si>
  <si>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</si>
  <si>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</si>
  <si>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</si>
  <si>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</si>
  <si>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</si>
  <si>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</si>
  <si>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</si>
  <si>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</si>
  <si>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</si>
  <si>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</si>
  <si>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</si>
  <si>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</si>
  <si>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</si>
  <si>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</si>
  <si>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</si>
  <si>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</si>
  <si>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</si>
  <si>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</si>
  <si>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</si>
  <si>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</si>
  <si>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</si>
  <si>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</si>
  <si>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</si>
  <si>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</si>
  <si>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</si>
  <si>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</si>
  <si>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</si>
  <si>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</si>
  <si>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</si>
  <si>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</si>
  <si>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</si>
  <si>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</si>
  <si>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</si>
  <si>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</si>
  <si>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</si>
  <si>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</si>
  <si>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</si>
  <si>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</si>
  <si>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</si>
  <si>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</si>
  <si>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</si>
  <si>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</si>
  <si>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</si>
  <si>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</si>
  <si>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</si>
  <si>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</si>
  <si>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</si>
  <si>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</si>
  <si>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</si>
  <si>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</si>
  <si>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</si>
  <si>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</si>
  <si>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</si>
  <si>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</si>
  <si>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</si>
  <si>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</si>
  <si>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</si>
  <si>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</si>
  <si>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</si>
  <si>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</si>
  <si>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</si>
  <si>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</si>
  <si>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</si>
  <si>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</si>
  <si>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</si>
  <si>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</si>
  <si>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</si>
  <si>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</si>
  <si>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</si>
  <si>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</si>
  <si>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</si>
  <si>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</si>
  <si>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</si>
  <si>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</si>
  <si>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</si>
  <si>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</si>
  <si>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</si>
  <si>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</si>
  <si>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</si>
  <si>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</si>
  <si>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</si>
  <si>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</si>
  <si>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</si>
  <si>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</si>
  <si>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</si>
  <si>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</si>
  <si>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</si>
  <si>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</si>
  <si>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</si>
  <si>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</si>
  <si>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</si>
  <si>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</si>
  <si>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</si>
  <si>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</si>
  <si>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</si>
  <si>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</si>
  <si>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</si>
  <si>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</si>
  <si>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</si>
  <si>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</si>
  <si>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</si>
  <si>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</si>
  <si>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</si>
  <si>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</si>
  <si>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</si>
  <si>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</si>
  <si>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</si>
  <si>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</si>
  <si>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</si>
  <si>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</si>
  <si>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</si>
  <si>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</si>
  <si>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</si>
  <si>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</si>
  <si>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</si>
  <si>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</si>
  <si>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</si>
  <si>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</si>
  <si>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</si>
  <si>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</si>
  <si>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</si>
  <si>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</si>
  <si>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</si>
  <si>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</si>
  <si>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</si>
  <si>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</si>
  <si>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</si>
  <si>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</si>
  <si>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</si>
  <si>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</si>
  <si>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</si>
  <si>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</si>
  <si>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</si>
  <si>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</si>
  <si>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</si>
  <si>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</si>
  <si>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</si>
  <si>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</si>
  <si>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</si>
  <si>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</si>
  <si>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</si>
  <si>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</si>
  <si>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</si>
  <si>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</si>
  <si>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</si>
  <si>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</si>
  <si>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</si>
  <si>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</si>
  <si>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</si>
  <si>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</si>
  <si>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</si>
  <si>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</si>
  <si>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</si>
  <si>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</si>
  <si>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</si>
  <si>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</si>
  <si>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</si>
  <si>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</si>
  <si>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</si>
  <si>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</si>
  <si>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</si>
  <si>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</si>
  <si>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</si>
  <si>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</si>
  <si>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</si>
  <si>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</si>
  <si>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</si>
  <si>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</si>
  <si>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</si>
  <si>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</si>
  <si>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</si>
  <si>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</si>
  <si>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</si>
  <si>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</si>
  <si>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</si>
  <si>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</si>
  <si>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</si>
  <si>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</si>
  <si>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</si>
  <si>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</si>
  <si>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</si>
  <si>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</si>
  <si>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</si>
  <si>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</si>
  <si>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</si>
  <si>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</si>
  <si>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</si>
  <si>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</si>
  <si>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</si>
  <si>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</si>
  <si>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</si>
  <si>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</si>
  <si>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</si>
  <si>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</si>
  <si>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</si>
  <si>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</si>
  <si>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</si>
  <si>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</si>
  <si>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</si>
  <si>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</si>
  <si>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</si>
  <si>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</si>
  <si>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</si>
  <si>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</si>
  <si>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</si>
  <si>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</si>
  <si>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</si>
  <si>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</si>
  <si>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</si>
  <si>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</si>
  <si>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</si>
  <si>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</si>
  <si>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</si>
  <si>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</si>
  <si>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</si>
  <si>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</si>
  <si>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</si>
  <si>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</si>
  <si>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</si>
  <si>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</si>
  <si>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</si>
  <si>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</si>
  <si>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</si>
  <si>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</si>
  <si>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</si>
  <si>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</si>
  <si>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</si>
  <si>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</si>
  <si>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</si>
  <si>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</si>
  <si>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</si>
  <si>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</si>
  <si>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</si>
  <si>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</si>
  <si>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</si>
  <si>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</si>
  <si>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</si>
  <si>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</si>
  <si>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</si>
  <si>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</si>
  <si>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</si>
  <si>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</si>
  <si>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</si>
  <si>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</si>
  <si>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</si>
  <si>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</si>
  <si>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</si>
  <si>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</si>
  <si>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</si>
  <si>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</si>
  <si>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</si>
  <si>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</si>
  <si>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</si>
  <si>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</si>
  <si>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</si>
  <si>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</si>
  <si>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</si>
  <si>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</si>
  <si>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</si>
  <si>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</si>
  <si>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</si>
  <si>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</si>
  <si>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</si>
  <si>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</si>
  <si>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</si>
  <si>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</si>
  <si>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</si>
  <si>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</si>
  <si>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</si>
  <si>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</si>
  <si>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</si>
  <si>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</si>
  <si>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</si>
  <si>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</si>
  <si>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</si>
  <si>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</si>
  <si>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</si>
  <si>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</si>
  <si>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</si>
  <si>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</si>
  <si>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</si>
  <si>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</si>
  <si>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</si>
  <si>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</si>
  <si>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</si>
  <si>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</si>
  <si>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</si>
  <si>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</si>
  <si>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</si>
  <si>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</si>
  <si>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</si>
  <si>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</si>
  <si>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</si>
  <si>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</si>
  <si>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</si>
  <si>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</si>
  <si>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</si>
  <si>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</si>
  <si>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</si>
  <si>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</si>
  <si>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</si>
  <si>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</si>
  <si>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</si>
  <si>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</si>
  <si>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</si>
  <si>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</si>
  <si>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</si>
  <si>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</si>
  <si>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</si>
  <si>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</si>
  <si>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</si>
  <si>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</si>
  <si>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</si>
  <si>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</si>
  <si>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</si>
  <si>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</si>
  <si>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</si>
  <si>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</si>
  <si>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</si>
  <si>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</si>
  <si>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</si>
  <si>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</si>
  <si>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</si>
  <si>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</si>
  <si>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</si>
  <si>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</si>
  <si>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</si>
  <si>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</si>
  <si>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</si>
  <si>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</si>
  <si>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</si>
  <si>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</si>
  <si>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</si>
  <si>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</si>
  <si>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</si>
  <si>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</si>
  <si>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</si>
  <si>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</si>
  <si>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</si>
  <si>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</si>
  <si>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</si>
  <si>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</si>
  <si>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</si>
  <si>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</si>
  <si>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</si>
  <si>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</si>
  <si>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</si>
  <si>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</si>
  <si>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</si>
  <si>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</si>
  <si>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</si>
  <si>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</si>
  <si>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</si>
  <si>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</si>
  <si>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</si>
  <si>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</si>
  <si>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</si>
  <si>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</si>
  <si>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</si>
  <si>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</si>
  <si>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</si>
  <si>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</si>
  <si>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</si>
  <si>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</si>
  <si>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</si>
  <si>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</si>
  <si>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</si>
  <si>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</si>
  <si>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</si>
  <si>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</si>
  <si>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</si>
  <si>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</si>
  <si>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</si>
  <si>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</si>
  <si>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</si>
  <si>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</si>
  <si>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</si>
  <si>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</si>
  <si>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</si>
  <si>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</si>
  <si>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</si>
  <si>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</si>
  <si>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</si>
  <si>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</si>
  <si>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</si>
  <si>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</si>
  <si>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</si>
  <si>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</si>
  <si>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</si>
  <si>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</si>
  <si>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</si>
  <si>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</si>
  <si>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</si>
  <si>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</si>
  <si>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</si>
  <si>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</si>
  <si>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</si>
  <si>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</si>
  <si>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</si>
  <si>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</si>
  <si>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</si>
  <si>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</si>
  <si>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</si>
  <si>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</si>
  <si>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</si>
  <si>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</si>
  <si>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</si>
  <si>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</si>
  <si>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</si>
  <si>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</si>
  <si>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</si>
  <si>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</si>
  <si>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</si>
  <si>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</si>
  <si>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</si>
  <si>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</si>
  <si>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</si>
  <si>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</si>
  <si>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</si>
  <si>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</si>
  <si>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</si>
  <si>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</si>
  <si>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</si>
  <si>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</si>
  <si>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</si>
  <si>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</si>
  <si>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</si>
  <si>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</si>
  <si>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</si>
  <si>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</si>
  <si>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</si>
  <si>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</si>
  <si>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</si>
  <si>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</si>
  <si>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</si>
  <si>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</si>
  <si>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</si>
  <si>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</si>
  <si>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</si>
  <si>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</si>
  <si>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</si>
  <si>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</si>
  <si>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</si>
  <si>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</si>
  <si>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</si>
  <si>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</si>
  <si>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</si>
  <si>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</si>
  <si>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</si>
  <si>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</si>
  <si>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</si>
  <si>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</si>
  <si>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</si>
  <si>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</si>
  <si>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</si>
  <si>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</si>
  <si>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</si>
  <si>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</si>
  <si>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</si>
  <si>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</si>
  <si>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</si>
  <si>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</si>
  <si>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</si>
  <si>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</si>
  <si>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</si>
  <si>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</si>
  <si>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</si>
  <si>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</si>
  <si>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</si>
  <si>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</si>
  <si>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</si>
  <si>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</si>
  <si>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</si>
  <si>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</si>
  <si>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</si>
  <si>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</si>
  <si>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</si>
  <si>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</si>
  <si>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</si>
  <si>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</si>
  <si>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</si>
  <si>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</si>
  <si>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</si>
  <si>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</si>
  <si>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</si>
  <si>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</si>
  <si>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</si>
  <si>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</si>
  <si>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</si>
  <si>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</si>
  <si>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</si>
  <si>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</si>
  <si>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</si>
  <si>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</si>
  <si>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</si>
  <si>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</si>
  <si>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</si>
  <si>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</si>
  <si>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</si>
  <si>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</si>
  <si>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</si>
  <si>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</si>
  <si>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</si>
  <si>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</si>
  <si>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</si>
  <si>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</si>
  <si>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</si>
  <si>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</si>
  <si>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</si>
  <si>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</si>
  <si>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</si>
  <si>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</si>
  <si>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</si>
  <si>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</si>
  <si>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</si>
  <si>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</si>
  <si>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</si>
  <si>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</si>
  <si>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</si>
  <si>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</si>
  <si>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</si>
  <si>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</si>
  <si>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</si>
  <si>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</si>
  <si>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</si>
  <si>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</si>
  <si>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</si>
  <si>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</si>
  <si>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</si>
  <si>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</si>
  <si>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</si>
  <si>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</si>
  <si>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</si>
  <si>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</si>
  <si>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</si>
  <si>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</si>
  <si>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</si>
  <si>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</si>
  <si>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</si>
  <si>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</si>
  <si>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</si>
  <si>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</si>
  <si>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</si>
  <si>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</si>
  <si>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</si>
  <si>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</si>
  <si>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</si>
  <si>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</si>
  <si>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</si>
  <si>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</si>
  <si>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</si>
  <si>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</si>
  <si>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</si>
  <si>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</si>
  <si>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</si>
  <si>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</si>
  <si>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</si>
  <si>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</si>
  <si>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</si>
  <si>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</si>
  <si>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</si>
  <si>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</si>
  <si>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</si>
  <si>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</si>
  <si>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</si>
  <si>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</si>
  <si>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</si>
  <si>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</si>
  <si>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</si>
  <si>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</si>
  <si>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</si>
  <si>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</si>
  <si>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</si>
  <si>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</si>
  <si>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</si>
  <si>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</si>
  <si>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</si>
  <si>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</si>
  <si>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</si>
  <si>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</si>
  <si>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</si>
  <si>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</si>
  <si>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</si>
  <si>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</si>
  <si>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</si>
  <si>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</si>
  <si>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</si>
  <si>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</si>
  <si>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</si>
  <si>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</si>
  <si>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</si>
  <si>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</si>
  <si>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</si>
  <si>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</si>
  <si>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</si>
  <si>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</si>
  <si>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</si>
  <si>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</si>
  <si>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</si>
  <si>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</si>
  <si>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</si>
  <si>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</si>
  <si>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</si>
  <si>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</si>
  <si>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</si>
  <si>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</si>
  <si>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</si>
  <si>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</si>
  <si>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</si>
  <si>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</si>
  <si>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</si>
  <si>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</si>
  <si>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</si>
  <si>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</si>
  <si>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</si>
  <si>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</si>
  <si>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</si>
  <si>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</si>
  <si>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</si>
  <si>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</si>
  <si>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</si>
  <si>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</si>
  <si>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</si>
  <si>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</si>
  <si>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</si>
  <si>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</si>
  <si>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</si>
  <si>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</si>
  <si>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</si>
  <si>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</si>
  <si>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</si>
  <si>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</si>
  <si>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</si>
  <si>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</si>
  <si>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</si>
  <si>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</si>
  <si>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</si>
  <si>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</si>
  <si>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</si>
  <si>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</si>
  <si>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</si>
  <si>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</si>
  <si>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</si>
  <si>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</si>
  <si>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</si>
  <si>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</si>
  <si>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</si>
  <si>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</si>
  <si>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</si>
  <si>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</si>
  <si>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</si>
  <si>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</si>
  <si>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</si>
  <si>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</si>
  <si>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</si>
  <si>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</si>
  <si>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</si>
  <si>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</si>
  <si>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</si>
  <si>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</si>
  <si>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</si>
  <si>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</si>
  <si>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</si>
  <si>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</si>
  <si>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</si>
  <si>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</si>
  <si>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</si>
  <si>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</si>
  <si>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</si>
  <si>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</si>
  <si>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</si>
  <si>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</si>
  <si>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</si>
  <si>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</si>
  <si>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</si>
  <si>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</si>
  <si>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</si>
  <si>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</si>
  <si>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</si>
  <si>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</si>
  <si>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</si>
  <si>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</si>
  <si>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</si>
  <si>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</si>
  <si>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</si>
  <si>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</si>
  <si>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</si>
  <si>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</si>
  <si>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</si>
  <si>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</si>
  <si>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</si>
  <si>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</si>
  <si>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</si>
  <si>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</si>
  <si>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</si>
  <si>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</si>
  <si>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</si>
  <si>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</si>
  <si>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</si>
  <si>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</si>
  <si>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</si>
  <si>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</si>
  <si>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</si>
  <si>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</si>
  <si>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</si>
  <si>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</si>
  <si>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</si>
  <si>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</si>
  <si>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</si>
  <si>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</si>
  <si>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</si>
  <si>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</si>
  <si>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</si>
  <si>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</si>
  <si>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</si>
  <si>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</si>
  <si>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</si>
  <si>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</si>
  <si>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</si>
  <si>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</si>
  <si>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</si>
  <si>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</si>
  <si>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</si>
  <si>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</si>
  <si>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</si>
  <si>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</si>
  <si>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</si>
  <si>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</si>
  <si>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</si>
  <si>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</si>
  <si>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</si>
  <si>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</si>
  <si>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</si>
  <si>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</si>
  <si>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</si>
  <si>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</si>
  <si>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</si>
  <si>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</si>
  <si>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</si>
  <si>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</si>
  <si>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</si>
  <si>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</si>
  <si>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</si>
  <si>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</si>
  <si>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</si>
  <si>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</si>
  <si>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</si>
  <si>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</si>
  <si>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</si>
  <si>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</si>
  <si>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</si>
  <si>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</si>
  <si>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</si>
  <si>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</si>
  <si>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</si>
  <si>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</si>
  <si>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</si>
  <si>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</si>
  <si>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</si>
  <si>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</si>
  <si>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</si>
  <si>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</si>
  <si>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</si>
  <si>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</si>
  <si>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</si>
  <si>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</si>
  <si>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</si>
  <si>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</si>
  <si>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</si>
  <si>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</si>
  <si>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</si>
  <si>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</si>
  <si>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</si>
  <si>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</si>
  <si>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</si>
  <si>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</si>
  <si>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</si>
  <si>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</si>
  <si>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</si>
  <si>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</si>
  <si>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</si>
  <si>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</si>
  <si>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</si>
  <si>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</si>
  <si>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</si>
  <si>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</si>
  <si>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</si>
  <si>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</si>
  <si>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</si>
  <si>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</si>
  <si>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</si>
  <si>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</si>
  <si>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</si>
  <si>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</si>
  <si>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</si>
  <si>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</si>
  <si>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</si>
  <si>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</si>
  <si>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</si>
  <si>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</si>
  <si>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</si>
  <si>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</si>
  <si>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</si>
  <si>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</si>
  <si>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</si>
  <si>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</si>
  <si>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</si>
  <si>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</si>
  <si>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</si>
  <si>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</si>
  <si>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</si>
  <si>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</si>
  <si>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</si>
  <si>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</si>
  <si>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</si>
  <si>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</si>
  <si>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</si>
  <si>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</si>
  <si>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</si>
  <si>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</si>
  <si>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</si>
  <si>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</si>
  <si>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</si>
  <si>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</si>
  <si>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</si>
  <si>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</si>
  <si>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</si>
  <si>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</si>
  <si>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</si>
  <si>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</si>
  <si>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</si>
  <si>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</si>
  <si>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</si>
  <si>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</si>
  <si>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</si>
  <si>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</si>
  <si>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</si>
  <si>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</si>
  <si>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</si>
  <si>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</si>
  <si>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</si>
  <si>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</si>
  <si>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</si>
  <si>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</si>
  <si>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</si>
  <si>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</si>
  <si>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</si>
  <si>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</si>
  <si>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</si>
  <si>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</si>
  <si>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</si>
  <si>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</si>
  <si>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</si>
  <si>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</si>
  <si>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</si>
  <si>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</si>
  <si>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</si>
  <si>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</si>
  <si>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</si>
  <si>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</si>
  <si>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</si>
  <si>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</si>
  <si>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</si>
  <si>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</si>
  <si>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</si>
  <si>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</si>
  <si>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</si>
  <si>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</si>
  <si>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</si>
  <si>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</si>
  <si>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</si>
  <si>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</si>
  <si>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</si>
  <si>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</si>
  <si>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</si>
  <si>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</si>
  <si>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</si>
  <si>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</si>
  <si>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</si>
  <si>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</si>
  <si>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</si>
  <si>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</si>
  <si>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</si>
  <si>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</si>
  <si>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</si>
  <si>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</si>
  <si>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</si>
  <si>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</si>
  <si>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</si>
  <si>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</si>
  <si>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</si>
  <si>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</si>
  <si>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</si>
  <si>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</si>
  <si>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</si>
  <si>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</si>
  <si>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</si>
  <si>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</si>
  <si>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</si>
  <si>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</si>
  <si>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</si>
  <si>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</si>
  <si>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</si>
  <si>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</si>
  <si>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</si>
  <si>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</si>
  <si>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</si>
  <si>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</si>
  <si>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</si>
  <si>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</si>
  <si>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</si>
  <si>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</si>
  <si>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</si>
  <si>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</si>
  <si>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</si>
  <si>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</si>
  <si>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</si>
  <si>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</si>
  <si>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</si>
  <si>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</si>
  <si>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</si>
  <si>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</si>
  <si>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</si>
  <si>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</si>
  <si>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</si>
  <si>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</si>
  <si>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</si>
  <si>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</si>
  <si>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</si>
  <si>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</si>
  <si>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</si>
  <si>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</si>
  <si>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</si>
  <si>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</si>
  <si>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</si>
  <si>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</si>
  <si>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</si>
  <si>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</si>
  <si>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</si>
  <si>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</si>
  <si>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</si>
  <si>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</si>
  <si>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</si>
  <si>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</si>
  <si>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</si>
  <si>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</si>
  <si>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</si>
  <si>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</si>
  <si>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</si>
  <si>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</si>
  <si>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</si>
  <si>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</si>
  <si>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</si>
  <si>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</si>
  <si>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</si>
  <si>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</si>
  <si>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</si>
  <si>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</si>
  <si>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</si>
  <si>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</si>
  <si>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</si>
  <si>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</si>
  <si>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</si>
  <si>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</si>
  <si>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</si>
  <si>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</si>
  <si>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</si>
  <si>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</si>
  <si>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</si>
  <si>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</si>
  <si>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</si>
  <si>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</si>
  <si>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</si>
  <si>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</si>
  <si>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</si>
  <si>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</si>
  <si>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</si>
  <si>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</si>
  <si>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</si>
  <si>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</si>
  <si>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</si>
  <si>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</si>
  <si>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</si>
  <si>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</si>
  <si>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</si>
  <si>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</si>
  <si>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</si>
  <si>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</si>
  <si>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</si>
  <si>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</si>
  <si>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</si>
  <si>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</si>
  <si>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</si>
  <si>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</si>
  <si>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</si>
  <si>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</si>
  <si>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</si>
  <si>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</si>
  <si>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</si>
  <si>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</si>
  <si>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</si>
  <si>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</si>
  <si>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</si>
  <si>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</si>
  <si>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</si>
  <si>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</si>
  <si>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</si>
  <si>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</si>
  <si>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</si>
  <si>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</si>
  <si>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</si>
  <si>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</si>
  <si>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</si>
  <si>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</si>
  <si>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</si>
  <si>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</si>
  <si>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</si>
  <si>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</si>
  <si>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</si>
  <si>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</si>
  <si>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</si>
  <si>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</si>
  <si>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</si>
  <si>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</si>
  <si>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</si>
  <si>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</si>
  <si>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</si>
  <si>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</si>
  <si>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</si>
  <si>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</si>
  <si>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</si>
  <si>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</si>
  <si>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</si>
  <si>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</si>
  <si>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</si>
  <si>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</si>
  <si>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</si>
  <si>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</si>
  <si>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</si>
  <si>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</si>
  <si>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</si>
  <si>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</si>
  <si>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</si>
  <si>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</si>
  <si>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</si>
  <si>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</si>
  <si>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</si>
  <si>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</si>
  <si>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</si>
  <si>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</si>
  <si>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</si>
  <si>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</si>
  <si>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</si>
  <si>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</si>
  <si>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</si>
  <si>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</si>
  <si>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</si>
  <si>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</si>
  <si>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</si>
  <si>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</si>
  <si>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</si>
  <si>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</si>
  <si>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</si>
  <si>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</si>
  <si>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</si>
  <si>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</si>
  <si>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</si>
  <si>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</si>
  <si>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</si>
  <si>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</si>
  <si>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</si>
  <si>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</si>
  <si>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</si>
  <si>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</si>
  <si>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</si>
  <si>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</si>
  <si>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</si>
  <si>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</si>
  <si>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</si>
  <si>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</si>
  <si>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</si>
  <si>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</si>
  <si>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</si>
  <si>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</si>
  <si>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</si>
  <si>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</si>
  <si>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</si>
  <si>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</si>
  <si>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</si>
  <si>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</si>
  <si>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</si>
  <si>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</si>
  <si>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</si>
  <si>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</si>
  <si>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</si>
  <si>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</si>
  <si>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</si>
  <si>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</si>
  <si>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</si>
  <si>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</si>
  <si>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</si>
  <si>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</si>
  <si>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</si>
  <si>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</si>
  <si>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</si>
  <si>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</si>
  <si>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</si>
  <si>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</si>
  <si>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</si>
  <si>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</si>
  <si>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</si>
  <si>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</si>
  <si>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</si>
  <si>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</si>
  <si>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</si>
  <si>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</si>
  <si>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</si>
  <si>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</si>
  <si>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</si>
  <si>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</si>
  <si>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</si>
  <si>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</si>
  <si>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</si>
  <si>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</si>
  <si>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</si>
  <si>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</si>
  <si>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</si>
  <si>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</si>
  <si>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</si>
  <si>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</si>
  <si>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</si>
  <si>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</si>
  <si>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</si>
  <si>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</si>
  <si>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</si>
  <si>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</si>
  <si>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</si>
  <si>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</si>
  <si>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</si>
  <si>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</si>
  <si>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</si>
  <si>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</si>
  <si>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</si>
  <si>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</si>
  <si>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</si>
  <si>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</si>
  <si>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</si>
  <si>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</si>
  <si>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</si>
  <si>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</si>
  <si>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</si>
  <si>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</si>
  <si>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</si>
  <si>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</si>
  <si>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</si>
  <si>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</si>
  <si>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</si>
  <si>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</si>
  <si>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</si>
  <si>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</si>
  <si>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</si>
  <si>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</si>
  <si>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</si>
  <si>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</si>
  <si>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</si>
  <si>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</si>
  <si>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</si>
  <si>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</si>
  <si>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</si>
  <si>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</si>
  <si>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</si>
  <si>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</si>
  <si>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</si>
  <si>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</si>
  <si>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</si>
  <si>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</si>
  <si>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</si>
  <si>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</si>
  <si>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</si>
  <si>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</si>
  <si>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</si>
  <si>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</si>
  <si>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</si>
  <si>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</si>
  <si>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</si>
  <si>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</si>
  <si>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</si>
  <si>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</si>
  <si>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</si>
  <si>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</si>
  <si>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</si>
  <si>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</si>
  <si>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</si>
  <si>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</si>
  <si>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</si>
  <si>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</si>
  <si>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</si>
  <si>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</si>
  <si>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</si>
  <si>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</si>
  <si>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</si>
  <si>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</si>
  <si>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</si>
  <si>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</si>
  <si>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</si>
  <si>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</si>
  <si>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</si>
  <si>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</si>
  <si>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</si>
  <si>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</si>
  <si>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</si>
  <si>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</si>
  <si>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</si>
  <si>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</si>
  <si>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</si>
  <si>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</si>
  <si>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</si>
  <si>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</si>
  <si>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</si>
  <si>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</si>
  <si>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</si>
  <si>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</si>
  <si>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</si>
  <si>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</si>
  <si>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</si>
  <si>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</si>
  <si>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</si>
  <si>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</si>
  <si>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</si>
  <si>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</si>
  <si>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</si>
  <si>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</si>
  <si>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</si>
  <si>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</si>
  <si>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</si>
  <si>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</si>
  <si>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</si>
  <si>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</si>
  <si>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</si>
  <si>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</si>
  <si>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</si>
  <si>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</si>
  <si>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</si>
  <si>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</si>
  <si>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</si>
  <si>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</si>
  <si>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</si>
  <si>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</si>
  <si>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</si>
  <si>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</si>
  <si>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</si>
  <si>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</si>
  <si>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</si>
  <si>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</si>
  <si>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</si>
  <si>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</si>
  <si>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</si>
  <si>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</si>
  <si>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</si>
  <si>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</si>
  <si>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</si>
  <si>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</si>
  <si>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</si>
  <si>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</si>
  <si>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</si>
  <si>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</si>
  <si>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</si>
  <si>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</si>
  <si>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</si>
  <si>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</si>
  <si>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</si>
  <si>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</si>
  <si>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</si>
  <si>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</si>
  <si>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</si>
  <si>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</si>
  <si>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</si>
  <si>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</si>
  <si>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</si>
  <si>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</si>
  <si>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</si>
  <si>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</si>
  <si>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</si>
  <si>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</si>
  <si>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</si>
  <si>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</si>
  <si>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</si>
  <si>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</si>
  <si>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</si>
  <si>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</si>
  <si>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</si>
  <si>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</si>
  <si>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</si>
  <si>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</si>
  <si>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</si>
  <si>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</si>
  <si>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</si>
  <si>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</si>
  <si>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</si>
  <si>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</si>
  <si>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</si>
  <si>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</si>
  <si>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</si>
  <si>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</si>
  <si>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</si>
  <si>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</si>
  <si>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</si>
  <si>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</si>
  <si>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</si>
  <si>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</si>
  <si>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</si>
  <si>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</si>
  <si>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</si>
  <si>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</si>
  <si>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</si>
  <si>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</si>
  <si>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</si>
  <si>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</si>
  <si>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</si>
  <si>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</si>
  <si>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</si>
  <si>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</si>
  <si>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</si>
  <si>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</si>
  <si>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</si>
  <si>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</si>
  <si>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</si>
  <si>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</si>
  <si>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</si>
  <si>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</si>
  <si>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</si>
  <si>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</si>
  <si>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</si>
  <si>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</si>
  <si>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</si>
  <si>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</si>
  <si>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</si>
  <si>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</si>
  <si>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</si>
  <si>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</si>
  <si>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</si>
  <si>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</si>
  <si>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</si>
  <si>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</si>
  <si>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</si>
  <si>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</si>
  <si>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</si>
  <si>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</si>
  <si>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</si>
  <si>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</si>
  <si>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</si>
  <si>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</si>
  <si>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</si>
  <si>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</si>
  <si>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</si>
  <si>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</si>
  <si>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</si>
  <si>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</si>
  <si>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</si>
  <si>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</si>
  <si>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</si>
  <si>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</si>
  <si>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</si>
  <si>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</si>
  <si>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</si>
  <si>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</si>
  <si>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</si>
  <si>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</si>
  <si>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</si>
  <si>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</si>
  <si>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</si>
  <si>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</si>
  <si>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</si>
  <si>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</si>
  <si>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</si>
  <si>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</si>
  <si>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</si>
  <si>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</si>
  <si>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</si>
  <si>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</si>
  <si>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</si>
  <si>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</si>
  <si>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</si>
  <si>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</si>
  <si>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</si>
  <si>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</si>
  <si>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</si>
  <si>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</si>
  <si>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</si>
  <si>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</si>
  <si>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</si>
  <si>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</si>
  <si>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</si>
  <si>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</si>
  <si>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</si>
  <si>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</si>
  <si>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</si>
  <si>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</si>
  <si>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</si>
  <si>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</si>
  <si>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</si>
  <si>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</si>
  <si>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</si>
  <si>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</si>
  <si>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</si>
  <si>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</si>
  <si>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</si>
  <si>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</si>
  <si>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</si>
  <si>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</si>
  <si>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</si>
  <si>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</si>
  <si>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</si>
  <si>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</si>
  <si>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</si>
  <si>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</si>
  <si>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</si>
  <si>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</si>
  <si>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</si>
  <si>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</si>
  <si>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</si>
  <si>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</si>
  <si>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</si>
  <si>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</si>
  <si>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</si>
  <si>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</si>
  <si>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</si>
  <si>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</si>
  <si>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</si>
  <si>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</si>
  <si>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</si>
  <si>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</si>
  <si>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</si>
  <si>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</si>
  <si>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</si>
  <si>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</si>
  <si>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</si>
  <si>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</si>
  <si>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</si>
  <si>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</si>
  <si>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</si>
  <si>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</si>
  <si>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</si>
  <si>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</si>
  <si>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</si>
  <si>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</si>
  <si>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</si>
  <si>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</si>
  <si>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</si>
  <si>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</si>
  <si>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</si>
  <si>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</si>
  <si>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</si>
  <si>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</si>
  <si>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</si>
  <si>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</si>
  <si>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</si>
  <si>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</si>
  <si>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</si>
  <si>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</si>
  <si>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</si>
  <si>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</si>
  <si>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</si>
  <si>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</si>
  <si>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</si>
  <si>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</si>
  <si>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</si>
  <si>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</si>
  <si>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</si>
  <si>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</si>
  <si>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</si>
  <si>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</si>
  <si>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</si>
  <si>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</si>
  <si>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</si>
  <si>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</si>
  <si>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</si>
  <si>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</si>
  <si>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</si>
  <si>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</si>
  <si>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</si>
  <si>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</si>
  <si>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</si>
  <si>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</si>
  <si>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</si>
  <si>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</si>
  <si>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</si>
  <si>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</si>
  <si>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</si>
  <si>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</si>
  <si>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</si>
  <si>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</si>
  <si>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</si>
  <si>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</si>
  <si>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</si>
  <si>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</si>
  <si>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</si>
  <si>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</si>
  <si>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</si>
  <si>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</si>
  <si>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</si>
  <si>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</si>
  <si>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</si>
  <si>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</si>
  <si>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</si>
  <si>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</si>
  <si>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</si>
  <si>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</si>
  <si>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</si>
  <si>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</si>
  <si>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</si>
  <si>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</si>
  <si>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</si>
  <si>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</si>
  <si>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</si>
  <si>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</si>
  <si>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</si>
  <si>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</si>
  <si>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</si>
  <si>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</si>
  <si>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</si>
  <si>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</si>
  <si>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</si>
  <si>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</si>
  <si>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</si>
  <si>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</si>
  <si>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</si>
  <si>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</si>
  <si>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</si>
  <si>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</si>
  <si>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</si>
  <si>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</si>
  <si>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</si>
  <si>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</si>
  <si>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</si>
  <si>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</si>
  <si>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</si>
  <si>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</si>
  <si>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</si>
  <si>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</si>
  <si>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</si>
  <si>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</si>
  <si>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</si>
  <si>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</si>
  <si>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</si>
  <si>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</si>
  <si>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</si>
  <si>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</si>
  <si>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</si>
  <si>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</si>
  <si>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</si>
  <si>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</si>
  <si>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</si>
  <si>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</si>
  <si>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</si>
  <si>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</si>
  <si>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</si>
  <si>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</si>
  <si>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</si>
  <si>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</si>
  <si>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</si>
  <si>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</si>
  <si>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</si>
  <si>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</si>
  <si>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</si>
  <si>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</si>
  <si>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</si>
  <si>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</si>
  <si>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</si>
  <si>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</si>
  <si>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</si>
  <si>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</si>
  <si>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</si>
  <si>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</si>
  <si>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</si>
  <si>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</si>
  <si>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</si>
  <si>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</si>
  <si>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</si>
  <si>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</si>
  <si>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</si>
  <si>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</si>
  <si>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</si>
  <si>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</si>
  <si>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</si>
  <si>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</si>
  <si>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</si>
  <si>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</si>
  <si>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</si>
  <si>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</si>
  <si>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</si>
  <si>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</si>
  <si>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</si>
  <si>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</si>
  <si>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</si>
  <si>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</si>
  <si>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</si>
  <si>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</si>
  <si>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</si>
  <si>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</si>
  <si>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</si>
  <si>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</si>
  <si>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</si>
  <si>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</si>
  <si>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</si>
  <si>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</si>
  <si>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</si>
  <si>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</si>
  <si>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</si>
  <si>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</si>
  <si>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</si>
  <si>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</si>
  <si>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</si>
  <si>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</si>
  <si>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</si>
  <si>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</si>
  <si>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</si>
  <si>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</si>
  <si>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</si>
  <si>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</si>
  <si>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</si>
  <si>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</si>
  <si>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</si>
  <si>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</si>
  <si>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</si>
  <si>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</si>
  <si>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</si>
  <si>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</si>
  <si>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</si>
  <si>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</si>
  <si>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</si>
  <si>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</si>
  <si>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</si>
  <si>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</si>
  <si>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</si>
  <si>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</si>
  <si>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</si>
  <si>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</si>
  <si>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</si>
  <si>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</si>
  <si>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</si>
  <si>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</si>
  <si>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</si>
  <si>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</si>
  <si>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</si>
  <si>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</si>
  <si>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</si>
  <si>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</si>
  <si>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</si>
  <si>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</si>
  <si>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</si>
  <si>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</si>
  <si>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</si>
  <si>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</si>
  <si>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</si>
  <si>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</si>
  <si>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</si>
  <si>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</si>
  <si>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</si>
  <si>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</si>
  <si>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</si>
  <si>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</si>
  <si>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</si>
  <si>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</si>
  <si>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</si>
  <si>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</si>
  <si>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</si>
  <si>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</si>
  <si>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</si>
  <si>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</si>
  <si>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</si>
  <si>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</si>
  <si>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</si>
  <si>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</si>
  <si>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</si>
  <si>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</si>
  <si>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</si>
  <si>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</si>
  <si>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</si>
  <si>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</si>
  <si>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</si>
  <si>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</si>
  <si>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</si>
  <si>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</si>
  <si>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</si>
  <si>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</si>
  <si>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</si>
  <si>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</si>
  <si>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</si>
  <si>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</si>
  <si>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</si>
  <si>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</si>
  <si>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</si>
  <si>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</si>
  <si>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</si>
  <si>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</si>
  <si>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</si>
  <si>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</si>
  <si>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</si>
  <si>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</si>
  <si>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</si>
  <si>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</si>
  <si>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</si>
  <si>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</si>
  <si>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</si>
  <si>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</si>
  <si>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</si>
  <si>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</si>
  <si>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</si>
  <si>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</si>
  <si>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</si>
  <si>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</si>
  <si>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</si>
  <si>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</si>
  <si>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</si>
  <si>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</si>
  <si>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</si>
  <si>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</si>
  <si>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</si>
  <si>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</si>
  <si>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</si>
  <si>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</si>
  <si>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</si>
  <si>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</si>
  <si>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</si>
  <si>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</si>
  <si>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</si>
  <si>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</si>
  <si>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</si>
  <si>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</si>
  <si>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</si>
  <si>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</si>
  <si>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</si>
  <si>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</si>
  <si>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</si>
  <si>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</si>
  <si>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</si>
  <si>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</si>
  <si>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</si>
  <si>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</si>
  <si>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</si>
  <si>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</si>
  <si>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</si>
  <si>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</si>
  <si>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</si>
  <si>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</si>
  <si>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</si>
  <si>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</si>
  <si>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</si>
  <si>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</si>
  <si>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</si>
  <si>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</si>
  <si>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</si>
  <si>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</si>
  <si>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</si>
  <si>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</si>
  <si>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</si>
  <si>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</si>
  <si>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</si>
  <si>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</si>
  <si>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</si>
  <si>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</si>
  <si>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</si>
  <si>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</si>
  <si>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</si>
  <si>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</si>
  <si>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</si>
  <si>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</si>
  <si>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</si>
  <si>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</si>
  <si>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</si>
  <si>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</si>
  <si>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</si>
  <si>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</si>
  <si>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</si>
  <si>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</si>
  <si>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</si>
  <si>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</si>
  <si>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</si>
  <si>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</si>
  <si>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</si>
  <si>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</si>
  <si>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</si>
  <si>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</si>
  <si>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</si>
  <si>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</si>
  <si>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</si>
  <si>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</si>
  <si>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</si>
  <si>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</si>
  <si>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</si>
  <si>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</si>
  <si>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</si>
  <si>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</si>
  <si>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</si>
  <si>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</si>
  <si>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</si>
  <si>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</si>
  <si>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</si>
  <si>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</si>
  <si>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</si>
  <si>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</si>
  <si>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</si>
  <si>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</si>
  <si>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</si>
  <si>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</si>
  <si>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</si>
  <si>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</si>
  <si>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</si>
  <si>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</si>
  <si>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</si>
  <si>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</si>
  <si>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</si>
  <si>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</si>
  <si>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</si>
  <si>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</si>
  <si>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</si>
  <si>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</si>
  <si>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</si>
  <si>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</si>
  <si>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</si>
  <si>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</si>
  <si>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</si>
  <si>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</si>
  <si>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</si>
  <si>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</si>
  <si>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</si>
  <si>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</si>
  <si>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</si>
  <si>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</si>
  <si>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</si>
  <si>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</si>
  <si>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</si>
  <si>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</si>
  <si>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</si>
  <si>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</si>
  <si>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</si>
  <si>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</si>
  <si>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</si>
  <si>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</si>
  <si>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</si>
  <si>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</si>
  <si>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</si>
  <si>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</si>
  <si>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</si>
  <si>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</si>
  <si>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</si>
  <si>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</si>
  <si>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</si>
  <si>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</si>
  <si>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</si>
  <si>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</si>
  <si>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</si>
  <si>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</si>
  <si>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</si>
  <si>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</si>
  <si>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</si>
  <si>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</si>
  <si>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</si>
  <si>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</si>
  <si>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</si>
  <si>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</si>
  <si>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</si>
  <si>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</si>
  <si>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</si>
  <si>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</si>
  <si>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</si>
  <si>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</si>
  <si>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</si>
  <si>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</si>
  <si>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</si>
  <si>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</si>
  <si>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</si>
  <si>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</si>
  <si>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</si>
  <si>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</si>
  <si>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</si>
  <si>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</si>
  <si>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</si>
  <si>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</si>
  <si>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</si>
  <si>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</si>
  <si>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</si>
  <si>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</si>
  <si>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</si>
  <si>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</si>
  <si>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</si>
  <si>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</si>
  <si>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</si>
  <si>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</si>
  <si>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</si>
  <si>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</si>
  <si>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</si>
  <si>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</si>
  <si>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</si>
  <si>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</si>
  <si>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</si>
  <si>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</si>
  <si>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</si>
  <si>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</si>
  <si>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</si>
  <si>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</si>
  <si>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</si>
  <si>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</si>
  <si>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</si>
  <si>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</si>
  <si>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</si>
  <si>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</si>
  <si>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</si>
  <si>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</si>
  <si>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</si>
  <si>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</si>
  <si>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</si>
  <si>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</si>
  <si>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</si>
  <si>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</si>
  <si>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</si>
  <si>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</si>
  <si>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</si>
  <si>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</si>
  <si>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</si>
  <si>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</si>
  <si>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</si>
  <si>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</si>
  <si>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</si>
  <si>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</si>
  <si>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</si>
  <si>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</si>
  <si>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</si>
  <si>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</si>
  <si>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</si>
  <si>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</si>
  <si>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</si>
  <si>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</si>
  <si>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</si>
  <si>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</si>
  <si>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</si>
  <si>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</si>
  <si>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</si>
  <si>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</si>
  <si>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</si>
  <si>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</si>
  <si>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</si>
  <si>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</si>
  <si>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</si>
  <si>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</si>
  <si>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</si>
  <si>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</si>
  <si>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</si>
  <si>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</si>
  <si>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</si>
  <si>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</si>
  <si>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</si>
  <si>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</si>
  <si>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</si>
  <si>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</si>
  <si>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</si>
  <si>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</si>
  <si>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</si>
  <si>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</si>
  <si>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</si>
  <si>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</si>
  <si>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</si>
  <si>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</si>
  <si>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</si>
  <si>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</si>
  <si>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</si>
  <si>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</si>
  <si>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</si>
  <si>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</si>
  <si>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</si>
  <si>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</si>
  <si>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</si>
  <si>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</si>
  <si>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</si>
  <si>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</si>
  <si>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</si>
  <si>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</si>
  <si>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</si>
  <si>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</si>
  <si>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</si>
  <si>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</si>
  <si>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</si>
  <si>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</si>
  <si>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</si>
  <si>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</si>
  <si>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</si>
  <si>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</si>
  <si>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</si>
  <si>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</si>
  <si>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</si>
  <si>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</si>
  <si>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</si>
  <si>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</si>
  <si>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</si>
  <si>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</si>
  <si>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</si>
  <si>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</si>
  <si>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</si>
  <si>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</si>
  <si>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</si>
  <si>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</si>
  <si>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</si>
  <si>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</si>
  <si>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</si>
  <si>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</si>
  <si>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</si>
  <si>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</si>
  <si>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</si>
  <si>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</si>
  <si>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</si>
  <si>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</si>
  <si>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</si>
  <si>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</si>
  <si>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</si>
  <si>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</si>
  <si>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</si>
  <si>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</si>
  <si>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</si>
  <si>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</si>
  <si>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</si>
  <si>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</si>
  <si>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</si>
  <si>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</si>
  <si>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</si>
  <si>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</si>
  <si>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</si>
  <si>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</si>
  <si>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</si>
  <si>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</si>
  <si>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</si>
  <si>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</si>
  <si>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</si>
  <si>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</si>
  <si>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</si>
  <si>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</si>
  <si>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</si>
  <si>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</si>
  <si>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</si>
  <si>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</si>
  <si>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</si>
  <si>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</si>
  <si>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</si>
  <si>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</si>
  <si>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</si>
  <si>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</si>
  <si>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</si>
  <si>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</si>
  <si>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</si>
  <si>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</si>
  <si>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</si>
  <si>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</si>
  <si>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</si>
  <si>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</si>
  <si>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</si>
  <si>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</si>
  <si>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</si>
  <si>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</si>
  <si>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</si>
  <si>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</si>
  <si>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</si>
  <si>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</si>
  <si>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</si>
  <si>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</si>
  <si>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</si>
  <si>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</si>
  <si>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</si>
  <si>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</si>
  <si>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</si>
  <si>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</si>
  <si>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</si>
  <si>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</si>
  <si>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</si>
  <si>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</si>
  <si>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</si>
  <si>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</si>
  <si>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</si>
  <si>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</si>
  <si>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</si>
  <si>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</si>
  <si>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</si>
  <si>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</si>
  <si>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</si>
  <si>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</si>
  <si>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</si>
  <si>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</si>
  <si>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</si>
  <si>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</si>
  <si>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</si>
  <si>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</si>
  <si>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</si>
  <si>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</si>
  <si>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</si>
  <si>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</si>
  <si>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</si>
  <si>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</si>
  <si>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</si>
  <si>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</si>
  <si>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</si>
  <si>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</si>
  <si>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</si>
  <si>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</si>
  <si>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</si>
  <si>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</si>
  <si>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</si>
  <si>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</si>
  <si>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</si>
  <si>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</si>
  <si>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</si>
  <si>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</si>
  <si>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</si>
  <si>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</si>
  <si>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</si>
  <si>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</si>
  <si>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</si>
  <si>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</si>
  <si>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</si>
  <si>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</si>
  <si>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</si>
  <si>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</si>
  <si>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</si>
  <si>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</si>
  <si>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</si>
  <si>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</si>
  <si>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</si>
  <si>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</si>
  <si>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</si>
  <si>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</si>
  <si>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</si>
  <si>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</si>
  <si>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</si>
  <si>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</si>
  <si>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</si>
  <si>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</si>
  <si>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</si>
  <si>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</si>
  <si>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</si>
  <si>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</si>
  <si>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</si>
  <si>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</si>
  <si>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</si>
  <si>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</si>
  <si>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</si>
  <si>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</si>
  <si>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</si>
  <si>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</si>
  <si>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</si>
  <si>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</si>
  <si>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</si>
  <si>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</si>
  <si>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</si>
  <si>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</si>
  <si>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</si>
  <si>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</si>
  <si>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</si>
  <si>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</si>
  <si>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</si>
  <si>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</si>
  <si>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</si>
  <si>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</si>
  <si>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</si>
  <si>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</si>
  <si>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</si>
  <si>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</si>
  <si>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</si>
  <si>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</si>
  <si>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</si>
  <si>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</si>
  <si>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</si>
  <si>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</si>
  <si>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</si>
  <si>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</si>
  <si>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</si>
  <si>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</si>
  <si>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</si>
  <si>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</si>
  <si>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</si>
  <si>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</si>
  <si>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</si>
  <si>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</si>
  <si>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</si>
  <si>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</si>
  <si>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</si>
  <si>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</si>
  <si>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</si>
  <si>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</si>
  <si>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</si>
  <si>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</si>
  <si>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</si>
  <si>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</si>
  <si>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</si>
  <si>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</si>
  <si>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</si>
  <si>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</si>
  <si>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</si>
  <si>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</si>
  <si>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</si>
  <si>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</si>
  <si>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</si>
  <si>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</si>
  <si>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</si>
  <si>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</si>
  <si>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</si>
  <si>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</si>
  <si>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</si>
  <si>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</si>
  <si>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</si>
  <si>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</si>
  <si>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</si>
  <si>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</si>
  <si>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</si>
  <si>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</si>
  <si>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</si>
  <si>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</si>
  <si>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</si>
  <si>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</si>
  <si>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</si>
  <si>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</si>
  <si>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</si>
  <si>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</si>
  <si>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</si>
  <si>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</si>
  <si>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</si>
  <si>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</si>
  <si>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</si>
  <si>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</si>
  <si>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</si>
  <si>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</si>
  <si>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</si>
  <si>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</si>
  <si>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</si>
  <si>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</si>
  <si>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</si>
  <si>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</si>
  <si>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</si>
  <si>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</si>
  <si>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</si>
  <si>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</si>
  <si>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</si>
  <si>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</si>
  <si>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</si>
  <si>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</si>
  <si>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</si>
  <si>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</si>
  <si>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</si>
  <si>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</si>
  <si>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</si>
  <si>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</si>
  <si>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</si>
  <si>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</si>
  <si>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</si>
  <si>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</si>
  <si>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</si>
  <si>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</si>
  <si>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</si>
  <si>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</si>
  <si>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</si>
  <si>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</si>
  <si>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</si>
  <si>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</si>
  <si>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</si>
  <si>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</si>
  <si>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</si>
  <si>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</si>
  <si>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</si>
  <si>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</si>
  <si>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</si>
  <si>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</si>
  <si>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</si>
  <si>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</si>
  <si>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</si>
  <si>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</si>
  <si>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</si>
  <si>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</si>
  <si>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</si>
  <si>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</si>
  <si>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</si>
  <si>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</si>
  <si>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</si>
  <si>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</si>
  <si>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</si>
  <si>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</si>
  <si>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</si>
  <si>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</si>
  <si>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</si>
  <si>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</si>
  <si>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</si>
  <si>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</si>
  <si>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</si>
  <si>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</si>
  <si>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</si>
  <si>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</si>
  <si>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</si>
  <si>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</si>
  <si>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</si>
  <si>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</si>
  <si>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</si>
  <si>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</si>
  <si>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</si>
  <si>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</si>
  <si>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</si>
  <si>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</si>
  <si>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</si>
  <si>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</si>
  <si>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</si>
  <si>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</si>
  <si>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</si>
  <si>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</si>
  <si>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</si>
  <si>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</si>
  <si>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</si>
  <si>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</si>
  <si>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</si>
  <si>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</si>
  <si>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</si>
  <si>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</si>
  <si>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</si>
  <si>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</si>
  <si>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</si>
  <si>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</si>
  <si>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</si>
  <si>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</si>
  <si>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</si>
  <si>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</si>
  <si>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</si>
  <si>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</si>
  <si>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</si>
  <si>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</si>
  <si>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</si>
  <si>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</si>
  <si>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</si>
  <si>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</si>
  <si>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</si>
  <si>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</si>
  <si>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</si>
  <si>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</si>
  <si>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</si>
  <si>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</si>
  <si>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</si>
  <si>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</si>
  <si>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</si>
  <si>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</si>
  <si>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</si>
  <si>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</si>
  <si>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</si>
  <si>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</si>
  <si>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</si>
  <si>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</si>
  <si>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</si>
  <si>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</si>
  <si>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</si>
  <si>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</si>
  <si>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</si>
  <si>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</si>
  <si>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</si>
  <si>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</si>
  <si>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</si>
  <si>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</si>
  <si>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</si>
  <si>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</si>
  <si>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</si>
  <si>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</si>
  <si>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</si>
  <si>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</si>
  <si>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</si>
  <si>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</si>
  <si>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</si>
  <si>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</si>
  <si>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</si>
  <si>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</si>
  <si>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</si>
  <si>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</si>
  <si>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</si>
  <si>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</si>
  <si>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</si>
  <si>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</si>
  <si>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</si>
  <si>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</si>
  <si>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</si>
  <si>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</si>
  <si>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</si>
  <si>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</si>
  <si>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</si>
  <si>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</si>
  <si>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</si>
  <si>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</si>
  <si>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</si>
  <si>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</si>
  <si>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</si>
  <si>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</si>
  <si>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</si>
  <si>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</si>
  <si>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</si>
  <si>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</si>
  <si>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</si>
  <si>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</si>
  <si>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</si>
  <si>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</si>
  <si>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</si>
  <si>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</si>
  <si>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</si>
  <si>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</si>
  <si>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</si>
  <si>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</si>
  <si>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</si>
  <si>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</si>
  <si>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</si>
  <si>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</si>
  <si>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</si>
  <si>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</si>
  <si>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</si>
  <si>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</si>
  <si>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</si>
  <si>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</si>
  <si>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</si>
  <si>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</si>
  <si>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</si>
  <si>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</si>
  <si>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</si>
  <si>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</si>
  <si>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</si>
  <si>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</si>
  <si>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</si>
  <si>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</si>
  <si>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</si>
  <si>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</si>
  <si>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</si>
  <si>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</si>
  <si>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</si>
  <si>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</si>
  <si>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</si>
  <si>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</si>
  <si>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</si>
  <si>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</si>
  <si>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</si>
  <si>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</si>
  <si>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</si>
  <si>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</si>
  <si>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</si>
  <si>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</si>
  <si>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</si>
  <si>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</si>
  <si>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</si>
  <si>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</si>
  <si>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</si>
  <si>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</si>
  <si>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</si>
  <si>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</si>
  <si>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</si>
  <si>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</si>
  <si>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</si>
  <si>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</si>
  <si>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</si>
  <si>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</si>
  <si>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</si>
  <si>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</si>
  <si>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</si>
  <si>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</si>
  <si>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</si>
  <si>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</si>
  <si>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</si>
  <si>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</si>
  <si>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</si>
  <si>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</si>
  <si>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</si>
  <si>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</si>
  <si>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</si>
  <si>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</si>
  <si>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</si>
  <si>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</si>
  <si>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</si>
  <si>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</si>
  <si>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</si>
  <si>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</si>
  <si>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</si>
  <si>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</si>
  <si>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</si>
  <si>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</si>
  <si>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</si>
  <si>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</si>
  <si>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</si>
  <si>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</si>
  <si>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</si>
  <si>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</si>
  <si>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</si>
  <si>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</si>
  <si>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</si>
  <si>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</si>
  <si>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</si>
  <si>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</si>
  <si>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</si>
  <si>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</si>
  <si>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</si>
  <si>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</si>
  <si>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</si>
  <si>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</si>
  <si>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</si>
  <si>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</si>
  <si>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</si>
  <si>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</si>
  <si>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</si>
  <si>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</si>
  <si>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</si>
  <si>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</si>
  <si>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</si>
  <si>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</si>
  <si>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</si>
  <si>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</si>
  <si>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</si>
  <si>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</si>
  <si>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</si>
  <si>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</si>
  <si>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</si>
  <si>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</si>
  <si>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</si>
  <si>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</si>
  <si>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</si>
  <si>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</si>
  <si>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</si>
  <si>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</si>
  <si>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</si>
  <si>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</si>
  <si>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</si>
  <si>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</si>
  <si>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</si>
  <si>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</si>
  <si>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</si>
  <si>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</si>
  <si>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</si>
  <si>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</si>
  <si>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</si>
  <si>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</si>
  <si>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</si>
  <si>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</si>
  <si>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</si>
  <si>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</si>
  <si>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</si>
  <si>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</si>
  <si>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</si>
  <si>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</si>
  <si>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</si>
  <si>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</si>
  <si>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</si>
  <si>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</si>
  <si>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</si>
  <si>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</si>
  <si>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</si>
  <si>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</si>
  <si>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</si>
  <si>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</si>
  <si>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</si>
  <si>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</si>
  <si>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</si>
  <si>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</si>
  <si>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</si>
  <si>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</si>
  <si>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</si>
  <si>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</si>
  <si>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</si>
  <si>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</si>
  <si>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</si>
  <si>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</si>
  <si>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</si>
  <si>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</si>
  <si>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</si>
  <si>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</si>
  <si>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</si>
  <si>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</si>
  <si>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</si>
  <si>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</si>
  <si>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</si>
  <si>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</si>
  <si>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</si>
  <si>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</si>
  <si>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</si>
  <si>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</si>
  <si>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</si>
  <si>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</si>
  <si>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</si>
  <si>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</si>
  <si>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</si>
  <si>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</si>
  <si>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</si>
  <si>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</si>
  <si>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</si>
  <si>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</si>
  <si>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</si>
  <si>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</si>
  <si>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</si>
  <si>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</si>
  <si>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</si>
  <si>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</si>
  <si>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</si>
  <si>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</si>
  <si>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</si>
  <si>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</si>
  <si>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</si>
  <si>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</si>
  <si>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</si>
  <si>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</si>
  <si>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</si>
  <si>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</si>
  <si>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</si>
  <si>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</si>
  <si>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</si>
  <si>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</si>
  <si>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</si>
  <si>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</si>
  <si>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</si>
  <si>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</si>
  <si>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</si>
  <si>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</si>
  <si>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</si>
  <si>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</si>
  <si>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</si>
  <si>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</si>
  <si>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</si>
  <si>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</si>
  <si>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</si>
  <si>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</si>
  <si>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</si>
  <si>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</si>
  <si>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</si>
  <si>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</si>
  <si>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</si>
  <si>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</si>
  <si>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</si>
  <si>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</si>
  <si>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</si>
  <si>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</si>
  <si>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</si>
  <si>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</si>
  <si>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</si>
  <si>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</si>
  <si>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</si>
  <si>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</si>
  <si>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</si>
  <si>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</si>
  <si>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</si>
  <si>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</si>
  <si>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</si>
  <si>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</si>
  <si>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</si>
  <si>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</si>
  <si>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</si>
  <si>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</si>
  <si>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</si>
  <si>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</si>
  <si>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</si>
  <si>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</si>
  <si>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</si>
  <si>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</si>
  <si>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</si>
  <si>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</si>
  <si>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</si>
  <si>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</si>
  <si>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</si>
  <si>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</si>
  <si>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</si>
  <si>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</si>
  <si>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</si>
  <si>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</si>
  <si>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</si>
  <si>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</si>
  <si>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</si>
  <si>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</si>
  <si>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</si>
  <si>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</si>
  <si>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</si>
  <si>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</si>
  <si>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</si>
  <si>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</si>
  <si>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</si>
  <si>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</si>
  <si>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</si>
  <si>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</si>
  <si>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</si>
  <si>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</si>
  <si>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</si>
  <si>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</si>
  <si>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</si>
  <si>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</si>
  <si>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</si>
  <si>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</si>
  <si>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</si>
  <si>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</si>
  <si>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</si>
  <si>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</si>
  <si>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</si>
  <si>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</si>
  <si>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</si>
  <si>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</si>
  <si>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</si>
  <si>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</si>
  <si>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</si>
  <si>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</si>
  <si>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</si>
  <si>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</si>
  <si>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</si>
  <si>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</si>
  <si>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</si>
  <si>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</si>
  <si>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</si>
  <si>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</si>
  <si>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</si>
  <si>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</si>
  <si>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</si>
  <si>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</si>
  <si>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</si>
  <si>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</si>
  <si>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</si>
  <si>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</si>
  <si>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</si>
  <si>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</si>
  <si>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</si>
  <si>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</si>
  <si>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</si>
  <si>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</si>
  <si>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</si>
  <si>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</si>
  <si>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</si>
  <si>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</si>
  <si>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</si>
  <si>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</si>
  <si>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</si>
  <si>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</si>
  <si>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</si>
  <si>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</si>
  <si>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</si>
  <si>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</si>
  <si>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</si>
  <si>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</si>
  <si>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</si>
  <si>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</si>
  <si>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</si>
  <si>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</si>
  <si>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</si>
  <si>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</si>
  <si>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</si>
  <si>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</si>
  <si>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</si>
  <si>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</si>
  <si>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</si>
  <si>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</si>
  <si>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</si>
  <si>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</si>
  <si>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</si>
  <si>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</si>
  <si>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</si>
  <si>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</si>
  <si>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</si>
  <si>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</si>
  <si>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</si>
  <si>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</si>
  <si>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</si>
  <si>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</si>
  <si>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</si>
  <si>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</si>
  <si>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</si>
  <si>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</si>
  <si>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</si>
  <si>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</si>
  <si>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</si>
  <si>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</si>
  <si>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</si>
  <si>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</si>
  <si>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</si>
  <si>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</si>
  <si>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</si>
  <si>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</si>
  <si>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</si>
  <si>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</si>
  <si>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</si>
  <si>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</si>
  <si>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</si>
  <si>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</si>
  <si>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</si>
  <si>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</si>
  <si>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</si>
  <si>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</si>
  <si>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</si>
  <si>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</si>
  <si>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</si>
  <si>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</si>
  <si>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</si>
  <si>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</si>
  <si>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</si>
  <si>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</si>
  <si>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</si>
  <si>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</si>
  <si>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</si>
  <si>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</si>
  <si>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</si>
  <si>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</si>
  <si>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</si>
  <si>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</si>
  <si>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</si>
  <si>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</si>
  <si>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</si>
  <si>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</si>
  <si>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</si>
  <si>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</si>
  <si>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</si>
  <si>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</si>
  <si>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</si>
  <si>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</si>
  <si>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</si>
  <si>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</si>
  <si>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</si>
  <si>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</si>
  <si>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</si>
  <si>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</si>
  <si>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</si>
  <si>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</si>
  <si>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</si>
  <si>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</si>
  <si>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</si>
  <si>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</si>
  <si>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</si>
  <si>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</si>
  <si>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</si>
  <si>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</si>
  <si>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</si>
  <si>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</si>
  <si>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</si>
  <si>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</si>
  <si>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</si>
  <si>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</si>
  <si>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</si>
  <si>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</si>
  <si>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</si>
  <si>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</si>
  <si>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</si>
  <si>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</si>
  <si>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</si>
  <si>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</si>
  <si>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</si>
  <si>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</si>
  <si>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</si>
  <si>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</si>
  <si>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</si>
  <si>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</si>
  <si>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</si>
  <si>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</si>
  <si>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</si>
  <si>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</si>
  <si>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</si>
  <si>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</si>
  <si>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</si>
  <si>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</si>
  <si>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</si>
  <si>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</si>
  <si>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</si>
  <si>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</si>
  <si>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</si>
  <si>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</si>
  <si>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</si>
  <si>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</si>
  <si>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</si>
  <si>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</si>
  <si>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</si>
  <si>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</si>
  <si>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</si>
  <si>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</si>
  <si>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</si>
  <si>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</si>
  <si>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</si>
  <si>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</si>
  <si>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</si>
  <si>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</si>
  <si>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</si>
  <si>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</si>
  <si>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</si>
  <si>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</si>
  <si>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</si>
  <si>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</si>
  <si>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</si>
  <si>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</si>
  <si>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</si>
  <si>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</si>
  <si>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</si>
  <si>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</si>
  <si>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</si>
  <si>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</si>
  <si>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</si>
  <si>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</si>
  <si>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</si>
  <si>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</si>
  <si>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</si>
  <si>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</si>
  <si>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</si>
  <si>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</si>
  <si>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</si>
  <si>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</si>
  <si>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</si>
  <si>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</si>
  <si>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</si>
  <si>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</si>
  <si>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</si>
  <si>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</si>
  <si>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</si>
  <si>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</si>
  <si>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</si>
  <si>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</si>
  <si>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</si>
  <si>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</si>
  <si>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</si>
  <si>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</si>
  <si>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</si>
  <si>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</si>
  <si>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</si>
  <si>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</si>
  <si>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</si>
  <si>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</si>
  <si>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</si>
  <si>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</si>
  <si>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</si>
  <si>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</si>
  <si>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</si>
  <si>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</si>
  <si>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</si>
  <si>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</si>
  <si>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</si>
  <si>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</si>
  <si>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</si>
  <si>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</si>
  <si>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</si>
  <si>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</si>
  <si>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</si>
  <si>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</si>
  <si>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</si>
  <si>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</si>
  <si>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</si>
  <si>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</si>
  <si>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</si>
  <si>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</si>
  <si>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</si>
  <si>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</si>
  <si>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</si>
  <si>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</si>
  <si>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</si>
  <si>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</si>
  <si>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</si>
  <si>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</si>
  <si>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</si>
  <si>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</si>
  <si>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</si>
  <si>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</si>
  <si>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</si>
  <si>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</si>
  <si>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</si>
  <si>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</si>
  <si>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</si>
  <si>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</si>
  <si>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</si>
  <si>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</si>
  <si>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</si>
  <si>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</si>
  <si>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</si>
  <si>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</si>
  <si>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</si>
  <si>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</si>
  <si>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</si>
  <si>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</si>
  <si>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</si>
  <si>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</si>
  <si>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</si>
  <si>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</si>
  <si>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</si>
  <si>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</si>
  <si>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</si>
  <si>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</si>
  <si>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</si>
  <si>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</si>
  <si>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</si>
  <si>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</si>
  <si>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</si>
  <si>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</si>
  <si>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</si>
  <si>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</si>
  <si>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</si>
  <si>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</si>
  <si>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</si>
  <si>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</si>
  <si>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</si>
  <si>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</si>
  <si>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</si>
  <si>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</si>
  <si>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</si>
  <si>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</si>
  <si>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</si>
  <si>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</si>
  <si>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</si>
  <si>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</si>
  <si>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</si>
  <si>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</si>
  <si>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</si>
  <si>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</si>
  <si>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</si>
  <si>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</si>
  <si>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</si>
  <si>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</si>
  <si>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</si>
  <si>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</si>
  <si>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</si>
  <si>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</si>
  <si>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</si>
  <si>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</si>
  <si>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</si>
  <si>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</si>
  <si>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</si>
  <si>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</si>
  <si>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</si>
  <si>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</si>
  <si>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</si>
  <si>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</si>
  <si>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</si>
  <si>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</si>
  <si>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</si>
  <si>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</si>
  <si>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</si>
  <si>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</si>
  <si>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</si>
  <si>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</si>
  <si>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</si>
  <si>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</si>
  <si>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</si>
  <si>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</si>
  <si>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</si>
  <si>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</si>
  <si>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</si>
  <si>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</si>
  <si>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</si>
  <si>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</si>
  <si>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</si>
  <si>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</si>
  <si>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</si>
  <si>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</si>
  <si>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</si>
  <si>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</si>
  <si>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</si>
  <si>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</si>
  <si>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</si>
  <si>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</si>
  <si>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</si>
  <si>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</si>
  <si>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</si>
  <si>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</si>
  <si>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</si>
  <si>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</si>
  <si>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</si>
  <si>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</si>
  <si>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</si>
  <si>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</si>
  <si>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</si>
  <si>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</si>
  <si>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</si>
  <si>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</si>
  <si>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</si>
  <si>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</si>
  <si>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</si>
  <si>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</si>
  <si>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</si>
  <si>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</si>
  <si>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</si>
  <si>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</si>
  <si>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</si>
  <si>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</si>
  <si>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</si>
  <si>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</si>
  <si>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</si>
  <si>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</si>
  <si>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</si>
  <si>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</si>
  <si>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</si>
  <si>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</si>
  <si>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</si>
  <si>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</si>
  <si>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</si>
  <si>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</si>
  <si>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</si>
  <si>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</si>
  <si>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</si>
  <si>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</si>
  <si>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</si>
  <si>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</si>
  <si>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</si>
  <si>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</si>
  <si>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</si>
  <si>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</si>
  <si>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</si>
  <si>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</si>
  <si>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</si>
  <si>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</si>
  <si>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</si>
  <si>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</si>
  <si>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</si>
  <si>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</si>
  <si>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</si>
  <si>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</si>
  <si>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</si>
  <si>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</si>
  <si>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</si>
  <si>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</si>
  <si>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</si>
  <si>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</si>
  <si>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</si>
  <si>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</si>
  <si>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</si>
  <si>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</si>
  <si>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</si>
  <si>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</si>
  <si>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</si>
  <si>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</si>
  <si>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</si>
  <si>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</si>
  <si>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</si>
  <si>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</si>
  <si>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</si>
  <si>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</si>
  <si>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</si>
  <si>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</si>
  <si>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</si>
  <si>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</si>
  <si>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</si>
  <si>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</si>
  <si>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</si>
  <si>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</si>
  <si>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</si>
  <si>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</si>
  <si>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</si>
  <si>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</si>
  <si>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</si>
  <si>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</si>
  <si>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</si>
  <si>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</si>
  <si>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</si>
  <si>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</si>
  <si>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</si>
  <si>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</si>
  <si>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</si>
  <si>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</si>
  <si>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</si>
  <si>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</si>
  <si>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</si>
  <si>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</si>
  <si>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</si>
  <si>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</si>
  <si>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</si>
  <si>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</si>
  <si>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</si>
  <si>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</si>
  <si>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</si>
  <si>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</si>
  <si>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</si>
  <si>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</si>
  <si>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</si>
  <si>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</si>
  <si>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</si>
  <si>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</si>
  <si>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</si>
  <si>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</si>
  <si>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</si>
  <si>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</si>
  <si>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</si>
  <si>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</si>
  <si>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</si>
  <si>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</si>
  <si>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</si>
  <si>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</si>
  <si>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</si>
  <si>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</si>
  <si>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</si>
  <si>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</si>
  <si>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</si>
  <si>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</si>
  <si>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</si>
  <si>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</si>
  <si>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</si>
  <si>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</si>
  <si>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</si>
  <si>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</si>
  <si>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</si>
  <si>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</si>
  <si>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</si>
  <si>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</si>
  <si>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</si>
  <si>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</si>
  <si>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</si>
  <si>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</si>
  <si>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</si>
  <si>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</si>
  <si>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</si>
  <si>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</si>
  <si>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</si>
  <si>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</si>
  <si>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</si>
  <si>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</si>
  <si>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</si>
  <si>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</si>
  <si>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</si>
  <si>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</si>
  <si>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</si>
  <si>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</si>
  <si>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</si>
  <si>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</si>
  <si>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</si>
  <si>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</si>
  <si>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</si>
  <si>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</si>
  <si>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</si>
  <si>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</si>
  <si>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</si>
  <si>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</si>
  <si>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</si>
  <si>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</si>
  <si>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</si>
  <si>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</si>
  <si>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</si>
  <si>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</si>
  <si>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</si>
  <si>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</si>
  <si>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</si>
  <si>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</si>
  <si>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</si>
  <si>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</si>
  <si>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</si>
  <si>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</si>
  <si>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</si>
  <si>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</si>
  <si>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</si>
  <si>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</si>
  <si>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</si>
  <si>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</si>
  <si>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</si>
  <si>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</si>
  <si>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</si>
  <si>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</si>
  <si>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</si>
  <si>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</si>
  <si>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</si>
  <si>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</si>
  <si>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</si>
  <si>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</si>
  <si>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</si>
  <si>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</si>
  <si>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</si>
  <si>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</si>
  <si>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</si>
  <si>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</si>
  <si>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</si>
  <si>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</si>
  <si>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</si>
  <si>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</si>
  <si>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</si>
  <si>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</si>
  <si>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</si>
  <si>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</si>
  <si>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</si>
  <si>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</si>
  <si>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</si>
  <si>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</si>
  <si>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</si>
  <si>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</si>
  <si>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</si>
  <si>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</si>
  <si>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</si>
  <si>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</si>
  <si>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</si>
  <si>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</si>
  <si>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</si>
  <si>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</si>
  <si>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</si>
  <si>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</si>
  <si>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</si>
  <si>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</si>
  <si>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</si>
  <si>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</si>
  <si>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</si>
  <si>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</si>
  <si>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</si>
  <si>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</si>
  <si>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</si>
  <si>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</si>
  <si>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</si>
  <si>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</si>
  <si>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</si>
  <si>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</si>
  <si>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</si>
  <si>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</si>
  <si>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</si>
  <si>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</si>
  <si>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</si>
  <si>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</si>
  <si>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</si>
  <si>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</si>
  <si>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</si>
  <si>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</si>
  <si>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</si>
  <si>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</si>
  <si>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</si>
  <si>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</si>
  <si>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</si>
  <si>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</si>
  <si>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</si>
  <si>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</si>
  <si>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</si>
  <si>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</si>
  <si>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</si>
  <si>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</si>
  <si>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</si>
  <si>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</si>
  <si>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</si>
  <si>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</si>
  <si>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</si>
  <si>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</si>
  <si>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</si>
  <si>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</si>
  <si>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</si>
  <si>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</si>
  <si>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</si>
  <si>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</si>
  <si>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</si>
  <si>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</si>
  <si>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</si>
  <si>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</si>
  <si>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</si>
  <si>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</si>
  <si>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</si>
  <si>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</si>
  <si>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</si>
  <si>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</si>
  <si>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</si>
  <si>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</si>
  <si>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</si>
  <si>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</si>
  <si>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</si>
  <si>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</si>
  <si>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</si>
  <si>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</si>
  <si>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</si>
  <si>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</si>
  <si>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</si>
  <si>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</si>
  <si>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</si>
  <si>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</si>
  <si>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</si>
  <si>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</si>
  <si>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</si>
  <si>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</si>
  <si>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</si>
  <si>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</si>
  <si>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</si>
  <si>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</si>
  <si>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</si>
  <si>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</si>
  <si>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</si>
  <si>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</si>
  <si>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</si>
  <si>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</si>
  <si>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</si>
  <si>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</si>
  <si>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</si>
  <si>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</si>
  <si>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</si>
  <si>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</si>
  <si>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</si>
  <si>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</si>
  <si>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</si>
  <si>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</si>
  <si>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</si>
  <si>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</si>
  <si>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</si>
  <si>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</si>
  <si>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</si>
  <si>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</si>
  <si>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</si>
  <si>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</si>
  <si>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</si>
  <si>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</si>
  <si>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</si>
  <si>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</si>
  <si>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</si>
  <si>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</si>
  <si>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</si>
  <si>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</si>
  <si>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</si>
  <si>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</si>
  <si>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</si>
  <si>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</si>
  <si>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</si>
  <si>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</si>
  <si>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</si>
  <si>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</si>
  <si>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</si>
  <si>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</si>
  <si>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</si>
  <si>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</si>
  <si>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</si>
  <si>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</si>
  <si>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</si>
  <si>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</si>
  <si>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</si>
  <si>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</si>
  <si>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</si>
  <si>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</si>
  <si>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</si>
  <si>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</si>
  <si>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</si>
  <si>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</si>
  <si>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</si>
  <si>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</si>
  <si>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</si>
  <si>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</si>
  <si>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</si>
  <si>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</si>
  <si>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</si>
  <si>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</si>
  <si>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</si>
  <si>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</si>
  <si>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</si>
  <si>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</si>
  <si>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</si>
  <si>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</si>
  <si>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</si>
  <si>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</si>
  <si>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</si>
  <si>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</si>
  <si>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</si>
  <si>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</si>
  <si>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</si>
  <si>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</si>
  <si>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</si>
  <si>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</si>
  <si>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</si>
  <si>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</si>
  <si>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</si>
  <si>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</si>
  <si>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</si>
  <si>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</si>
  <si>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</si>
  <si>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</si>
  <si>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</si>
  <si>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</si>
  <si>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</si>
  <si>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</si>
  <si>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</si>
  <si>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</si>
  <si>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</si>
  <si>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</si>
  <si>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</si>
  <si>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</si>
  <si>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</si>
  <si>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</si>
  <si>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</si>
  <si>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</si>
  <si>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</si>
  <si>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</si>
  <si>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</si>
  <si>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</si>
  <si>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</si>
  <si>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</si>
  <si>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</si>
  <si>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</si>
  <si>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</si>
  <si>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</si>
  <si>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</si>
  <si>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</si>
  <si>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</si>
  <si>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</si>
  <si>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</si>
  <si>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</si>
  <si>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</si>
  <si>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</si>
  <si>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</si>
  <si>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</si>
  <si>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</si>
  <si>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</si>
  <si>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</si>
  <si>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</si>
  <si>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</si>
  <si>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</si>
  <si>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</si>
  <si>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</si>
  <si>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</si>
  <si>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</si>
  <si>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</si>
  <si>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</si>
  <si>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</si>
  <si>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</si>
  <si>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</si>
  <si>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</si>
  <si>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</si>
  <si>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</si>
  <si>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</si>
  <si>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</si>
  <si>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</si>
  <si>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</si>
  <si>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</si>
  <si>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</si>
  <si>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</si>
  <si>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</si>
  <si>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</si>
  <si>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</si>
  <si>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</si>
  <si>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</si>
  <si>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</si>
  <si>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</si>
  <si>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</si>
  <si>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</si>
  <si>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</si>
  <si>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</si>
  <si>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</si>
  <si>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</si>
  <si>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</si>
  <si>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</si>
  <si>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</si>
  <si>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</si>
  <si>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</si>
  <si>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</si>
  <si>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</si>
  <si>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</si>
  <si>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</si>
  <si>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</si>
  <si>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</si>
  <si>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</si>
  <si>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</si>
  <si>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</si>
  <si>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</si>
  <si>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</si>
  <si>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</si>
  <si>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</si>
  <si>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</si>
  <si>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</si>
  <si>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</si>
  <si>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</si>
  <si>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</si>
  <si>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</si>
  <si>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</si>
  <si>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</si>
  <si>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</si>
  <si>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</si>
  <si>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</si>
  <si>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</si>
  <si>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</si>
  <si>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</si>
  <si>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</si>
  <si>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</si>
  <si>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</si>
  <si>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</si>
  <si>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</si>
  <si>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</si>
  <si>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</si>
  <si>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</si>
  <si>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</si>
  <si>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</si>
  <si>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</si>
  <si>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</si>
  <si>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</si>
  <si>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</si>
  <si>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</si>
  <si>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</si>
  <si>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</si>
  <si>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</si>
  <si>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</si>
  <si>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</si>
  <si>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</si>
  <si>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</si>
  <si>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</si>
  <si>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</si>
  <si>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</si>
  <si>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</si>
  <si>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</si>
  <si>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</si>
  <si>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</si>
  <si>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</si>
  <si>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</si>
  <si>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</si>
  <si>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</si>
  <si>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</si>
  <si>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</si>
  <si>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</si>
  <si>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</si>
  <si>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</si>
  <si>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</si>
  <si>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</si>
  <si>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</si>
  <si>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</si>
  <si>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</si>
  <si>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</si>
  <si>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</si>
  <si>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</si>
  <si>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</si>
  <si>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</si>
  <si>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</si>
  <si>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</si>
  <si>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</si>
  <si>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</si>
  <si>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</si>
  <si>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</si>
  <si>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</si>
  <si>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</si>
  <si>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</si>
  <si>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</si>
  <si>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</si>
  <si>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</si>
  <si>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</si>
  <si>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</si>
  <si>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</si>
  <si>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</si>
  <si>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</si>
  <si>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</si>
  <si>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</si>
  <si>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</si>
  <si>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</si>
  <si>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</si>
  <si>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</si>
  <si>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</si>
  <si>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</si>
  <si>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</si>
  <si>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</si>
  <si>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</si>
  <si>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</si>
  <si>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</si>
  <si>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</si>
  <si>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</si>
  <si>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</si>
  <si>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</si>
  <si>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</si>
  <si>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</si>
  <si>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</si>
  <si>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</si>
  <si>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</si>
  <si>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</si>
  <si>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</si>
  <si>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</si>
  <si>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</si>
  <si>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</si>
  <si>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</si>
  <si>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</si>
  <si>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</si>
  <si>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</si>
  <si>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</si>
  <si>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</si>
  <si>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</si>
  <si>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</si>
  <si>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</si>
  <si>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</si>
  <si>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</si>
  <si>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</si>
  <si>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</si>
  <si>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</si>
  <si>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</si>
  <si>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</si>
  <si>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</si>
  <si>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</si>
  <si>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</si>
  <si>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</si>
  <si>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</si>
  <si>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</si>
  <si>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</si>
  <si>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</si>
  <si>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</si>
  <si>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</si>
  <si>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</si>
  <si>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</si>
  <si>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</si>
  <si>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</si>
  <si>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</si>
  <si>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</si>
  <si>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</si>
  <si>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</si>
  <si>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</si>
  <si>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</si>
  <si>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</si>
  <si>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</si>
  <si>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</si>
  <si>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</si>
  <si>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</si>
  <si>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</si>
  <si>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</si>
  <si>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</si>
  <si>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</si>
  <si>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</si>
  <si>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</si>
  <si>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</si>
  <si>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</si>
  <si>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</si>
  <si>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</si>
  <si>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</si>
  <si>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</si>
  <si>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</si>
  <si>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</si>
  <si>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</si>
  <si>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</si>
  <si>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</si>
  <si>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</si>
  <si>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</si>
  <si>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</si>
  <si>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</si>
  <si>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</si>
  <si>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</si>
  <si>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</si>
  <si>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</si>
  <si>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</si>
  <si>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</si>
  <si>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</si>
  <si>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</si>
  <si>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</si>
  <si>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</si>
  <si>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</si>
  <si>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</si>
  <si>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</si>
  <si>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</si>
  <si>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</si>
  <si>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</si>
  <si>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</si>
  <si>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</si>
  <si>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</si>
  <si>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</si>
  <si>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</si>
  <si>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</si>
  <si>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</si>
  <si>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</si>
  <si>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</si>
  <si>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</si>
  <si>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</si>
  <si>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</si>
  <si>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</si>
  <si>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</si>
  <si>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</si>
  <si>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</si>
  <si>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</si>
  <si>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</si>
  <si>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</si>
  <si>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</si>
  <si>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</si>
  <si>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</si>
  <si>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</si>
  <si>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</si>
  <si>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</si>
  <si>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</si>
  <si>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</si>
  <si>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</si>
  <si>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</si>
  <si>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</si>
  <si>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</si>
  <si>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</si>
  <si>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</si>
  <si>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</si>
  <si>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</si>
  <si>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</si>
  <si>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</si>
  <si>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</si>
  <si>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</si>
  <si>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</si>
  <si>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</si>
  <si>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</si>
  <si>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</si>
  <si>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</si>
  <si>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</si>
  <si>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</si>
  <si>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</si>
  <si>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</si>
  <si>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</si>
  <si>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</si>
  <si>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</si>
  <si>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</si>
  <si>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</si>
  <si>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</si>
  <si>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</si>
  <si>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</si>
  <si>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</si>
  <si>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</si>
  <si>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</si>
  <si>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</si>
  <si>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</si>
  <si>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</si>
  <si>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</si>
  <si>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</si>
  <si>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</si>
  <si>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</si>
  <si>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</si>
  <si>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</si>
  <si>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</si>
  <si>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</si>
  <si>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</si>
  <si>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</si>
  <si>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</si>
  <si>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</si>
  <si>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</si>
  <si>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</si>
  <si>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</si>
  <si>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</si>
  <si>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</si>
  <si>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</si>
  <si>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</si>
  <si>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</si>
  <si>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</si>
  <si>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</si>
  <si>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</si>
  <si>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</si>
  <si>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</si>
  <si>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</si>
  <si>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</si>
  <si>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</si>
  <si>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</si>
  <si>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</si>
  <si>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</si>
  <si>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</si>
  <si>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</si>
  <si>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</si>
  <si>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</si>
  <si>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</si>
  <si>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</si>
  <si>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</si>
  <si>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</si>
  <si>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</si>
  <si>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</si>
  <si>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</si>
  <si>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</si>
  <si>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</si>
  <si>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</si>
  <si>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</si>
  <si>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</si>
  <si>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</si>
  <si>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</si>
  <si>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</si>
  <si>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</si>
  <si>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</si>
  <si>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</si>
  <si>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</si>
  <si>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</si>
  <si>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</si>
  <si>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</si>
  <si>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</si>
  <si>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</si>
  <si>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</si>
  <si>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</si>
  <si>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</si>
  <si>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</si>
  <si>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</si>
  <si>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</si>
  <si>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</si>
  <si>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</si>
  <si>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</si>
  <si>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</si>
  <si>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</si>
  <si>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</si>
  <si>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</si>
  <si>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</si>
  <si>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</si>
  <si>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</si>
  <si>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</si>
  <si>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</si>
  <si>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</si>
  <si>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</si>
  <si>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</si>
  <si>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</si>
  <si>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</si>
  <si>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</si>
  <si>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</si>
  <si>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</si>
  <si>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</si>
  <si>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</si>
  <si>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</si>
  <si>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</si>
  <si>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</si>
  <si>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</si>
  <si>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</si>
  <si>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</si>
  <si>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</si>
  <si>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</si>
  <si>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</si>
  <si>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</si>
  <si>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</si>
  <si>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</si>
  <si>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</si>
  <si>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</si>
  <si>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</si>
  <si>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</si>
  <si>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</si>
  <si>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</si>
  <si>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</si>
  <si>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</si>
  <si>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</si>
  <si>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</si>
  <si>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</si>
  <si>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</si>
  <si>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</si>
  <si>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</si>
  <si>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</si>
  <si>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</si>
  <si>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</si>
  <si>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</si>
  <si>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</si>
  <si>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</si>
  <si>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</si>
  <si>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</si>
  <si>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</si>
  <si>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</si>
  <si>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</si>
  <si>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</si>
  <si>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</si>
  <si>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</si>
  <si>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</si>
  <si>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</si>
  <si>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</si>
  <si>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</si>
  <si>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</si>
  <si>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</si>
  <si>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</si>
  <si>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</si>
  <si>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</si>
  <si>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</si>
  <si>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</si>
  <si>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</si>
  <si>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</si>
  <si>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</si>
  <si>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</si>
  <si>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</si>
  <si>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</si>
  <si>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</si>
  <si>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</si>
  <si>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</si>
  <si>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</si>
  <si>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</si>
  <si>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</si>
  <si>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</si>
  <si>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</si>
  <si>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</si>
  <si>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</si>
  <si>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</si>
  <si>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</si>
  <si>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</si>
  <si>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</si>
  <si>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</si>
  <si>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</si>
  <si>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</si>
  <si>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</si>
  <si>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</si>
  <si>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</si>
  <si>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</si>
  <si>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</si>
  <si>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</si>
  <si>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</si>
  <si>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</si>
  <si>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</si>
  <si>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</si>
  <si>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</si>
  <si>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</si>
  <si>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</si>
  <si>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</si>
  <si>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</si>
  <si>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</si>
  <si>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</si>
  <si>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</si>
  <si>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</si>
  <si>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</si>
  <si>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</si>
  <si>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</si>
  <si>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</si>
  <si>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</si>
  <si>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</si>
  <si>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</si>
  <si>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</si>
  <si>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</si>
  <si>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</si>
  <si>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</si>
  <si>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</si>
  <si>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</si>
  <si>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</si>
  <si>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</si>
  <si>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</si>
  <si>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</si>
  <si>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</si>
  <si>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</si>
  <si>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</si>
  <si>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</si>
  <si>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</si>
  <si>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</si>
  <si>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</si>
  <si>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</si>
  <si>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</si>
  <si>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</si>
  <si>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</si>
  <si>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</si>
  <si>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</si>
  <si>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</si>
  <si>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</si>
  <si>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</si>
  <si>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</si>
  <si>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</si>
  <si>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</si>
  <si>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</si>
  <si>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</si>
  <si>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</si>
  <si>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</si>
  <si>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</si>
  <si>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</si>
  <si>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</si>
  <si>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</si>
  <si>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</si>
  <si>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</si>
  <si>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</si>
  <si>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</si>
  <si>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</si>
  <si>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</si>
  <si>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</si>
  <si>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</si>
  <si>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</si>
  <si>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</si>
  <si>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</si>
  <si>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</si>
  <si>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</si>
  <si>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</si>
  <si>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</si>
  <si>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</si>
  <si>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</si>
  <si>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</si>
  <si>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</si>
  <si>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</si>
  <si>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</si>
  <si>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</si>
  <si>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</si>
  <si>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</si>
  <si>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</si>
  <si>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</si>
  <si>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</si>
  <si>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</si>
  <si>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</si>
  <si>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</si>
  <si>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</si>
  <si>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</si>
  <si>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</si>
  <si>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</si>
  <si>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</si>
  <si>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</si>
  <si>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</si>
  <si>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</si>
  <si>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</si>
  <si>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</si>
  <si>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</si>
  <si>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</si>
  <si>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</si>
  <si>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</si>
  <si>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</si>
  <si>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</si>
  <si>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</si>
  <si>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</si>
  <si>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</si>
  <si>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</si>
  <si>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</si>
  <si>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</si>
  <si>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</si>
  <si>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</si>
  <si>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</si>
  <si>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</si>
  <si>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</si>
  <si>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</si>
  <si>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</si>
  <si>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</si>
  <si>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</si>
  <si>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</si>
  <si>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</si>
  <si>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</si>
  <si>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</si>
  <si>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</si>
  <si>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</si>
  <si>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</si>
  <si>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</si>
  <si>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</si>
  <si>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</si>
  <si>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</si>
  <si>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</si>
  <si>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</si>
  <si>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</si>
  <si>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</si>
  <si>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</si>
  <si>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</si>
  <si>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</si>
  <si>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</si>
  <si>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</si>
  <si>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</si>
  <si>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</si>
  <si>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</si>
  <si>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</si>
  <si>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</si>
  <si>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</si>
  <si>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</si>
  <si>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</si>
  <si>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</si>
  <si>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</si>
  <si>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</si>
  <si>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</si>
  <si>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</si>
  <si>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</si>
  <si>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</si>
  <si>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</si>
  <si>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</si>
  <si>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</si>
  <si>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</si>
  <si>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</si>
  <si>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</si>
  <si>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</si>
  <si>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</si>
  <si>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</si>
  <si>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</si>
  <si>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</si>
  <si>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</si>
  <si>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</si>
  <si>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</si>
  <si>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</si>
  <si>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</si>
  <si>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</si>
  <si>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</si>
  <si>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</si>
  <si>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</si>
  <si>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</si>
  <si>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</si>
  <si>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</si>
  <si>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</si>
  <si>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</si>
  <si>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</si>
  <si>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</si>
  <si>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</si>
  <si>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</si>
  <si>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</si>
  <si>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</si>
  <si>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</si>
  <si>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</si>
  <si>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</si>
  <si>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</si>
  <si>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</si>
  <si>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</si>
  <si>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</si>
  <si>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</si>
  <si>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</si>
  <si>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</si>
  <si>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</si>
  <si>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</si>
  <si>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</si>
  <si>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</si>
  <si>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</si>
  <si>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</si>
  <si>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</si>
  <si>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</si>
  <si>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</si>
  <si>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</si>
  <si>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</si>
  <si>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</si>
  <si>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</si>
  <si>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</si>
  <si>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</si>
  <si>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</si>
  <si>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</si>
  <si>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</si>
  <si>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</si>
  <si>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</si>
  <si>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</si>
  <si>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</si>
  <si>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</si>
  <si>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</si>
  <si>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</si>
  <si>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</si>
  <si>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</si>
  <si>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</si>
  <si>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</si>
  <si>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</si>
  <si>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</si>
  <si>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</si>
  <si>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</si>
  <si>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</si>
  <si>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</si>
  <si>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</si>
  <si>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</si>
  <si>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</si>
  <si>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</si>
  <si>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</si>
  <si>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</si>
  <si>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</si>
  <si>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</si>
  <si>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</si>
  <si>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</si>
  <si>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</si>
  <si>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</si>
  <si>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</si>
  <si>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</si>
  <si>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</si>
  <si>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</si>
  <si>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</si>
  <si>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</si>
  <si>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</si>
  <si>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</si>
  <si>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</si>
  <si>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</si>
  <si>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</si>
  <si>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</si>
  <si>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</si>
  <si>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</si>
  <si>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</si>
  <si>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</si>
  <si>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</si>
  <si>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</si>
  <si>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</si>
  <si>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</si>
  <si>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</si>
  <si>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</si>
  <si>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</si>
  <si>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</si>
  <si>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</si>
  <si>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</si>
  <si>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</si>
  <si>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</si>
  <si>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</si>
  <si>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</si>
  <si>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</si>
  <si>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</si>
  <si>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</si>
  <si>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</si>
  <si>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</si>
  <si>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</si>
  <si>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</si>
  <si>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</si>
  <si>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</si>
  <si>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</si>
  <si>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</si>
  <si>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</si>
  <si>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</si>
  <si>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</si>
  <si>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</si>
  <si>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</si>
  <si>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</si>
  <si>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</si>
  <si>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</si>
  <si>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</si>
  <si>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</si>
  <si>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</si>
  <si>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</si>
  <si>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</si>
  <si>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</si>
  <si>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</si>
  <si>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</si>
  <si>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</si>
  <si>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</si>
  <si>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</si>
  <si>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</si>
  <si>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</si>
  <si>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</si>
  <si>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</si>
  <si>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</si>
  <si>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</si>
  <si>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</si>
  <si>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</si>
  <si>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</si>
  <si>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</si>
  <si>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</si>
  <si>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</si>
  <si>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</si>
  <si>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</si>
  <si>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</si>
  <si>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</si>
  <si>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</si>
  <si>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</si>
  <si>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</si>
  <si>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</si>
  <si>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</si>
  <si>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</si>
  <si>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</si>
  <si>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</si>
  <si>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</si>
  <si>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</si>
  <si>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</si>
  <si>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</si>
  <si>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</si>
  <si>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</si>
  <si>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</si>
  <si>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</si>
  <si>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</si>
  <si>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</si>
  <si>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</si>
  <si>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</si>
  <si>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</si>
  <si>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</si>
  <si>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</si>
  <si>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</si>
  <si>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</si>
  <si>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</si>
  <si>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</si>
  <si>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</si>
  <si>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</si>
  <si>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</si>
  <si>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</si>
  <si>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</si>
  <si>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</si>
  <si>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</si>
  <si>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</si>
  <si>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</si>
  <si>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</si>
  <si>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</si>
  <si>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</si>
  <si>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</si>
  <si>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</si>
  <si>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</si>
  <si>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</si>
  <si>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</si>
  <si>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</si>
  <si>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</si>
  <si>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</si>
  <si>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</si>
  <si>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</si>
  <si>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</si>
  <si>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</si>
  <si>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</si>
  <si>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</si>
  <si>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</si>
  <si>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</si>
  <si>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</si>
  <si>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</si>
  <si>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</si>
  <si>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</si>
  <si>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</si>
  <si>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</si>
  <si>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</si>
  <si>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</si>
  <si>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</si>
  <si>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</si>
  <si>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</si>
  <si>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</si>
  <si>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</si>
  <si>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</si>
  <si>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</si>
  <si>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</si>
  <si>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</si>
  <si>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</si>
  <si>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</si>
  <si>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</si>
  <si>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</si>
  <si>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</si>
  <si>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</si>
  <si>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</si>
  <si>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</si>
  <si>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</si>
  <si>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</si>
  <si>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</si>
  <si>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</si>
  <si>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</si>
  <si>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</si>
  <si>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</si>
  <si>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</si>
  <si>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</si>
  <si>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</si>
  <si>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</si>
  <si>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</si>
  <si>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</si>
  <si>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</si>
  <si>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</si>
  <si>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</si>
  <si>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</si>
  <si>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</si>
  <si>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</si>
  <si>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</si>
  <si>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</si>
  <si>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</si>
  <si>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</si>
  <si>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</si>
  <si>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</si>
  <si>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</si>
  <si>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</si>
  <si>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</si>
  <si>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</si>
  <si>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</si>
  <si>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</si>
  <si>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</si>
  <si>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</si>
  <si>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</si>
  <si>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</si>
  <si>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</si>
  <si>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</si>
  <si>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</si>
  <si>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</si>
  <si>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</si>
  <si>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</si>
  <si>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</si>
  <si>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</si>
  <si>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</si>
  <si>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</si>
  <si>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</si>
  <si>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</si>
  <si>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</si>
  <si>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</si>
  <si>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</si>
  <si>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</si>
  <si>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</si>
  <si>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</si>
  <si>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</si>
  <si>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</si>
  <si>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</si>
  <si>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</si>
  <si>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</si>
  <si>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</si>
  <si>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</si>
  <si>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</si>
  <si>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</si>
  <si>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</si>
  <si>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</si>
  <si>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</si>
  <si>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</si>
  <si>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</si>
  <si>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</si>
  <si>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</si>
  <si>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</si>
  <si>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</si>
  <si>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</si>
  <si>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</si>
  <si>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</si>
  <si>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</si>
  <si>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</si>
  <si>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</si>
  <si>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</si>
  <si>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</si>
  <si>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</si>
  <si>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</si>
  <si>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</si>
  <si>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</si>
  <si>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</si>
  <si>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</si>
  <si>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</si>
  <si>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</si>
  <si>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</si>
  <si>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</si>
  <si>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</si>
  <si>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</si>
  <si>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</si>
  <si>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</si>
  <si>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</si>
  <si>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</si>
  <si>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</si>
  <si>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</si>
  <si>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</si>
  <si>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</si>
  <si>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</si>
  <si>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</si>
  <si>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</si>
  <si>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</si>
  <si>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</si>
  <si>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</si>
  <si>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</si>
  <si>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</si>
  <si>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</si>
  <si>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</si>
  <si>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</si>
  <si>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</si>
  <si>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</si>
  <si>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</si>
  <si>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</si>
  <si>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</si>
  <si>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</si>
  <si>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</si>
  <si>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</si>
  <si>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</si>
  <si>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</si>
  <si>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</si>
  <si>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</si>
  <si>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</si>
  <si>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</si>
  <si>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</si>
  <si>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</si>
  <si>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</si>
  <si>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</si>
  <si>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</si>
  <si>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</si>
  <si>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</si>
  <si>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</si>
  <si>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</si>
  <si>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</si>
  <si>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</si>
  <si>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</si>
  <si>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</si>
  <si>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</si>
  <si>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</si>
  <si>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</si>
  <si>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</si>
  <si>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</si>
  <si>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</si>
  <si>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</si>
  <si>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</si>
  <si>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</si>
  <si>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</si>
  <si>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</si>
  <si>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</si>
  <si>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</si>
  <si>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</si>
  <si>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</si>
  <si>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</si>
  <si>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</si>
  <si>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</si>
  <si>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</si>
  <si>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</si>
  <si>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</si>
  <si>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</si>
  <si>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</si>
  <si>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</si>
  <si>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</si>
  <si>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</si>
  <si>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</si>
  <si>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</si>
  <si>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</si>
  <si>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</si>
  <si>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</si>
  <si>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</si>
  <si>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</si>
  <si>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</si>
  <si>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</si>
  <si>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</si>
  <si>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</si>
  <si>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</si>
  <si>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</si>
  <si>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</si>
  <si>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</si>
  <si>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</si>
  <si>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</si>
  <si>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</si>
  <si>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</si>
  <si>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</si>
  <si>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</si>
  <si>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</si>
  <si>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</si>
  <si>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</si>
  <si>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</si>
  <si>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</si>
  <si>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</si>
  <si>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</si>
  <si>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</si>
  <si>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</si>
  <si>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</si>
  <si>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</si>
  <si>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</si>
  <si>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</si>
  <si>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</si>
  <si>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</si>
  <si>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</si>
  <si>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</si>
  <si>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</si>
  <si>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</si>
  <si>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</si>
  <si>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</si>
  <si>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</si>
  <si>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</si>
  <si>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</si>
  <si>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</si>
  <si>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</si>
  <si>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</si>
  <si>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</si>
  <si>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</si>
  <si>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</si>
  <si>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</si>
  <si>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</si>
  <si>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</si>
  <si>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</si>
  <si>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</si>
  <si>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</si>
  <si>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</si>
  <si>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</si>
  <si>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</si>
  <si>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</si>
  <si>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</si>
  <si>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</si>
  <si>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</si>
  <si>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</si>
  <si>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</si>
  <si>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</si>
  <si>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</si>
  <si>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</si>
  <si>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</si>
  <si>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</si>
  <si>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</si>
  <si>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</si>
  <si>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</si>
  <si>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</si>
  <si>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</si>
  <si>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</si>
  <si>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</si>
  <si>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</si>
  <si>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</si>
  <si>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</si>
  <si>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</si>
  <si>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</si>
  <si>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</si>
  <si>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</si>
  <si>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</si>
  <si>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</si>
  <si>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</si>
  <si>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</si>
  <si>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</si>
  <si>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</si>
  <si>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</si>
  <si>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</si>
  <si>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</si>
  <si>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</si>
  <si>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</si>
  <si>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</si>
  <si>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</si>
  <si>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</si>
  <si>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</si>
  <si>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</si>
  <si>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</si>
  <si>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</si>
  <si>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</si>
  <si>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</si>
  <si>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</si>
  <si>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</si>
  <si>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</si>
  <si>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</si>
  <si>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</si>
  <si>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</si>
  <si>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</si>
  <si>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</si>
  <si>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</si>
  <si>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</si>
  <si>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</si>
  <si>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</si>
  <si>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</si>
  <si>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</si>
  <si>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</si>
  <si>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</si>
  <si>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</si>
  <si>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</si>
  <si>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</si>
  <si>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</si>
  <si>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</si>
  <si>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</si>
  <si>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</si>
  <si>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</si>
  <si>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</si>
  <si>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</si>
  <si>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</si>
  <si>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</si>
  <si>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</si>
  <si>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</si>
  <si>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</si>
  <si>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</si>
  <si>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</si>
  <si>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</si>
  <si>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</si>
  <si>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</si>
  <si>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</si>
  <si>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</si>
  <si>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</si>
  <si>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</si>
  <si>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</si>
  <si>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</si>
  <si>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</si>
  <si>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</si>
  <si>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</si>
  <si>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</si>
  <si>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</si>
  <si>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</si>
  <si>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</si>
  <si>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</si>
  <si>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</si>
  <si>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</si>
  <si>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</si>
  <si>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</si>
  <si>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</si>
  <si>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</si>
  <si>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</si>
  <si>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</si>
  <si>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</si>
  <si>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</si>
  <si>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</si>
  <si>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</si>
  <si>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</si>
  <si>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</si>
  <si>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</si>
  <si>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</si>
  <si>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</si>
  <si>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</si>
  <si>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</si>
  <si>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</si>
  <si>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</si>
  <si>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</si>
  <si>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</si>
  <si>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</si>
  <si>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</si>
  <si>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</si>
  <si>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</si>
  <si>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</si>
  <si>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</si>
  <si>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</si>
  <si>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</si>
  <si>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</si>
  <si>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</si>
  <si>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</si>
  <si>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</si>
  <si>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</si>
  <si>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</si>
  <si>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</si>
  <si>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</si>
  <si>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</si>
  <si>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</si>
  <si>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</si>
  <si>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</si>
  <si>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</si>
  <si>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</si>
  <si>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</si>
  <si>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</si>
  <si>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</si>
  <si>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</si>
  <si>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</si>
  <si>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</si>
  <si>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</si>
  <si>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</si>
  <si>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</si>
  <si>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</si>
  <si>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</si>
  <si>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</si>
  <si>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</si>
  <si>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</si>
  <si>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</si>
  <si>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</si>
  <si>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</si>
  <si>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</si>
  <si>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</si>
  <si>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</si>
  <si>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</si>
  <si>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</si>
  <si>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</si>
  <si>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</si>
  <si>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</si>
  <si>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</si>
  <si>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</si>
  <si>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</si>
  <si>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</si>
  <si>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</si>
  <si>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</si>
  <si>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</si>
  <si>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</si>
  <si>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</si>
  <si>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</si>
  <si>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</si>
  <si>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</si>
  <si>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</si>
  <si>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</si>
  <si>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</si>
  <si>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</si>
  <si>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</si>
  <si>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</si>
  <si>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</si>
  <si>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</si>
  <si>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</si>
  <si>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</si>
  <si>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</si>
  <si>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</si>
  <si>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</si>
  <si>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</si>
  <si>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</si>
  <si>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</si>
  <si>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</si>
  <si>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</si>
  <si>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</si>
  <si>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</si>
  <si>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</si>
  <si>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</si>
  <si>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</si>
  <si>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</si>
  <si>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</si>
  <si>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</si>
  <si>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</si>
  <si>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</si>
  <si>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</si>
  <si>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</si>
  <si>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</si>
  <si>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</si>
  <si>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</si>
  <si>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</si>
  <si>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</si>
  <si>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</si>
  <si>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</si>
  <si>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</si>
  <si>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</si>
  <si>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</si>
  <si>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</si>
  <si>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</si>
  <si>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</si>
  <si>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</si>
  <si>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</si>
  <si>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</si>
  <si>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</si>
  <si>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</si>
  <si>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</si>
  <si>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</si>
  <si>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</si>
  <si>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</si>
  <si>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</si>
  <si>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</si>
  <si>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</si>
  <si>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</si>
  <si>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</si>
  <si>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</si>
  <si>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</si>
  <si>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</si>
  <si>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</si>
  <si>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</si>
  <si>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</si>
  <si>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</si>
  <si>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</si>
  <si>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</si>
  <si>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</si>
  <si>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</si>
  <si>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</si>
  <si>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</si>
  <si>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</si>
  <si>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</si>
  <si>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</si>
  <si>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</si>
  <si>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</si>
  <si>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</si>
  <si>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</si>
  <si>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</si>
  <si>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</si>
  <si>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</si>
  <si>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</si>
  <si>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</si>
  <si>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</si>
  <si>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</si>
  <si>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</si>
  <si>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</si>
  <si>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</si>
  <si>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</si>
  <si>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</si>
  <si>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</si>
  <si>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</si>
  <si>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</si>
  <si>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</si>
  <si>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</si>
  <si>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</si>
  <si>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</si>
  <si>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</si>
  <si>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</si>
  <si>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</si>
  <si>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</si>
  <si>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</si>
  <si>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</si>
  <si>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</si>
  <si>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</si>
  <si>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</si>
  <si>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</si>
  <si>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</si>
  <si>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</si>
  <si>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</si>
  <si>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</si>
  <si>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</si>
  <si>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</si>
  <si>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</si>
  <si>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</si>
  <si>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</si>
  <si>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</si>
  <si>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</si>
  <si>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</si>
  <si>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</si>
  <si>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</si>
  <si>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</si>
  <si>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</si>
  <si>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</si>
  <si>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</si>
  <si>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</si>
  <si>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</si>
  <si>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</si>
  <si>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</si>
  <si>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</si>
  <si>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</si>
  <si>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</si>
  <si>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</si>
  <si>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</si>
  <si>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</si>
  <si>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</si>
  <si>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</si>
  <si>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</si>
  <si>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</si>
  <si>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</si>
  <si>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</si>
  <si>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</si>
  <si>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</si>
  <si>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</si>
  <si>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</si>
  <si>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</si>
  <si>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</si>
  <si>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</si>
  <si>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</si>
  <si>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</si>
  <si>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</si>
  <si>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</si>
  <si>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</si>
  <si>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</si>
  <si>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</si>
  <si>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</si>
  <si>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</si>
  <si>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</si>
  <si>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</si>
  <si>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</si>
  <si>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</si>
  <si>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</si>
  <si>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</si>
  <si>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</si>
  <si>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</si>
  <si>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</si>
  <si>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</si>
  <si>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</si>
  <si>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</si>
  <si>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</si>
  <si>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</si>
  <si>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</si>
  <si>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</si>
  <si>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</si>
  <si>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</si>
  <si>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</si>
  <si>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</si>
  <si>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</si>
  <si>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</si>
  <si>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</si>
  <si>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</si>
  <si>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</si>
  <si>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</si>
  <si>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</si>
  <si>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</si>
  <si>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</si>
  <si>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</si>
  <si>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</si>
  <si>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</si>
  <si>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</si>
  <si>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</si>
  <si>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</si>
  <si>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</si>
  <si>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</si>
  <si>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</si>
  <si>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</si>
  <si>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</si>
  <si>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</si>
  <si>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</si>
  <si>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</si>
  <si>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</si>
  <si>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</si>
  <si>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</si>
  <si>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</si>
  <si>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</si>
  <si>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</si>
  <si>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</si>
  <si>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</si>
  <si>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</si>
  <si>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</si>
  <si>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</si>
  <si>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</si>
  <si>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</si>
  <si>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</si>
  <si>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</si>
  <si>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</si>
  <si>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</si>
  <si>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</si>
  <si>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</si>
  <si>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</si>
  <si>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</si>
  <si>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</si>
  <si>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</si>
  <si>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</si>
  <si>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</si>
  <si>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</si>
  <si>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</si>
  <si>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</si>
  <si>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</si>
  <si>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</si>
  <si>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</si>
  <si>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</si>
  <si>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</si>
  <si>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</si>
  <si>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</si>
  <si>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</si>
  <si>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</si>
  <si>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</si>
  <si>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</si>
  <si>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</si>
  <si>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</si>
  <si>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</si>
  <si>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</si>
  <si>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</si>
  <si>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</si>
  <si>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</si>
  <si>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</si>
  <si>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</si>
  <si>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</si>
  <si>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</si>
  <si>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</si>
  <si>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</si>
  <si>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</si>
  <si>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</si>
  <si>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</si>
  <si>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</si>
  <si>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</si>
  <si>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</si>
  <si>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</si>
  <si>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</si>
  <si>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</si>
  <si>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</si>
  <si>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</si>
  <si>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</si>
  <si>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</si>
  <si>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</si>
  <si>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</si>
  <si>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</si>
  <si>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</si>
  <si>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</si>
  <si>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</si>
  <si>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</si>
  <si>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</si>
  <si>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</si>
  <si>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</si>
  <si>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</si>
  <si>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</si>
  <si>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</si>
  <si>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</si>
  <si>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</si>
  <si>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</si>
  <si>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</si>
  <si>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</si>
  <si>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</si>
  <si>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</si>
  <si>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</si>
  <si>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</si>
  <si>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</si>
  <si>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</si>
  <si>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</si>
  <si>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</si>
  <si>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</si>
  <si>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</si>
  <si>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</si>
  <si>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</si>
  <si>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</si>
  <si>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</si>
  <si>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</si>
  <si>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</si>
  <si>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</si>
  <si>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</si>
  <si>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</si>
  <si>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</si>
  <si>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</si>
  <si>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</si>
  <si>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</si>
  <si>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</si>
  <si>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</si>
  <si>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</si>
  <si>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</si>
  <si>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</si>
  <si>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</si>
  <si>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</si>
  <si>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</si>
  <si>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</si>
  <si>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</si>
  <si>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</si>
  <si>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</si>
  <si>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</si>
  <si>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</si>
  <si>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</si>
  <si>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</si>
  <si>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</si>
  <si>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</si>
  <si>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</si>
  <si>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</si>
  <si>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</si>
  <si>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</si>
  <si>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</si>
  <si>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</si>
  <si>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</si>
  <si>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</si>
  <si>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</si>
  <si>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</si>
  <si>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</si>
  <si>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</si>
  <si>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</si>
  <si>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</si>
  <si>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</si>
  <si>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</si>
  <si>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</si>
  <si>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</si>
  <si>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</si>
  <si>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</si>
  <si>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</si>
  <si>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</si>
  <si>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</si>
  <si>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</si>
  <si>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</si>
  <si>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</si>
  <si>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</si>
  <si>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</si>
  <si>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</si>
  <si>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</si>
  <si>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</si>
  <si>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</si>
  <si>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</si>
  <si>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</si>
  <si>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</si>
  <si>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</si>
  <si>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</si>
  <si>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</si>
  <si>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</si>
  <si>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</si>
  <si>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</si>
  <si>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</si>
  <si>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</si>
  <si>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</si>
  <si>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</si>
  <si>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</si>
  <si>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</si>
  <si>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</si>
  <si>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</si>
  <si>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</si>
  <si>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</si>
  <si>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</si>
  <si>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</si>
  <si>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</si>
  <si>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</si>
  <si>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</si>
  <si>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</si>
  <si>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</si>
  <si>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</si>
  <si>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</si>
  <si>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</si>
  <si>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</si>
  <si>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</si>
  <si>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</si>
  <si>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</si>
  <si>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</si>
  <si>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</si>
  <si>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</si>
  <si>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</si>
  <si>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</si>
  <si>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</si>
  <si>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</si>
  <si>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</si>
  <si>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</si>
  <si>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</si>
  <si>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</si>
  <si>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</si>
  <si>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</si>
  <si>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</si>
  <si>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</si>
  <si>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</si>
  <si>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</si>
  <si>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</si>
  <si>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</si>
  <si>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</si>
  <si>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Subacategory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</si>
  <si>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</si>
  <si>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</si>
  <si>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</si>
  <si>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</si>
  <si>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</si>
  <si>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</si>
  <si>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</si>
  <si>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</si>
  <si>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</si>
  <si>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</si>
  <si>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</si>
  <si>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</si>
  <si>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</si>
  <si>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</si>
  <si>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</si>
  <si>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</si>
  <si>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</si>
  <si>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</si>
  <si>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</si>
  <si>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</si>
  <si>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</si>
  <si>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</si>
  <si>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</si>
  <si>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</si>
  <si>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</si>
  <si>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</si>
  <si>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</si>
  <si>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</si>
  <si>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</si>
  <si>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AVERAGE('Successful US Kickstarters'!D:D)</t>
  </si>
  <si>
    <t>MEDIAN('Successful US Kickstarters'!D:D)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</si>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</sst>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0070C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left" indent="1"/>
    </xf>
    <xf numFmtId="44" fontId="0" fillId="0" borderId="0" xfId="1" applyFont="1"/>
    <xf numFmtId="6" fontId="0" fillId="0" borderId="0" xfId="1" applyNumberFormat="1" applyFont="1"/>
    <xf numFmtId="0" fontId="4" fillId="0" borderId="0" xfId="0" applyFont="1"/>
    <xf numFmtId="14" fontId="0" fillId="0" borderId="0" xfId="0" pivotButton="1" applyNumberFormat="1"/>
    <xf numFmtId="10" fontId="0" fillId="0" borderId="1" xfId="0" applyNumberFormat="1" applyBorder="1"/>
    <xf numFmtId="9" fontId="0" fillId="0" borderId="1" xfId="2" applyFont="1" applyBorder="1"/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A-4BB0-9972-4E837F60A0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A-4BB0-9972-4E837F60A0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A-4BB0-9972-4E837F60A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921888"/>
        <c:axId val="676922544"/>
      </c:lineChart>
      <c:catAx>
        <c:axId val="6769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6922544"/>
        <c:crosses val="autoZero"/>
        <c:auto val="1"/>
        <c:lblAlgn val="ctr"/>
        <c:lblOffset val="100"/>
        <c:noMultiLvlLbl val="0"/>
      </c:catAx>
      <c:valAx>
        <c:axId val="6769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692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0-4CCB-BD28-A77BB2BD379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0-4CCB-BD28-A77BB2BD379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0-4CCB-BD28-A77BB2BD3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959528"/>
        <c:axId val="553955592"/>
      </c:lineChart>
      <c:catAx>
        <c:axId val="55395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3955592"/>
        <c:crosses val="autoZero"/>
        <c:auto val="1"/>
        <c:lblAlgn val="ctr"/>
        <c:lblOffset val="100"/>
        <c:noMultiLvlLbl val="0"/>
      </c:catAx>
      <c:valAx>
        <c:axId val="55395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395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 Parent Category Outcomes</a:t>
            </a:r>
            <a:endParaRPr lang="es-MX"/>
          </a:p>
        </c:rich>
      </c:tx>
      <c:layout>
        <c:manualLayout>
          <c:xMode val="edge"/>
          <c:yMode val="edge"/>
          <c:x val="0.31321831889033552"/>
          <c:y val="7.12533884084161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B-4C46-94D5-14A59CEDF7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B-4C46-94D5-14A59CEDF7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B-4C46-94D5-14A59CEDF7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AB-4C46-94D5-14A59CED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3552184"/>
        <c:axId val="493544968"/>
      </c:barChart>
      <c:catAx>
        <c:axId val="49355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3544968"/>
        <c:crosses val="autoZero"/>
        <c:auto val="1"/>
        <c:lblAlgn val="ctr"/>
        <c:lblOffset val="100"/>
        <c:noMultiLvlLbl val="0"/>
      </c:catAx>
      <c:valAx>
        <c:axId val="49354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355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C-44E8-8EF5-9EBB6A4915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C-44E8-8EF5-9EBB6A4915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FC-44E8-8EF5-9EBB6A491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527416"/>
        <c:axId val="501528728"/>
      </c:barChart>
      <c:catAx>
        <c:axId val="50152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1528728"/>
        <c:crosses val="autoZero"/>
        <c:auto val="1"/>
        <c:lblAlgn val="ctr"/>
        <c:lblOffset val="100"/>
        <c:noMultiLvlLbl val="0"/>
      </c:catAx>
      <c:valAx>
        <c:axId val="50152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152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1-4779-8103-E456EA5436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1-4779-8103-E456EA5436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1-4779-8103-E456EA5436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91-4779-8103-E456EA543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153824"/>
        <c:axId val="534156776"/>
      </c:lineChart>
      <c:catAx>
        <c:axId val="53415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4156776"/>
        <c:crosses val="autoZero"/>
        <c:auto val="1"/>
        <c:lblAlgn val="ctr"/>
        <c:lblOffset val="100"/>
        <c:noMultiLvlLbl val="0"/>
      </c:catAx>
      <c:valAx>
        <c:axId val="53415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415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52386</xdr:colOff>
      <xdr:row>0</xdr:row>
      <xdr:rowOff>100011</xdr:rowOff>
    </xdr:from>
    <xdr:to>
      <xdr:col>16</xdr:col>
      <xdr:colOff>466724</xdr:colOff>
      <xdr:row>20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2F4C7-7933-471F-B9AF-FB1660930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1166811</xdr:colOff>
      <xdr:row>13</xdr:row>
      <xdr:rowOff>104775</xdr:rowOff>
    </xdr:from>
    <xdr:to>
      <xdr:col>7</xdr:col>
      <xdr:colOff>771524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A7713-67CC-433D-8C21-6C17CD0ED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142875</xdr:rowOff>
    </xdr:from>
    <xdr:to>
      <xdr:col>13</xdr:col>
      <xdr:colOff>428625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37F10-7C58-4D24-947A-F9B217212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152400</xdr:rowOff>
    </xdr:from>
    <xdr:to>
      <xdr:col>19</xdr:col>
      <xdr:colOff>504825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22F86-A7A0-4F42-A43B-05522E7C6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185737</xdr:rowOff>
    </xdr:from>
    <xdr:to>
      <xdr:col>13</xdr:col>
      <xdr:colOff>381000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81D16-2716-4EB7-9271-321829D5C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276225</xdr:colOff>
      <xdr:row>0</xdr:row>
      <xdr:rowOff>4001</xdr:rowOff>
    </xdr:from>
    <xdr:to>
      <xdr:col>11</xdr:col>
      <xdr:colOff>285750</xdr:colOff>
      <xdr:row>21</xdr:row>
      <xdr:rowOff>4087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07C411-6ABE-49A9-AA6D-B9A5F0C340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35" t="9297" r="16204" b="7181"/>
        <a:stretch/>
      </xdr:blipFill>
      <xdr:spPr>
        <a:xfrm>
          <a:off x="3629025" y="4001"/>
          <a:ext cx="4276725" cy="401963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0</xdr:row>
      <xdr:rowOff>0</xdr:rowOff>
    </xdr:from>
    <xdr:to>
      <xdr:col>18</xdr:col>
      <xdr:colOff>509031</xdr:colOff>
      <xdr:row>15</xdr:row>
      <xdr:rowOff>161924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21E957-6CC7-4421-A988-93EDE7BFD7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570" t="8881" r="13756" b="23625"/>
        <a:stretch/>
      </xdr:blipFill>
      <xdr:spPr>
        <a:xfrm>
          <a:off x="7886700" y="0"/>
          <a:ext cx="4509531" cy="301942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stco750" refreshedDate="44457.687359143521" createdVersion="7" refreshedVersion="7" minRefreshableVersion="3" recordCount="4114" xr:uid="{3A513C6D-8140-4F99-80A4-4A4B6CF9321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a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stco750" refreshedDate="44458.899653356479" createdVersion="7" refreshedVersion="7" minRefreshableVersion="3" recordCount="4114" xr:uid="{15583F08-E27C-4DC9-99E9-B939642421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a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stco750" refreshedDate="44465.839907407404" createdVersion="7" refreshedVersion="7" minRefreshableVersion="3" recordCount="4114" xr:uid="{A80E4DB2-9E7C-4843-83FD-4BAE0F6D117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a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0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x v="0"/>
    <n v="137"/>
    <n v="6391.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x v="0"/>
    <n v="143"/>
    <n v="18548.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x v="0"/>
    <n v="105"/>
    <n v="1500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x v="0"/>
    <n v="104"/>
    <n v="6926.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x v="0"/>
    <n v="123"/>
    <n v="19055.0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x v="0"/>
    <n v="110"/>
    <n v="9340.4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x v="0"/>
    <n v="106"/>
    <n v="14687.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x v="0"/>
    <n v="101"/>
    <n v="15982.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x v="0"/>
    <n v="100"/>
    <n v="29179.33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x v="0"/>
    <n v="126"/>
    <n v="3149.9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x v="0"/>
    <n v="101"/>
    <n v="15868.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x v="0"/>
    <n v="121"/>
    <n v="8033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x v="0"/>
    <n v="165"/>
    <n v="5996.13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x v="0"/>
    <n v="160"/>
    <n v="10978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x v="0"/>
    <n v="101"/>
    <n v="14770.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x v="0"/>
    <n v="107"/>
    <n v="2175.510000000000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x v="0"/>
    <n v="100"/>
    <n v="17184.2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x v="0"/>
    <n v="101"/>
    <n v="4194.4399999999996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x v="0"/>
    <n v="106"/>
    <n v="9326.4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x v="0"/>
    <n v="145"/>
    <n v="5613.6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x v="0"/>
    <n v="100"/>
    <n v="80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x v="0"/>
    <n v="109"/>
    <n v="19990.0999999999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x v="0"/>
    <n v="117"/>
    <n v="51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x v="0"/>
    <n v="119"/>
    <n v="10304.35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x v="0"/>
    <n v="109"/>
    <n v="6634.6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x v="0"/>
    <n v="133"/>
    <n v="5714.29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x v="0"/>
    <n v="155"/>
    <n v="10210.53000000000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x v="0"/>
    <n v="112"/>
    <n v="14896.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x v="0"/>
    <n v="100"/>
    <n v="16960.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x v="0"/>
    <n v="123"/>
    <n v="3162.3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x v="0"/>
    <n v="101"/>
    <n v="7645.2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x v="0"/>
    <n v="100"/>
    <n v="13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x v="0"/>
    <n v="100"/>
    <n v="32044.94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x v="0"/>
    <n v="102"/>
    <n v="83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x v="0"/>
    <n v="130"/>
    <n v="4988.2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x v="0"/>
    <n v="167"/>
    <n v="5946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x v="0"/>
    <n v="142"/>
    <n v="19384.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x v="0"/>
    <n v="183"/>
    <n v="15951.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x v="0"/>
    <n v="110"/>
    <n v="4168.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x v="0"/>
    <n v="131"/>
    <n v="15089.8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x v="0"/>
    <n v="101"/>
    <n v="12668.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x v="0"/>
    <n v="100"/>
    <n v="10526.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x v="0"/>
    <n v="142"/>
    <n v="11751.4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x v="0"/>
    <n v="309"/>
    <n v="11736.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x v="0"/>
    <n v="100"/>
    <n v="13333.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x v="0"/>
    <n v="120"/>
    <n v="9836.0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x v="0"/>
    <n v="104"/>
    <n v="19444.439999999999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x v="0"/>
    <n v="108"/>
    <n v="7686.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x v="0"/>
    <n v="108"/>
    <n v="5681.5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x v="0"/>
    <n v="100"/>
    <n v="13793.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x v="0"/>
    <n v="100"/>
    <n v="27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x v="0"/>
    <n v="128"/>
    <n v="11833.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x v="0"/>
    <n v="116"/>
    <n v="22348.08000000000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x v="0"/>
    <n v="110"/>
    <n v="2811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x v="0"/>
    <n v="101"/>
    <n v="19423.08000000000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x v="0"/>
    <n v="129"/>
    <n v="12895.3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x v="0"/>
    <n v="107"/>
    <n v="4931.609999999999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x v="0"/>
    <n v="102"/>
    <n v="22152.1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x v="0"/>
    <n v="103"/>
    <n v="13721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x v="0"/>
    <n v="100"/>
    <n v="60682.23999999999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x v="1"/>
    <n v="103"/>
    <n v="4304.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x v="1"/>
    <n v="148"/>
    <n v="32239.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x v="1"/>
    <n v="155"/>
    <n v="9670.83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x v="1"/>
    <n v="114"/>
    <n v="3547.4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x v="1"/>
    <n v="173"/>
    <n v="866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x v="1"/>
    <n v="108"/>
    <n v="13205.2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x v="1"/>
    <n v="119"/>
    <n v="9123.08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x v="1"/>
    <n v="116"/>
    <n v="116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x v="1"/>
    <n v="127"/>
    <n v="2119.44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x v="1"/>
    <n v="111"/>
    <n v="6232.7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x v="1"/>
    <n v="127"/>
    <n v="3741.18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x v="1"/>
    <n v="124"/>
    <n v="6971.88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x v="1"/>
    <n v="108"/>
    <n v="5817.0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x v="1"/>
    <n v="100"/>
    <n v="50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x v="1"/>
    <n v="113"/>
    <n v="1947.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x v="1"/>
    <n v="115"/>
    <n v="8595.74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x v="1"/>
    <n v="153"/>
    <n v="3066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x v="1"/>
    <n v="393"/>
    <n v="6038.46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x v="1"/>
    <n v="2702"/>
    <n v="3860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x v="1"/>
    <n v="127"/>
    <n v="4026.8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x v="1"/>
    <n v="107"/>
    <n v="27382.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x v="1"/>
    <n v="198"/>
    <n v="5303.57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x v="1"/>
    <n v="100"/>
    <n v="4000.5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x v="1"/>
    <n v="103"/>
    <n v="1576.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x v="1"/>
    <n v="100"/>
    <n v="7142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x v="1"/>
    <n v="126"/>
    <n v="7171.43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x v="1"/>
    <n v="106"/>
    <n v="37576.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x v="1"/>
    <n v="105"/>
    <n v="10460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x v="1"/>
    <n v="103"/>
    <n v="600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x v="1"/>
    <n v="115"/>
    <n v="12328.57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x v="1"/>
    <n v="100"/>
    <n v="3137.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x v="1"/>
    <n v="120"/>
    <n v="7826.09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x v="1"/>
    <n v="105"/>
    <n v="12232.5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x v="1"/>
    <n v="111"/>
    <n v="7373.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x v="1"/>
    <n v="104"/>
    <n v="2166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x v="1"/>
    <n v="131"/>
    <n v="2190.48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x v="1"/>
    <n v="115"/>
    <n v="5058.82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x v="1"/>
    <n v="106"/>
    <n v="5312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x v="1"/>
    <n v="106"/>
    <n v="566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x v="1"/>
    <n v="106"/>
    <n v="4077.67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x v="1"/>
    <n v="100"/>
    <n v="19230.77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x v="1"/>
    <n v="100"/>
    <n v="100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x v="1"/>
    <n v="128"/>
    <n v="11792.3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x v="1"/>
    <n v="105"/>
    <n v="2789.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x v="1"/>
    <n v="120"/>
    <n v="600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x v="1"/>
    <n v="107"/>
    <n v="3938.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x v="1"/>
    <n v="101"/>
    <n v="18611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x v="1"/>
    <n v="102"/>
    <n v="11137.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x v="1"/>
    <n v="247"/>
    <n v="7872.34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x v="1"/>
    <n v="220"/>
    <n v="4670.2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x v="1"/>
    <n v="131"/>
    <n v="6538.4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x v="1"/>
    <n v="155"/>
    <n v="10207.549999999999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x v="1"/>
    <n v="104"/>
    <n v="6419.7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x v="1"/>
    <n v="141"/>
    <n v="9038.459999999999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x v="1"/>
    <n v="103"/>
    <n v="8857.14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x v="1"/>
    <n v="140"/>
    <n v="2872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x v="1"/>
    <n v="114"/>
    <n v="6978.9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x v="1"/>
    <n v="100"/>
    <n v="16748.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x v="1"/>
    <n v="113"/>
    <n v="14491.2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x v="1"/>
    <n v="105"/>
    <n v="9184.0499999999993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x v="2"/>
    <n v="0"/>
    <n v="100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x v="2"/>
    <n v="0"/>
    <n v="10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x v="2"/>
    <n v="0"/>
    <n v="2516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x v="2"/>
    <n v="14"/>
    <n v="1166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x v="2"/>
    <n v="6"/>
    <n v="10669.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x v="2"/>
    <n v="2"/>
    <n v="475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x v="2"/>
    <n v="2"/>
    <n v="31116.6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x v="2"/>
    <n v="10"/>
    <n v="9450.620000000000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x v="2"/>
    <n v="13"/>
    <n v="80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x v="2"/>
    <n v="3"/>
    <n v="8124.14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x v="2"/>
    <n v="100"/>
    <n v="500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x v="2"/>
    <n v="11"/>
    <n v="4617.859999999999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x v="2"/>
    <n v="0"/>
    <n v="100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x v="2"/>
    <n v="28"/>
    <n v="5594.59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x v="2"/>
    <n v="8"/>
    <n v="3755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x v="2"/>
    <n v="1"/>
    <n v="3833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x v="2"/>
    <n v="0"/>
    <n v="20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x v="2"/>
    <n v="1"/>
    <n v="1533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x v="2"/>
    <n v="23"/>
    <n v="44943.28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x v="2"/>
    <n v="0"/>
    <n v="280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x v="2"/>
    <n v="0"/>
    <n v="150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x v="2"/>
    <n v="1"/>
    <n v="359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x v="2"/>
    <n v="3"/>
    <n v="133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x v="2"/>
    <n v="0"/>
    <n v="20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x v="2"/>
    <n v="5"/>
    <n v="1190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x v="2"/>
    <n v="0"/>
    <n v="40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x v="2"/>
    <n v="0"/>
    <n v="100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x v="3"/>
    <n v="0"/>
    <n v="50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x v="3"/>
    <n v="16"/>
    <n v="435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x v="3"/>
    <n v="1"/>
    <n v="9142.8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x v="3"/>
    <n v="60"/>
    <n v="300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x v="3"/>
    <n v="0"/>
    <n v="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x v="3"/>
    <n v="4"/>
    <n v="10833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x v="3"/>
    <n v="22"/>
    <n v="560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x v="3"/>
    <n v="3"/>
    <n v="325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x v="3"/>
    <n v="0"/>
    <n v="10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x v="3"/>
    <n v="6"/>
    <n v="4988.4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x v="3"/>
    <n v="40"/>
    <n v="2571.4299999999998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x v="3"/>
    <n v="20"/>
    <n v="100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x v="3"/>
    <n v="33"/>
    <n v="3084.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x v="3"/>
    <n v="21"/>
    <n v="1805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x v="3"/>
    <n v="36"/>
    <n v="3735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x v="3"/>
    <n v="3"/>
    <n v="255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x v="3"/>
    <n v="6"/>
    <n v="2200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x v="3"/>
    <n v="16"/>
    <n v="1600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x v="3"/>
    <n v="0"/>
    <n v="690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x v="3"/>
    <n v="0"/>
    <n v="500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x v="3"/>
    <n v="5"/>
    <n v="833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x v="3"/>
    <n v="0"/>
    <n v="566.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x v="3"/>
    <n v="0"/>
    <n v="10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x v="3"/>
    <n v="42"/>
    <n v="7710.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x v="3"/>
    <n v="10"/>
    <n v="32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x v="3"/>
    <n v="1"/>
    <n v="465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x v="3"/>
    <n v="26"/>
    <n v="8730.8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x v="3"/>
    <n v="58"/>
    <n v="5428.57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x v="3"/>
    <n v="30"/>
    <n v="93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x v="3"/>
    <n v="51"/>
    <n v="11768.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x v="3"/>
    <n v="16"/>
    <n v="7647.0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x v="3"/>
    <n v="15"/>
    <n v="16384.62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x v="3"/>
    <n v="25"/>
    <n v="918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x v="3"/>
    <n v="45"/>
    <n v="18583.33000000000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x v="3"/>
    <n v="0"/>
    <n v="10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x v="3"/>
    <n v="0"/>
    <n v="2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x v="3"/>
    <n v="0"/>
    <n v="10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x v="3"/>
    <n v="0"/>
    <n v="100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x v="3"/>
    <n v="56"/>
    <n v="33153.83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x v="3"/>
    <n v="12"/>
    <n v="31428.9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x v="3"/>
    <n v="2"/>
    <n v="100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x v="3"/>
    <n v="18"/>
    <n v="11598.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x v="3"/>
    <n v="1"/>
    <n v="1200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x v="3"/>
    <n v="13"/>
    <n v="650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x v="3"/>
    <n v="1"/>
    <n v="125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x v="3"/>
    <n v="0"/>
    <n v="300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x v="3"/>
    <n v="3"/>
    <n v="1571.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x v="3"/>
    <n v="40"/>
    <n v="802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x v="3"/>
    <n v="0"/>
    <n v="500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x v="3"/>
    <n v="25"/>
    <n v="500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x v="4"/>
    <n v="108"/>
    <n v="11784.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x v="4"/>
    <n v="113"/>
    <n v="10904.2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x v="4"/>
    <n v="113"/>
    <n v="7301.98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x v="4"/>
    <n v="103"/>
    <n v="7819.5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x v="4"/>
    <n v="114"/>
    <n v="4739.88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x v="4"/>
    <n v="104"/>
    <n v="5402.0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x v="4"/>
    <n v="305"/>
    <n v="6848.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x v="4"/>
    <n v="134"/>
    <n v="10814.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x v="4"/>
    <n v="101"/>
    <n v="58995.2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x v="4"/>
    <n v="113"/>
    <n v="4805.1099999999997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x v="4"/>
    <n v="106"/>
    <n v="7248.2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x v="4"/>
    <n v="126"/>
    <n v="5707.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x v="4"/>
    <n v="185"/>
    <n v="8544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x v="4"/>
    <n v="101"/>
    <n v="21585.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x v="4"/>
    <n v="117"/>
    <n v="8938.64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x v="4"/>
    <n v="107"/>
    <n v="4541.84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x v="4"/>
    <n v="139"/>
    <n v="6575.64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x v="4"/>
    <n v="107"/>
    <n v="6670.4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x v="4"/>
    <n v="191"/>
    <n v="8334.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x v="4"/>
    <n v="132"/>
    <n v="10504.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x v="4"/>
    <n v="106"/>
    <n v="1209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x v="4"/>
    <n v="107"/>
    <n v="9763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x v="4"/>
    <n v="240"/>
    <n v="4137.93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x v="4"/>
    <n v="118"/>
    <n v="3065.4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x v="4"/>
    <n v="118"/>
    <n v="6494.5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x v="4"/>
    <n v="111"/>
    <n v="9577.59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x v="4"/>
    <n v="146"/>
    <n v="4041.67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x v="4"/>
    <n v="132"/>
    <n v="7857.84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x v="4"/>
    <n v="111"/>
    <n v="5018.0200000000004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x v="4"/>
    <n v="147"/>
    <n v="9225.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x v="4"/>
    <n v="153"/>
    <n v="5754.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x v="4"/>
    <n v="105"/>
    <n v="10942.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x v="4"/>
    <n v="177"/>
    <n v="8189.2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x v="4"/>
    <n v="108"/>
    <n v="4566.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x v="4"/>
    <n v="156"/>
    <n v="5522.1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x v="4"/>
    <n v="108"/>
    <n v="6529.82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x v="4"/>
    <n v="148"/>
    <n v="9522.5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x v="4"/>
    <n v="110"/>
    <n v="7544.48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x v="4"/>
    <n v="150"/>
    <n v="9781.69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x v="4"/>
    <n v="157"/>
    <n v="8768.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x v="4"/>
    <n v="156"/>
    <n v="5474.8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x v="4"/>
    <n v="121"/>
    <n v="8395.3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x v="4"/>
    <n v="101"/>
    <n v="25438.5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x v="4"/>
    <n v="114"/>
    <n v="10182.70000000000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x v="4"/>
    <n v="105"/>
    <n v="5506.64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x v="4"/>
    <n v="229"/>
    <n v="5690.14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x v="4"/>
    <n v="109"/>
    <n v="12128.15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x v="4"/>
    <n v="176"/>
    <n v="9118.9699999999993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x v="4"/>
    <n v="103"/>
    <n v="11544.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x v="4"/>
    <n v="105"/>
    <n v="6777.1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x v="4"/>
    <n v="107"/>
    <n v="2857.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x v="4"/>
    <n v="120"/>
    <n v="4688.2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x v="4"/>
    <n v="102"/>
    <n v="15442.23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x v="4"/>
    <n v="101"/>
    <n v="20122.14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x v="4"/>
    <n v="100"/>
    <n v="100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x v="4"/>
    <n v="133"/>
    <n v="10008.20000000000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x v="4"/>
    <n v="119"/>
    <n v="23008.9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x v="4"/>
    <n v="101"/>
    <n v="14174.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x v="4"/>
    <n v="109"/>
    <n v="5634.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x v="4"/>
    <n v="179"/>
    <n v="7334.12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x v="4"/>
    <n v="102"/>
    <n v="8533.7800000000007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x v="4"/>
    <n v="119"/>
    <n v="6149.6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x v="4"/>
    <n v="100"/>
    <n v="9301.85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x v="4"/>
    <n v="137"/>
    <n v="5029.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x v="4"/>
    <n v="232"/>
    <n v="10643.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x v="4"/>
    <n v="130"/>
    <n v="5171.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x v="4"/>
    <n v="293"/>
    <n v="3661.25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x v="4"/>
    <n v="111"/>
    <n v="4251.7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x v="4"/>
    <n v="106"/>
    <n v="6271.2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x v="4"/>
    <n v="119"/>
    <n v="8995.7999999999993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x v="4"/>
    <n v="104"/>
    <n v="2892.47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x v="4"/>
    <n v="104"/>
    <n v="13880.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x v="4"/>
    <n v="112"/>
    <n v="6130.1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x v="4"/>
    <n v="105"/>
    <n v="8020.27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x v="4"/>
    <n v="385"/>
    <n v="3209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x v="4"/>
    <n v="101"/>
    <n v="20088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x v="4"/>
    <n v="114"/>
    <n v="10801.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x v="4"/>
    <n v="101"/>
    <n v="9569.9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x v="4"/>
    <n v="283"/>
    <n v="4988.0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x v="4"/>
    <n v="113"/>
    <n v="11047.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x v="4"/>
    <n v="107"/>
    <n v="13491.1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x v="4"/>
    <n v="103"/>
    <n v="10662.3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x v="4"/>
    <n v="108"/>
    <n v="14504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x v="4"/>
    <n v="123"/>
    <n v="11458.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x v="4"/>
    <n v="102"/>
    <n v="10531.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x v="4"/>
    <n v="104"/>
    <n v="7092.1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x v="4"/>
    <n v="113"/>
    <n v="14717.1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x v="4"/>
    <n v="136"/>
    <n v="16047.0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x v="4"/>
    <n v="104"/>
    <n v="15604.58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x v="4"/>
    <n v="106"/>
    <n v="6317.3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x v="4"/>
    <n v="102"/>
    <n v="10482.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x v="4"/>
    <n v="107"/>
    <n v="9735.620000000000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x v="4"/>
    <n v="113"/>
    <n v="20363.06000000000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x v="4"/>
    <n v="125"/>
    <n v="18831.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x v="4"/>
    <n v="101"/>
    <n v="14665.22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x v="4"/>
    <n v="103"/>
    <n v="10918.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x v="4"/>
    <n v="117"/>
    <n v="5924.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x v="4"/>
    <n v="101"/>
    <n v="9790.4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x v="4"/>
    <n v="110"/>
    <n v="7000.02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x v="4"/>
    <n v="108"/>
    <n v="7286.5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x v="4"/>
    <n v="125"/>
    <n v="14634.78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x v="4"/>
    <n v="107"/>
    <n v="6790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x v="4"/>
    <n v="100"/>
    <n v="16985.080000000002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x v="4"/>
    <n v="102"/>
    <n v="5841.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x v="4"/>
    <n v="102"/>
    <n v="11999.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x v="4"/>
    <n v="123"/>
    <n v="9986.030000000000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x v="4"/>
    <n v="170"/>
    <n v="9057.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x v="4"/>
    <n v="112"/>
    <n v="11777.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x v="4"/>
    <n v="103"/>
    <n v="8655.459999999999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x v="4"/>
    <n v="107"/>
    <n v="7189.93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x v="4"/>
    <n v="115"/>
    <n v="12981.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x v="4"/>
    <n v="127"/>
    <n v="4491.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x v="4"/>
    <n v="117"/>
    <n v="4075.5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x v="4"/>
    <n v="109"/>
    <n v="10352.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x v="4"/>
    <n v="104"/>
    <n v="12544.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x v="4"/>
    <n v="116"/>
    <n v="24660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x v="4"/>
    <n v="103"/>
    <n v="7940.1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x v="4"/>
    <n v="174"/>
    <n v="8613.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x v="4"/>
    <n v="103"/>
    <n v="19304.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x v="4"/>
    <n v="105"/>
    <n v="8402.3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x v="4"/>
    <n v="101"/>
    <n v="13982.7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x v="4"/>
    <n v="111"/>
    <n v="10982.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x v="4"/>
    <n v="124"/>
    <n v="13953.4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x v="4"/>
    <n v="101"/>
    <n v="34784.620000000003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x v="4"/>
    <n v="110"/>
    <n v="6824.1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x v="4"/>
    <n v="104"/>
    <n v="23993.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x v="4"/>
    <n v="101"/>
    <n v="28731.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x v="4"/>
    <n v="103"/>
    <n v="8684.879999999999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x v="4"/>
    <n v="104"/>
    <n v="8184.9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x v="4"/>
    <n v="110"/>
    <n v="4287.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x v="4"/>
    <n v="122"/>
    <n v="70941.86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x v="4"/>
    <n v="114"/>
    <n v="16125.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x v="4"/>
    <n v="125"/>
    <n v="4177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x v="4"/>
    <n v="107"/>
    <n v="8988.7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x v="4"/>
    <n v="131"/>
    <n v="4505.1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x v="4"/>
    <n v="120"/>
    <n v="4285.7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x v="4"/>
    <n v="106"/>
    <n v="5408.3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x v="4"/>
    <n v="114"/>
    <n v="10321.7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x v="4"/>
    <n v="112"/>
    <n v="4039.7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x v="4"/>
    <n v="116"/>
    <n v="11685.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x v="4"/>
    <n v="142"/>
    <n v="11551.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x v="4"/>
    <n v="105"/>
    <n v="10431.2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x v="4"/>
    <n v="256"/>
    <n v="6977.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x v="4"/>
    <n v="207"/>
    <n v="4302.0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x v="4"/>
    <n v="112"/>
    <n v="5854.05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x v="4"/>
    <n v="106"/>
    <n v="11179.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x v="4"/>
    <n v="100"/>
    <n v="4623.0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x v="4"/>
    <n v="214"/>
    <n v="14469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x v="4"/>
    <n v="126"/>
    <n v="8884.5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x v="4"/>
    <n v="182"/>
    <n v="8175.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x v="4"/>
    <n v="100"/>
    <n v="7142.86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x v="4"/>
    <n v="101"/>
    <n v="10425.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x v="4"/>
    <n v="101"/>
    <n v="9061.65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x v="4"/>
    <n v="110"/>
    <n v="15733.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x v="4"/>
    <n v="112"/>
    <n v="105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x v="4"/>
    <n v="108"/>
    <n v="5871.9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x v="4"/>
    <n v="107"/>
    <n v="8163.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x v="4"/>
    <n v="104"/>
    <n v="56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x v="4"/>
    <n v="125"/>
    <n v="14010.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x v="4"/>
    <n v="107"/>
    <n v="22485.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x v="4"/>
    <n v="112"/>
    <n v="18113.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x v="4"/>
    <n v="104"/>
    <n v="71104.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x v="4"/>
    <n v="142"/>
    <n v="6588.37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x v="4"/>
    <n v="105"/>
    <n v="7518.5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x v="4"/>
    <n v="103"/>
    <n v="13314.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x v="4"/>
    <n v="108"/>
    <n v="5520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x v="4"/>
    <n v="108"/>
    <n v="8616.37000000000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x v="4"/>
    <n v="102"/>
    <n v="9231.8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x v="4"/>
    <n v="101"/>
    <n v="16016.4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x v="4"/>
    <n v="137"/>
    <n v="456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x v="4"/>
    <n v="128"/>
    <n v="18328.57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x v="4"/>
    <n v="101"/>
    <n v="12578.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x v="4"/>
    <n v="127"/>
    <n v="5765.4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x v="4"/>
    <n v="105"/>
    <n v="7866.08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x v="4"/>
    <n v="103"/>
    <n v="9148.0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x v="4"/>
    <n v="102"/>
    <n v="6809.8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x v="4"/>
    <n v="120"/>
    <n v="4808.6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x v="4"/>
    <n v="100"/>
    <n v="20242.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x v="4"/>
    <n v="101"/>
    <n v="216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x v="4"/>
    <n v="100"/>
    <n v="11006.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x v="5"/>
    <n v="0"/>
    <n v="483.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x v="5"/>
    <n v="2"/>
    <n v="5016.6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x v="5"/>
    <n v="1"/>
    <n v="3583.3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x v="5"/>
    <n v="1"/>
    <n v="1176.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x v="5"/>
    <n v="7"/>
    <n v="40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x v="5"/>
    <n v="0"/>
    <n v="30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x v="5"/>
    <n v="1"/>
    <n v="1662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x v="5"/>
    <n v="6"/>
    <n v="520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x v="5"/>
    <n v="2"/>
    <n v="48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x v="5"/>
    <n v="14"/>
    <n v="5187.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x v="5"/>
    <n v="10"/>
    <n v="71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x v="5"/>
    <n v="5"/>
    <n v="625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x v="5"/>
    <n v="0"/>
    <n v="10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x v="5"/>
    <n v="9"/>
    <n v="17054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x v="5"/>
    <n v="0"/>
    <n v="5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x v="5"/>
    <n v="39"/>
    <n v="39358.8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x v="5"/>
    <n v="0"/>
    <n v="50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x v="5"/>
    <n v="5"/>
    <n v="500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x v="5"/>
    <n v="0"/>
    <n v="10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x v="5"/>
    <n v="7"/>
    <n v="4787.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x v="5"/>
    <n v="0"/>
    <n v="5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x v="5"/>
    <n v="3"/>
    <n v="2050.2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x v="5"/>
    <n v="2"/>
    <n v="90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x v="5"/>
    <n v="1"/>
    <n v="5657.1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x v="5"/>
    <n v="64"/>
    <n v="400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x v="5"/>
    <n v="0"/>
    <n v="130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x v="5"/>
    <n v="1"/>
    <n v="164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x v="5"/>
    <n v="0"/>
    <n v="225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x v="5"/>
    <n v="1"/>
    <n v="2033.33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x v="5"/>
    <n v="8"/>
    <n v="1675.51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x v="5"/>
    <n v="0"/>
    <n v="250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x v="5"/>
    <n v="0"/>
    <n v="125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x v="5"/>
    <n v="2"/>
    <n v="1136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x v="5"/>
    <n v="0"/>
    <n v="10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x v="5"/>
    <n v="27"/>
    <n v="17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x v="5"/>
    <n v="1"/>
    <n v="152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x v="5"/>
    <n v="22"/>
    <n v="11064.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x v="5"/>
    <n v="1"/>
    <n v="255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x v="5"/>
    <n v="12"/>
    <n v="3847.65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x v="5"/>
    <n v="18"/>
    <n v="282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x v="5"/>
    <n v="3"/>
    <n v="615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x v="5"/>
    <n v="0"/>
    <n v="10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x v="5"/>
    <n v="2"/>
    <n v="3956.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x v="5"/>
    <n v="33"/>
    <n v="888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x v="5"/>
    <n v="19"/>
    <n v="5545.71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x v="5"/>
    <n v="6"/>
    <n v="8714.290000000000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x v="5"/>
    <n v="0"/>
    <n v="1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x v="5"/>
    <n v="50"/>
    <n v="5122.45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x v="5"/>
    <n v="0"/>
    <n v="1354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x v="5"/>
    <n v="22"/>
    <n v="6652.01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x v="5"/>
    <n v="0"/>
    <n v="50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x v="5"/>
    <n v="0"/>
    <n v="7166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x v="5"/>
    <n v="0"/>
    <n v="1033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x v="5"/>
    <n v="0"/>
    <n v="10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x v="5"/>
    <n v="1"/>
    <n v="100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x v="5"/>
    <n v="5"/>
    <n v="13609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x v="5"/>
    <n v="10"/>
    <n v="7346.1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x v="5"/>
    <n v="3"/>
    <n v="53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x v="5"/>
    <n v="1"/>
    <n v="575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x v="5"/>
    <n v="2"/>
    <n v="1266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x v="5"/>
    <n v="1"/>
    <n v="670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x v="5"/>
    <n v="0"/>
    <n v="371.4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x v="5"/>
    <n v="0"/>
    <n v="250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x v="5"/>
    <n v="3"/>
    <n v="640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x v="5"/>
    <n v="1"/>
    <n v="13333.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x v="5"/>
    <n v="0"/>
    <n v="100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x v="5"/>
    <n v="3"/>
    <n v="300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x v="5"/>
    <n v="0"/>
    <n v="55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x v="5"/>
    <n v="14"/>
    <n v="10238.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x v="5"/>
    <n v="3"/>
    <n v="1666.6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x v="5"/>
    <n v="25"/>
    <n v="72502.94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x v="5"/>
    <n v="1"/>
    <n v="6833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x v="5"/>
    <n v="23"/>
    <n v="3922.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x v="6"/>
    <n v="102"/>
    <n v="15014.7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x v="6"/>
    <n v="105"/>
    <n v="9342.86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x v="6"/>
    <n v="115"/>
    <n v="11096.7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x v="6"/>
    <n v="121"/>
    <n v="7178.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x v="6"/>
    <n v="109"/>
    <n v="2925.8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x v="6"/>
    <n v="100"/>
    <n v="100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x v="6"/>
    <n v="114"/>
    <n v="7434.7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x v="6"/>
    <n v="101"/>
    <n v="6382.9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x v="6"/>
    <n v="116"/>
    <n v="4433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x v="6"/>
    <n v="130"/>
    <n v="8694.4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x v="6"/>
    <n v="108"/>
    <n v="12655.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x v="6"/>
    <n v="100"/>
    <n v="12903.2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x v="6"/>
    <n v="123"/>
    <n v="7124.28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x v="6"/>
    <n v="100"/>
    <n v="11788.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x v="6"/>
    <n v="105"/>
    <n v="32708.33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x v="6"/>
    <n v="103"/>
    <n v="3474.5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x v="6"/>
    <n v="118"/>
    <n v="10006.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x v="6"/>
    <n v="121"/>
    <n v="4084.7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x v="6"/>
    <n v="302"/>
    <n v="25201.6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x v="6"/>
    <n v="101"/>
    <n v="2516.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x v="7"/>
    <n v="0"/>
    <n v="1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x v="7"/>
    <n v="1"/>
    <n v="25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x v="7"/>
    <n v="0"/>
    <n v="10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x v="7"/>
    <n v="0"/>
    <n v="350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x v="7"/>
    <n v="1"/>
    <n v="30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x v="7"/>
    <n v="27"/>
    <n v="40270.58999999999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x v="7"/>
    <n v="0"/>
    <n v="26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x v="7"/>
    <n v="0"/>
    <n v="90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x v="7"/>
    <n v="3"/>
    <n v="85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x v="7"/>
    <n v="1"/>
    <n v="8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x v="7"/>
    <n v="5"/>
    <n v="13503.5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x v="7"/>
    <n v="0"/>
    <n v="20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x v="7"/>
    <n v="37"/>
    <n v="6436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x v="7"/>
    <n v="3"/>
    <n v="200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x v="7"/>
    <n v="1"/>
    <n v="683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x v="7"/>
    <n v="0"/>
    <n v="500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x v="7"/>
    <n v="0"/>
    <n v="40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x v="7"/>
    <n v="0"/>
    <n v="275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x v="7"/>
    <n v="0"/>
    <n v="340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x v="7"/>
    <n v="0"/>
    <n v="10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x v="7"/>
    <n v="0"/>
    <n v="10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x v="7"/>
    <n v="1"/>
    <n v="490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x v="7"/>
    <n v="1"/>
    <n v="200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x v="7"/>
    <n v="0"/>
    <n v="1420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x v="7"/>
    <n v="0"/>
    <n v="530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x v="7"/>
    <n v="0"/>
    <n v="3844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x v="7"/>
    <n v="1"/>
    <n v="200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x v="7"/>
    <n v="0"/>
    <n v="64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x v="7"/>
    <n v="0"/>
    <n v="10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x v="7"/>
    <n v="0"/>
    <n v="100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x v="7"/>
    <n v="0"/>
    <n v="20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x v="7"/>
    <n v="1"/>
    <n v="350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x v="7"/>
    <n v="0"/>
    <n v="10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x v="7"/>
    <n v="0"/>
    <n v="10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x v="7"/>
    <n v="1"/>
    <n v="50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x v="7"/>
    <n v="1"/>
    <n v="140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x v="7"/>
    <n v="9"/>
    <n v="38928.57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x v="7"/>
    <n v="3"/>
    <n v="1505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x v="7"/>
    <n v="0"/>
    <n v="10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x v="7"/>
    <n v="4"/>
    <n v="2477.7800000000002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x v="7"/>
    <n v="0"/>
    <n v="305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x v="7"/>
    <n v="3"/>
    <n v="2500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x v="7"/>
    <n v="23"/>
    <n v="1642.8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x v="7"/>
    <n v="0"/>
    <n v="130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x v="7"/>
    <n v="0"/>
    <n v="53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x v="7"/>
    <n v="0"/>
    <n v="30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x v="7"/>
    <n v="0"/>
    <n v="100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x v="7"/>
    <n v="34"/>
    <n v="12142.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x v="7"/>
    <n v="0"/>
    <n v="155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x v="7"/>
    <n v="2"/>
    <n v="100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x v="7"/>
    <n v="1"/>
    <n v="233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x v="7"/>
    <n v="4"/>
    <n v="4538.6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x v="7"/>
    <n v="3"/>
    <n v="1637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x v="7"/>
    <n v="0"/>
    <n v="1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x v="7"/>
    <n v="1"/>
    <n v="2922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x v="7"/>
    <n v="1"/>
    <n v="50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x v="7"/>
    <n v="21"/>
    <n v="10593.3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x v="7"/>
    <n v="3"/>
    <n v="200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x v="7"/>
    <n v="0"/>
    <n v="10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x v="7"/>
    <n v="1"/>
    <n v="300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x v="7"/>
    <n v="1"/>
    <n v="87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x v="7"/>
    <n v="6"/>
    <n v="3788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x v="7"/>
    <n v="17"/>
    <n v="11141.03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x v="7"/>
    <n v="0"/>
    <n v="900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x v="7"/>
    <n v="0"/>
    <n v="1166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x v="7"/>
    <n v="0"/>
    <n v="10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x v="7"/>
    <n v="1"/>
    <n v="766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x v="7"/>
    <n v="12"/>
    <n v="498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x v="7"/>
    <n v="0"/>
    <n v="10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x v="7"/>
    <n v="0"/>
    <n v="20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x v="7"/>
    <n v="0"/>
    <n v="40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x v="7"/>
    <n v="0"/>
    <n v="30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x v="7"/>
    <n v="0"/>
    <n v="10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x v="8"/>
    <n v="144"/>
    <n v="505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x v="8"/>
    <n v="119"/>
    <n v="15131.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x v="8"/>
    <n v="1460"/>
    <n v="13435.9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x v="8"/>
    <n v="106"/>
    <n v="17402.6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x v="8"/>
    <n v="300"/>
    <n v="7348.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x v="8"/>
    <n v="279"/>
    <n v="2351.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x v="8"/>
    <n v="132"/>
    <n v="3907.44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x v="8"/>
    <n v="107"/>
    <n v="12594.12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x v="8"/>
    <n v="127"/>
    <n v="164400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x v="8"/>
    <n v="140"/>
    <n v="4267.0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x v="8"/>
    <n v="112"/>
    <n v="3512.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x v="8"/>
    <n v="101"/>
    <n v="23935.2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x v="8"/>
    <n v="100"/>
    <n v="10764.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x v="8"/>
    <n v="141"/>
    <n v="9583.0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x v="8"/>
    <n v="267"/>
    <n v="3166.3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x v="8"/>
    <n v="147"/>
    <n v="4288.6899999999996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x v="8"/>
    <n v="214"/>
    <n v="12273.5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x v="8"/>
    <n v="126"/>
    <n v="19045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x v="8"/>
    <n v="104"/>
    <n v="10933.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x v="8"/>
    <n v="101"/>
    <n v="14366.67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x v="8"/>
    <n v="3"/>
    <n v="8494.4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x v="8"/>
    <n v="1"/>
    <n v="1055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x v="8"/>
    <n v="0"/>
    <n v="390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x v="8"/>
    <n v="0"/>
    <n v="100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x v="8"/>
    <n v="8"/>
    <n v="3117.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x v="8"/>
    <n v="19"/>
    <n v="15533.33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x v="8"/>
    <n v="0"/>
    <n v="20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x v="8"/>
    <n v="10"/>
    <n v="17892.86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x v="8"/>
    <n v="5"/>
    <n v="27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x v="8"/>
    <n v="22"/>
    <n v="1536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x v="8"/>
    <n v="29"/>
    <n v="8499.6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x v="8"/>
    <n v="39"/>
    <n v="78853.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x v="8"/>
    <n v="22"/>
    <n v="5029.7700000000004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x v="8"/>
    <n v="0"/>
    <n v="6833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x v="8"/>
    <n v="0"/>
    <n v="75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x v="8"/>
    <n v="15"/>
    <n v="3426.9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x v="8"/>
    <n v="1"/>
    <n v="6129.1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x v="8"/>
    <n v="26"/>
    <n v="133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x v="8"/>
    <n v="4"/>
    <n v="6517.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x v="8"/>
    <n v="15"/>
    <n v="9390.4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x v="8"/>
    <n v="26"/>
    <n v="15065.12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x v="8"/>
    <n v="0"/>
    <n v="10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x v="8"/>
    <n v="0"/>
    <n v="13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x v="8"/>
    <n v="1"/>
    <n v="9933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x v="8"/>
    <n v="7"/>
    <n v="17739.25999999999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x v="8"/>
    <n v="28"/>
    <n v="553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x v="8"/>
    <n v="4"/>
    <n v="59166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x v="8"/>
    <n v="73"/>
    <n v="4055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x v="8"/>
    <n v="58"/>
    <n v="34314.730000000003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x v="8"/>
    <n v="12"/>
    <n v="7258.8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x v="8"/>
    <n v="1"/>
    <n v="260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x v="8"/>
    <n v="7"/>
    <n v="649.7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x v="8"/>
    <n v="35"/>
    <n v="11938.51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x v="8"/>
    <n v="0"/>
    <n v="8428.57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x v="8"/>
    <n v="1"/>
    <n v="9085.709999999999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x v="8"/>
    <n v="0"/>
    <n v="10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x v="8"/>
    <n v="46"/>
    <n v="2034.2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x v="8"/>
    <n v="15"/>
    <n v="53068.9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x v="8"/>
    <n v="82"/>
    <n v="12039.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x v="8"/>
    <n v="3"/>
    <n v="130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x v="8"/>
    <n v="27"/>
    <n v="29133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x v="8"/>
    <n v="31"/>
    <n v="12491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x v="8"/>
    <n v="6"/>
    <n v="11957.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x v="8"/>
    <n v="1"/>
    <n v="120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x v="8"/>
    <n v="1"/>
    <n v="1954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x v="8"/>
    <n v="79"/>
    <n v="11769.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x v="8"/>
    <n v="22"/>
    <n v="2394.8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x v="8"/>
    <n v="0"/>
    <n v="305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x v="8"/>
    <n v="34"/>
    <n v="9997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x v="8"/>
    <n v="0"/>
    <n v="26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x v="8"/>
    <n v="1"/>
    <n v="1990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x v="8"/>
    <n v="15"/>
    <n v="8032.14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x v="8"/>
    <n v="5"/>
    <n v="115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x v="8"/>
    <n v="10"/>
    <n v="4468.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x v="8"/>
    <n v="0"/>
    <n v="76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x v="8"/>
    <n v="1"/>
    <n v="225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x v="8"/>
    <n v="1"/>
    <n v="194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x v="9"/>
    <n v="144"/>
    <n v="6670.7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x v="9"/>
    <n v="122"/>
    <n v="8414.290000000000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x v="9"/>
    <n v="132"/>
    <n v="21572.55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x v="9"/>
    <n v="109"/>
    <n v="54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x v="9"/>
    <n v="105"/>
    <n v="5162.939999999999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x v="9"/>
    <n v="100"/>
    <n v="14335.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x v="9"/>
    <n v="101"/>
    <n v="7242.86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x v="9"/>
    <n v="156"/>
    <n v="3653.02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x v="9"/>
    <n v="106"/>
    <n v="6090.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x v="9"/>
    <n v="131"/>
    <n v="43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x v="9"/>
    <n v="132"/>
    <n v="9976.6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x v="9"/>
    <n v="126"/>
    <n v="8873.2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x v="9"/>
    <n v="160"/>
    <n v="492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x v="9"/>
    <n v="120"/>
    <n v="1782.25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x v="9"/>
    <n v="126"/>
    <n v="18719.3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x v="9"/>
    <n v="114"/>
    <n v="23480.7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x v="9"/>
    <n v="315"/>
    <n v="10504.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x v="9"/>
    <n v="122"/>
    <n v="566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x v="9"/>
    <n v="107"/>
    <n v="3904.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x v="9"/>
    <n v="158"/>
    <n v="6834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x v="9"/>
    <n v="107"/>
    <n v="16957.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x v="9"/>
    <n v="102"/>
    <n v="14142.3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x v="9"/>
    <n v="111"/>
    <n v="6739.1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x v="9"/>
    <n v="148"/>
    <n v="5426.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x v="9"/>
    <n v="102"/>
    <n v="8251.6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x v="9"/>
    <n v="179"/>
    <n v="5372.9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x v="9"/>
    <n v="111"/>
    <n v="3420.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x v="9"/>
    <n v="100"/>
    <n v="12732.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x v="9"/>
    <n v="100"/>
    <n v="4556.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x v="9"/>
    <n v="106"/>
    <n v="9596.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x v="9"/>
    <n v="103"/>
    <n v="7727.12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x v="9"/>
    <n v="119"/>
    <n v="5733.8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x v="9"/>
    <n v="112"/>
    <n v="5319.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x v="9"/>
    <n v="128"/>
    <n v="49230.77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x v="9"/>
    <n v="104"/>
    <n v="4234.6899999999996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x v="9"/>
    <n v="102"/>
    <n v="3746.6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x v="9"/>
    <n v="118"/>
    <n v="3745.4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x v="9"/>
    <n v="238"/>
    <n v="3305.5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x v="9"/>
    <n v="102"/>
    <n v="13421.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x v="9"/>
    <n v="102"/>
    <n v="5147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x v="10"/>
    <n v="5"/>
    <n v="3916.6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x v="10"/>
    <n v="0"/>
    <n v="50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x v="10"/>
    <n v="36"/>
    <n v="5729.5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x v="10"/>
    <n v="4"/>
    <n v="590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x v="10"/>
    <n v="41"/>
    <n v="3184.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x v="10"/>
    <n v="0"/>
    <n v="100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x v="10"/>
    <n v="3"/>
    <n v="500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x v="10"/>
    <n v="1"/>
    <n v="160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x v="10"/>
    <n v="70"/>
    <n v="390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x v="10"/>
    <n v="2"/>
    <n v="340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x v="10"/>
    <n v="51"/>
    <n v="6312.2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x v="10"/>
    <n v="1"/>
    <n v="70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x v="10"/>
    <n v="0"/>
    <n v="20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x v="10"/>
    <n v="3"/>
    <n v="66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x v="11"/>
    <n v="104"/>
    <n v="3851.85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x v="11"/>
    <n v="133"/>
    <n v="4260.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x v="11"/>
    <n v="100"/>
    <n v="50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x v="11"/>
    <n v="148"/>
    <n v="6348.57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x v="11"/>
    <n v="103"/>
    <n v="10250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x v="11"/>
    <n v="181"/>
    <n v="3114.2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x v="11"/>
    <n v="143"/>
    <n v="16227.27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x v="11"/>
    <n v="114"/>
    <n v="8058.8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x v="11"/>
    <n v="204"/>
    <n v="5985.4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x v="11"/>
    <n v="109"/>
    <n v="13285.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x v="11"/>
    <n v="144"/>
    <n v="9254.780000000000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x v="11"/>
    <n v="104"/>
    <n v="6085.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x v="11"/>
    <n v="100"/>
    <n v="4185.1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x v="11"/>
    <n v="103"/>
    <n v="8832.59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x v="11"/>
    <n v="105"/>
    <n v="15896.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x v="11"/>
    <n v="112"/>
    <n v="8505.4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x v="11"/>
    <n v="101"/>
    <n v="11261.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x v="11"/>
    <n v="108"/>
    <n v="4543.6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x v="11"/>
    <n v="115"/>
    <n v="4621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x v="11"/>
    <n v="100"/>
    <n v="17860.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x v="11"/>
    <n v="152"/>
    <n v="40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x v="11"/>
    <n v="112"/>
    <n v="4373.390000000000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x v="11"/>
    <n v="101"/>
    <n v="8106.6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x v="11"/>
    <n v="123"/>
    <n v="7460.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x v="11"/>
    <n v="100"/>
    <n v="3055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x v="11"/>
    <n v="105"/>
    <n v="5833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x v="11"/>
    <n v="104"/>
    <n v="11767.6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x v="11"/>
    <n v="105"/>
    <n v="7377.1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x v="11"/>
    <n v="100"/>
    <n v="10465.12000000000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x v="11"/>
    <n v="104"/>
    <n v="7982.6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x v="11"/>
    <n v="105"/>
    <n v="5833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x v="11"/>
    <n v="104"/>
    <n v="866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x v="11"/>
    <n v="152"/>
    <n v="2760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x v="11"/>
    <n v="160"/>
    <n v="2499.94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x v="11"/>
    <n v="127"/>
    <n v="4546.43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x v="11"/>
    <n v="107"/>
    <n v="9953.4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x v="11"/>
    <n v="115"/>
    <n v="39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x v="11"/>
    <n v="137"/>
    <n v="89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x v="11"/>
    <n v="156"/>
    <n v="2868.42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x v="11"/>
    <n v="109"/>
    <n v="3107.14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x v="11"/>
    <n v="134"/>
    <n v="7055.2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x v="11"/>
    <n v="100"/>
    <n v="22412.82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x v="11"/>
    <n v="119"/>
    <n v="5181.1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x v="11"/>
    <n v="180"/>
    <n v="4351.520000000000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x v="11"/>
    <n v="134"/>
    <n v="3981.6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x v="11"/>
    <n v="100"/>
    <n v="12680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x v="11"/>
    <n v="101"/>
    <n v="11387.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x v="11"/>
    <n v="103"/>
    <n v="281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x v="11"/>
    <n v="107"/>
    <n v="3660.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x v="11"/>
    <n v="104"/>
    <n v="32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x v="11"/>
    <n v="108"/>
    <n v="6065.63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x v="11"/>
    <n v="233"/>
    <n v="17500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x v="11"/>
    <n v="101"/>
    <n v="9799.3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x v="11"/>
    <n v="102"/>
    <n v="14878.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x v="11"/>
    <n v="131"/>
    <n v="96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x v="11"/>
    <n v="117"/>
    <n v="5862.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x v="11"/>
    <n v="101"/>
    <n v="10970.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x v="11"/>
    <n v="122"/>
    <n v="4911.2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x v="11"/>
    <n v="145"/>
    <n v="4767.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x v="11"/>
    <n v="117"/>
    <n v="6073.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x v="12"/>
    <n v="120"/>
    <n v="6337.7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x v="12"/>
    <n v="101"/>
    <n v="5389.3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x v="12"/>
    <n v="104"/>
    <n v="6687.18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12"/>
    <n v="267"/>
    <n v="6310.24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x v="12"/>
    <n v="194"/>
    <n v="3662.89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x v="12"/>
    <n v="120"/>
    <n v="3400.5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x v="12"/>
    <n v="122"/>
    <n v="2855.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x v="12"/>
    <n v="100"/>
    <n v="1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x v="12"/>
    <n v="100"/>
    <n v="18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x v="12"/>
    <n v="120"/>
    <n v="4170.4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x v="12"/>
    <n v="155"/>
    <n v="4666.92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x v="12"/>
    <n v="130"/>
    <n v="3727.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x v="12"/>
    <n v="105"/>
    <n v="5925.8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x v="12"/>
    <n v="100"/>
    <n v="30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x v="12"/>
    <n v="118"/>
    <n v="6586.23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x v="12"/>
    <n v="103"/>
    <n v="3191.4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x v="12"/>
    <n v="218"/>
    <n v="1946.4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x v="12"/>
    <n v="100"/>
    <n v="50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x v="12"/>
    <n v="144"/>
    <n v="2273.780000000000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x v="12"/>
    <n v="105"/>
    <n v="4272.4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x v="13"/>
    <n v="18"/>
    <n v="5291.67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x v="13"/>
    <n v="2"/>
    <n v="505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x v="13"/>
    <n v="0"/>
    <n v="425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x v="13"/>
    <n v="5"/>
    <n v="180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x v="13"/>
    <n v="42"/>
    <n v="3417.7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x v="13"/>
    <n v="2"/>
    <n v="225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x v="13"/>
    <n v="18"/>
    <n v="581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x v="13"/>
    <n v="24"/>
    <n v="10918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x v="13"/>
    <n v="0"/>
    <n v="500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x v="13"/>
    <n v="12"/>
    <n v="3466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x v="13"/>
    <n v="0"/>
    <n v="124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x v="13"/>
    <n v="5"/>
    <n v="2708.33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x v="13"/>
    <n v="1"/>
    <n v="325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x v="13"/>
    <n v="1"/>
    <n v="90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x v="13"/>
    <n v="24"/>
    <n v="3476.1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x v="13"/>
    <n v="41"/>
    <n v="2857.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x v="13"/>
    <n v="68"/>
    <n v="4658.6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x v="13"/>
    <n v="1"/>
    <n v="325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x v="13"/>
    <n v="31"/>
    <n v="2146.6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x v="14"/>
    <n v="3"/>
    <n v="1412.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x v="14"/>
    <n v="1"/>
    <n v="300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x v="14"/>
    <n v="20"/>
    <n v="2157.14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x v="14"/>
    <n v="40"/>
    <n v="8337.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x v="14"/>
    <n v="1"/>
    <n v="100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x v="14"/>
    <n v="75"/>
    <n v="3571.43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x v="14"/>
    <n v="41"/>
    <n v="2928.57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x v="14"/>
    <n v="7"/>
    <n v="180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x v="14"/>
    <n v="9"/>
    <n v="7376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x v="14"/>
    <n v="4"/>
    <n v="31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x v="14"/>
    <n v="3"/>
    <n v="288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x v="14"/>
    <n v="41"/>
    <n v="14382.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x v="14"/>
    <n v="10"/>
    <n v="400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x v="14"/>
    <n v="39"/>
    <n v="14781.13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x v="14"/>
    <n v="2"/>
    <n v="2785.71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x v="14"/>
    <n v="40"/>
    <n v="4444.439999999999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x v="14"/>
    <n v="3"/>
    <n v="350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x v="14"/>
    <n v="37"/>
    <n v="350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x v="13"/>
    <n v="0"/>
    <n v="105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x v="13"/>
    <n v="0"/>
    <n v="300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x v="13"/>
    <n v="3"/>
    <n v="400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x v="13"/>
    <n v="0"/>
    <n v="5033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x v="13"/>
    <n v="3"/>
    <n v="3266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x v="13"/>
    <n v="3"/>
    <n v="650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x v="13"/>
    <n v="22"/>
    <n v="246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x v="13"/>
    <n v="1"/>
    <n v="150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x v="13"/>
    <n v="7"/>
    <n v="8258.3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x v="13"/>
    <n v="6"/>
    <n v="4166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x v="13"/>
    <n v="1"/>
    <n v="300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x v="13"/>
    <n v="5"/>
    <n v="196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x v="13"/>
    <n v="1"/>
    <n v="100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x v="13"/>
    <n v="31"/>
    <n v="231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x v="13"/>
    <n v="21"/>
    <n v="18933.330000000002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x v="13"/>
    <n v="2"/>
    <n v="550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x v="13"/>
    <n v="11"/>
    <n v="218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x v="13"/>
    <n v="3"/>
    <n v="32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x v="13"/>
    <n v="11"/>
    <n v="56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x v="13"/>
    <n v="38"/>
    <n v="690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x v="13"/>
    <n v="7"/>
    <n v="1871.43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x v="13"/>
    <n v="15"/>
    <n v="4603.3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x v="13"/>
    <n v="6"/>
    <n v="600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x v="13"/>
    <n v="30"/>
    <n v="5066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x v="13"/>
    <n v="1"/>
    <n v="250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x v="13"/>
    <n v="1"/>
    <n v="200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x v="13"/>
    <n v="0"/>
    <n v="250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x v="13"/>
    <n v="1"/>
    <n v="200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x v="8"/>
    <n v="17"/>
    <n v="11028.5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x v="8"/>
    <n v="2"/>
    <n v="3745.1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x v="8"/>
    <n v="9"/>
    <n v="41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x v="8"/>
    <n v="10"/>
    <n v="2408.33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x v="8"/>
    <n v="13"/>
    <n v="6940.6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x v="8"/>
    <n v="2"/>
    <n v="155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x v="8"/>
    <n v="2"/>
    <n v="572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x v="8"/>
    <n v="12"/>
    <n v="600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x v="8"/>
    <n v="1"/>
    <n v="390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x v="8"/>
    <n v="28"/>
    <n v="5841.67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x v="8"/>
    <n v="38"/>
    <n v="15863.64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x v="8"/>
    <n v="40"/>
    <n v="9985.709999999999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x v="8"/>
    <n v="1"/>
    <n v="252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x v="8"/>
    <n v="43"/>
    <n v="8919.18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x v="8"/>
    <n v="6"/>
    <n v="18262.3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x v="8"/>
    <n v="2"/>
    <n v="5064.7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x v="8"/>
    <n v="2"/>
    <n v="3328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x v="8"/>
    <n v="11"/>
    <n v="5182.3500000000004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x v="8"/>
    <n v="39"/>
    <n v="11362.57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x v="8"/>
    <n v="46"/>
    <n v="13646.2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x v="8"/>
    <n v="42"/>
    <n v="36435.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x v="8"/>
    <n v="28"/>
    <n v="1924.3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x v="8"/>
    <n v="1"/>
    <n v="4188.8900000000003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x v="8"/>
    <n v="1"/>
    <n v="3031.0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x v="8"/>
    <n v="1"/>
    <n v="4966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x v="8"/>
    <n v="15"/>
    <n v="592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x v="8"/>
    <n v="18"/>
    <n v="4397.53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x v="8"/>
    <n v="1"/>
    <n v="265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x v="8"/>
    <n v="47"/>
    <n v="127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x v="8"/>
    <n v="46"/>
    <n v="1640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x v="8"/>
    <n v="0"/>
    <n v="45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x v="8"/>
    <n v="35"/>
    <n v="15388.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x v="8"/>
    <n v="2"/>
    <n v="513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x v="8"/>
    <n v="1"/>
    <n v="933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x v="8"/>
    <n v="3"/>
    <n v="10862.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x v="8"/>
    <n v="2"/>
    <n v="1605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x v="8"/>
    <n v="34"/>
    <n v="75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x v="8"/>
    <n v="56"/>
    <n v="79083.74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x v="8"/>
    <n v="83"/>
    <n v="30193.91999999999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x v="8"/>
    <n v="15"/>
    <n v="4793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x v="8"/>
    <n v="0"/>
    <n v="2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x v="8"/>
    <n v="0"/>
    <n v="10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x v="8"/>
    <n v="30"/>
    <n v="17179.33000000000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x v="8"/>
    <n v="1"/>
    <n v="3533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x v="8"/>
    <n v="6"/>
    <n v="8208.7000000000007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x v="8"/>
    <n v="13"/>
    <n v="11086.96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x v="8"/>
    <n v="13"/>
    <n v="16121.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x v="8"/>
    <n v="17"/>
    <n v="524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x v="8"/>
    <n v="0"/>
    <n v="130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x v="8"/>
    <n v="4"/>
    <n v="302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x v="8"/>
    <n v="0"/>
    <n v="116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x v="8"/>
    <n v="25"/>
    <n v="8959.6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x v="8"/>
    <n v="2"/>
    <n v="42445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x v="8"/>
    <n v="7"/>
    <n v="8066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x v="8"/>
    <n v="2"/>
    <n v="130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x v="8"/>
    <n v="1"/>
    <n v="812.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x v="8"/>
    <n v="59"/>
    <n v="15342.7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x v="8"/>
    <n v="8"/>
    <n v="29207.5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x v="8"/>
    <n v="2"/>
    <n v="33040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x v="8"/>
    <n v="104"/>
    <n v="1300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x v="8"/>
    <n v="30"/>
    <n v="13454.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x v="8"/>
    <n v="16"/>
    <n v="21406.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x v="8"/>
    <n v="82"/>
    <n v="21633.68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x v="8"/>
    <n v="75"/>
    <n v="93231.06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x v="8"/>
    <n v="6"/>
    <n v="29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x v="8"/>
    <n v="44"/>
    <n v="17494.74000000000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x v="8"/>
    <n v="0"/>
    <n v="2500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x v="8"/>
    <n v="13"/>
    <n v="650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x v="8"/>
    <n v="0"/>
    <n v="550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x v="8"/>
    <n v="0"/>
    <n v="750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x v="8"/>
    <n v="21535"/>
    <n v="138935.6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x v="8"/>
    <n v="35"/>
    <n v="9591.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x v="8"/>
    <n v="31"/>
    <n v="191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x v="8"/>
    <n v="3"/>
    <n v="4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x v="8"/>
    <n v="3"/>
    <n v="7478.9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x v="8"/>
    <n v="23"/>
    <n v="16111.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x v="8"/>
    <n v="3"/>
    <n v="8871.4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x v="8"/>
    <n v="47"/>
    <n v="53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x v="15"/>
    <n v="206"/>
    <n v="1062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x v="15"/>
    <n v="352"/>
    <n v="2207.969999999999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x v="15"/>
    <n v="115"/>
    <n v="3105.4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x v="15"/>
    <n v="237"/>
    <n v="3620.6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x v="15"/>
    <n v="119"/>
    <n v="38897.620000000003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x v="15"/>
    <n v="110"/>
    <n v="7184.86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x v="15"/>
    <n v="100"/>
    <n v="5738.1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x v="15"/>
    <n v="103"/>
    <n v="6966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x v="15"/>
    <n v="117"/>
    <n v="4598.82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x v="15"/>
    <n v="112"/>
    <n v="7926.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x v="15"/>
    <n v="342"/>
    <n v="4303.14000000000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x v="15"/>
    <n v="107"/>
    <n v="1084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x v="15"/>
    <n v="108"/>
    <n v="6102.96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x v="15"/>
    <n v="103"/>
    <n v="5059.2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x v="15"/>
    <n v="130"/>
    <n v="3915.7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x v="15"/>
    <n v="108"/>
    <n v="6515.79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x v="15"/>
    <n v="112"/>
    <n v="2396.3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x v="15"/>
    <n v="102"/>
    <n v="4861.899999999999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x v="15"/>
    <n v="145"/>
    <n v="3573.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x v="15"/>
    <n v="128"/>
    <n v="2136.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x v="16"/>
    <n v="0"/>
    <n v="250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x v="16"/>
    <n v="2"/>
    <n v="100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x v="16"/>
    <n v="9"/>
    <n v="2923.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x v="16"/>
    <n v="0"/>
    <n v="30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x v="16"/>
    <n v="3"/>
    <n v="33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x v="16"/>
    <n v="0"/>
    <n v="10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x v="16"/>
    <n v="1"/>
    <n v="5300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x v="16"/>
    <n v="1"/>
    <n v="150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x v="16"/>
    <n v="1"/>
    <n v="500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x v="16"/>
    <n v="95"/>
    <n v="475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x v="17"/>
    <n v="9"/>
    <n v="6566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x v="17"/>
    <n v="3"/>
    <n v="162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x v="17"/>
    <n v="3"/>
    <n v="3412.8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x v="17"/>
    <n v="26"/>
    <n v="130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x v="17"/>
    <n v="0"/>
    <n v="11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x v="17"/>
    <n v="39"/>
    <n v="4047.62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x v="17"/>
    <n v="1"/>
    <n v="350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x v="17"/>
    <n v="0"/>
    <n v="12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x v="17"/>
    <n v="1"/>
    <n v="100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x v="17"/>
    <n v="6"/>
    <n v="11356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x v="17"/>
    <n v="5"/>
    <n v="150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x v="17"/>
    <n v="63"/>
    <n v="4828.100000000000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x v="17"/>
    <n v="29"/>
    <n v="4397.600000000000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x v="17"/>
    <n v="8"/>
    <n v="90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x v="17"/>
    <n v="3"/>
    <n v="3766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x v="17"/>
    <n v="9"/>
    <n v="1858.16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x v="17"/>
    <n v="0"/>
    <n v="30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x v="17"/>
    <n v="1"/>
    <n v="1866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x v="17"/>
    <n v="1"/>
    <n v="4100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x v="17"/>
    <n v="3"/>
    <n v="1140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x v="17"/>
    <n v="0"/>
    <n v="75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x v="17"/>
    <n v="14"/>
    <n v="4341.7299999999996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x v="17"/>
    <n v="8"/>
    <n v="2395.92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x v="17"/>
    <n v="0"/>
    <n v="50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x v="17"/>
    <n v="13"/>
    <n v="125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x v="17"/>
    <n v="1"/>
    <n v="30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x v="17"/>
    <n v="14"/>
    <n v="1056.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x v="17"/>
    <n v="18"/>
    <n v="12200.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x v="17"/>
    <n v="5"/>
    <n v="26780.8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x v="17"/>
    <n v="18"/>
    <n v="7420.69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x v="17"/>
    <n v="0"/>
    <n v="671.43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x v="17"/>
    <n v="7"/>
    <n v="8195.450000000000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x v="17"/>
    <n v="1"/>
    <n v="250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x v="17"/>
    <n v="3"/>
    <n v="100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x v="17"/>
    <n v="0"/>
    <n v="68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x v="17"/>
    <n v="5"/>
    <n v="1770.8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x v="17"/>
    <n v="2"/>
    <n v="162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x v="17"/>
    <n v="5"/>
    <n v="8029.7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x v="17"/>
    <n v="0"/>
    <n v="71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x v="17"/>
    <n v="41"/>
    <n v="2357.1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x v="17"/>
    <n v="3"/>
    <n v="3488.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x v="17"/>
    <n v="0"/>
    <n v="150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x v="17"/>
    <n v="1"/>
    <n v="2318.179999999999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x v="17"/>
    <n v="0"/>
    <n v="10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x v="17"/>
    <n v="36"/>
    <n v="10023.3700000000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x v="17"/>
    <n v="1"/>
    <n v="5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x v="17"/>
    <n v="0"/>
    <n v="33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x v="17"/>
    <n v="0"/>
    <n v="13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x v="17"/>
    <n v="0"/>
    <n v="1785.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x v="17"/>
    <n v="8"/>
    <n v="1037.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x v="17"/>
    <n v="2"/>
    <n v="3633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x v="17"/>
    <n v="0"/>
    <n v="5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x v="17"/>
    <n v="0"/>
    <n v="58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x v="17"/>
    <n v="0"/>
    <n v="366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x v="18"/>
    <n v="0"/>
    <n v="6071.43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x v="18"/>
    <n v="1"/>
    <n v="50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x v="18"/>
    <n v="2"/>
    <n v="2543.48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x v="18"/>
    <n v="0"/>
    <n v="10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x v="18"/>
    <n v="0"/>
    <n v="105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x v="18"/>
    <n v="0"/>
    <n v="366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x v="18"/>
    <n v="14"/>
    <n v="11061.5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x v="18"/>
    <n v="1"/>
    <n v="200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x v="18"/>
    <n v="0"/>
    <n v="10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x v="18"/>
    <n v="5"/>
    <n v="500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x v="18"/>
    <n v="6"/>
    <n v="450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x v="18"/>
    <n v="40"/>
    <n v="25320.5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x v="18"/>
    <n v="0"/>
    <n v="31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x v="18"/>
    <n v="0"/>
    <n v="50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x v="18"/>
    <n v="0"/>
    <n v="23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x v="19"/>
    <n v="0"/>
    <n v="100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x v="19"/>
    <n v="9"/>
    <n v="4416.6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x v="19"/>
    <n v="0"/>
    <n v="2433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x v="19"/>
    <n v="0"/>
    <n v="375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x v="19"/>
    <n v="10"/>
    <n v="420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x v="19"/>
    <n v="6"/>
    <n v="6073.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x v="19"/>
    <n v="1"/>
    <n v="500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x v="19"/>
    <n v="7"/>
    <n v="10833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x v="19"/>
    <n v="1"/>
    <n v="235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x v="19"/>
    <n v="2"/>
    <n v="5033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x v="19"/>
    <n v="0"/>
    <n v="1166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x v="19"/>
    <n v="4"/>
    <n v="6078.9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x v="19"/>
    <n v="0"/>
    <n v="175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x v="19"/>
    <n v="21"/>
    <n v="82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x v="19"/>
    <n v="19"/>
    <n v="35887.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x v="19"/>
    <n v="2"/>
    <n v="6118.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x v="19"/>
    <n v="6"/>
    <n v="3400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x v="19"/>
    <n v="0"/>
    <n v="566.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x v="19"/>
    <n v="0"/>
    <n v="500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x v="19"/>
    <n v="0"/>
    <n v="250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x v="19"/>
    <n v="0"/>
    <n v="300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x v="19"/>
    <n v="6"/>
    <n v="4663.1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x v="19"/>
    <n v="3"/>
    <n v="650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x v="19"/>
    <n v="0"/>
    <n v="100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x v="19"/>
    <n v="0"/>
    <n v="5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x v="19"/>
    <n v="5"/>
    <n v="6400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x v="19"/>
    <n v="12"/>
    <n v="6911.7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x v="19"/>
    <n v="0"/>
    <n v="133.3300000000000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x v="19"/>
    <n v="4"/>
    <n v="10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x v="19"/>
    <n v="4"/>
    <n v="33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x v="20"/>
    <n v="105"/>
    <n v="6156.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x v="20"/>
    <n v="105"/>
    <n v="11873.87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x v="20"/>
    <n v="107"/>
    <n v="6508.13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x v="20"/>
    <n v="104"/>
    <n v="13015.7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x v="20"/>
    <n v="161"/>
    <n v="3777.65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x v="20"/>
    <n v="108"/>
    <n v="11279.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x v="20"/>
    <n v="135"/>
    <n v="5192.3100000000004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x v="20"/>
    <n v="109"/>
    <n v="8924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x v="20"/>
    <n v="290"/>
    <n v="1933.33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x v="20"/>
    <n v="104"/>
    <n v="7996.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x v="20"/>
    <n v="322"/>
    <n v="5641.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x v="20"/>
    <n v="135"/>
    <n v="7941.1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x v="20"/>
    <n v="270"/>
    <n v="7643.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x v="20"/>
    <n v="253"/>
    <n v="1210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x v="20"/>
    <n v="261"/>
    <n v="5461.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x v="20"/>
    <n v="101"/>
    <n v="29922.2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x v="20"/>
    <n v="126"/>
    <n v="5853.4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x v="20"/>
    <n v="102"/>
    <n v="5537.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x v="20"/>
    <n v="199"/>
    <n v="18380.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x v="20"/>
    <n v="102"/>
    <n v="16534.65000000000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x v="20"/>
    <n v="103"/>
    <n v="23478.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x v="20"/>
    <n v="101"/>
    <n v="21148.39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x v="20"/>
    <n v="115"/>
    <n v="3234.38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x v="20"/>
    <n v="104"/>
    <n v="12337.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x v="20"/>
    <n v="155"/>
    <n v="20706.66999999999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x v="20"/>
    <n v="106"/>
    <n v="13826.0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x v="20"/>
    <n v="254"/>
    <n v="49381.55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x v="20"/>
    <n v="101"/>
    <n v="1685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x v="20"/>
    <n v="129"/>
    <n v="3886.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x v="20"/>
    <n v="102"/>
    <n v="6152.7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x v="20"/>
    <n v="132"/>
    <n v="105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x v="20"/>
    <n v="786"/>
    <n v="7159.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x v="20"/>
    <n v="146"/>
    <n v="9188.290000000000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x v="20"/>
    <n v="103"/>
    <n v="14857.3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x v="20"/>
    <n v="172"/>
    <n v="17421.349999999999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x v="20"/>
    <n v="159"/>
    <n v="10286.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x v="20"/>
    <n v="104"/>
    <n v="11117.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x v="20"/>
    <n v="111"/>
    <n v="2379.62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x v="20"/>
    <n v="280"/>
    <n v="8126.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x v="20"/>
    <n v="112"/>
    <n v="11621.4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x v="21"/>
    <n v="7"/>
    <n v="588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x v="21"/>
    <n v="4"/>
    <n v="440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x v="21"/>
    <n v="4"/>
    <n v="4842.5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x v="21"/>
    <n v="29"/>
    <n v="6104.1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x v="21"/>
    <n v="1"/>
    <n v="250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x v="21"/>
    <n v="1"/>
    <n v="400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x v="21"/>
    <n v="12"/>
    <n v="1933.3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x v="21"/>
    <n v="3"/>
    <n v="350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x v="21"/>
    <n v="18"/>
    <n v="5933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x v="21"/>
    <n v="3"/>
    <n v="3012.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x v="21"/>
    <n v="51"/>
    <n v="7461.7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x v="21"/>
    <n v="1"/>
    <n v="50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x v="21"/>
    <n v="14"/>
    <n v="445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x v="11"/>
    <n v="104"/>
    <n v="4613.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x v="11"/>
    <n v="120"/>
    <n v="14147.0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x v="11"/>
    <n v="117"/>
    <n v="7548.39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x v="11"/>
    <n v="122"/>
    <n v="8550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x v="11"/>
    <n v="152"/>
    <n v="6425.4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x v="11"/>
    <n v="104"/>
    <n v="6446.9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x v="11"/>
    <n v="200"/>
    <n v="11820.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x v="11"/>
    <n v="102"/>
    <n v="8254.049999999999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x v="11"/>
    <n v="138"/>
    <n v="3417.02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x v="11"/>
    <n v="303833"/>
    <n v="4273.32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x v="11"/>
    <n v="199"/>
    <n v="9448.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x v="11"/>
    <n v="202"/>
    <n v="5569.7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x v="11"/>
    <n v="118"/>
    <n v="9803.0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x v="11"/>
    <n v="295"/>
    <n v="9210.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x v="11"/>
    <n v="213"/>
    <n v="3817.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x v="11"/>
    <n v="104"/>
    <n v="2714.5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x v="11"/>
    <n v="114"/>
    <n v="5068.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x v="11"/>
    <n v="101"/>
    <n v="3894.2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x v="11"/>
    <n v="125"/>
    <n v="7763.8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x v="11"/>
    <n v="119"/>
    <n v="4353.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x v="11"/>
    <n v="166"/>
    <n v="3182.3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x v="11"/>
    <n v="119"/>
    <n v="6318.44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x v="11"/>
    <n v="100"/>
    <n v="1909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x v="11"/>
    <n v="102"/>
    <n v="14085.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x v="11"/>
    <n v="117"/>
    <n v="7692.3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x v="11"/>
    <n v="109"/>
    <n v="9915.530000000000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x v="11"/>
    <n v="115"/>
    <n v="6788.17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x v="11"/>
    <n v="102"/>
    <n v="24629.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x v="11"/>
    <n v="106"/>
    <n v="18928.57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x v="11"/>
    <n v="104"/>
    <n v="766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x v="11"/>
    <n v="155"/>
    <n v="8296.3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x v="11"/>
    <n v="162"/>
    <n v="6252.2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x v="11"/>
    <n v="104"/>
    <n v="4606.81000000000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x v="11"/>
    <n v="106"/>
    <n v="3854.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x v="11"/>
    <n v="155"/>
    <n v="5300.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x v="11"/>
    <n v="111"/>
    <n v="7335.5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x v="11"/>
    <n v="111"/>
    <n v="12797.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x v="11"/>
    <n v="111"/>
    <n v="10472.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x v="11"/>
    <n v="124"/>
    <n v="6767.1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x v="11"/>
    <n v="211"/>
    <n v="9593.18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x v="6"/>
    <n v="101"/>
    <n v="6516.13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x v="6"/>
    <n v="102"/>
    <n v="3226.98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x v="6"/>
    <n v="108"/>
    <n v="81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x v="6"/>
    <n v="242"/>
    <n v="2420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x v="6"/>
    <n v="100"/>
    <n v="6586.89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x v="6"/>
    <n v="125"/>
    <n v="3607.69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x v="6"/>
    <n v="109"/>
    <n v="4418.600000000000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x v="6"/>
    <n v="146"/>
    <n v="10407.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x v="6"/>
    <n v="110"/>
    <n v="3596.15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x v="6"/>
    <n v="102"/>
    <n v="12779.1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x v="6"/>
    <n v="122"/>
    <n v="2772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x v="6"/>
    <n v="102"/>
    <n v="3982.8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x v="6"/>
    <n v="141"/>
    <n v="5217.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x v="6"/>
    <n v="110"/>
    <n v="9203.7800000000007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x v="6"/>
    <n v="105"/>
    <n v="6342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x v="6"/>
    <n v="124"/>
    <n v="13562.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x v="6"/>
    <n v="135"/>
    <n v="168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x v="6"/>
    <n v="103"/>
    <n v="7086.2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x v="6"/>
    <n v="100"/>
    <n v="50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x v="6"/>
    <n v="130"/>
    <n v="4221.4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x v="8"/>
    <n v="40"/>
    <n v="15241.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x v="8"/>
    <n v="26"/>
    <n v="9061.629999999999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x v="8"/>
    <n v="65"/>
    <n v="20160.39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x v="8"/>
    <n v="12"/>
    <n v="12793.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x v="8"/>
    <n v="11"/>
    <n v="2989.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x v="8"/>
    <n v="112"/>
    <n v="36797.1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x v="8"/>
    <n v="16"/>
    <n v="12916.6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x v="8"/>
    <n v="32"/>
    <n v="8007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x v="8"/>
    <n v="1"/>
    <n v="280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x v="8"/>
    <n v="31"/>
    <n v="10201.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x v="8"/>
    <n v="1"/>
    <n v="18436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x v="8"/>
    <n v="40"/>
    <n v="16291.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x v="8"/>
    <n v="0"/>
    <n v="10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x v="8"/>
    <n v="6"/>
    <n v="60352.6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x v="8"/>
    <n v="15"/>
    <n v="4540.7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x v="8"/>
    <n v="15"/>
    <n v="9733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x v="8"/>
    <n v="1"/>
    <n v="16766.66999999999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x v="8"/>
    <n v="1"/>
    <n v="85985.7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x v="8"/>
    <n v="0"/>
    <n v="265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x v="8"/>
    <n v="9"/>
    <n v="3027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x v="8"/>
    <n v="10"/>
    <n v="5466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x v="8"/>
    <n v="2"/>
    <n v="60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x v="8"/>
    <n v="1"/>
    <n v="1027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x v="8"/>
    <n v="4"/>
    <n v="4158.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x v="8"/>
    <n v="2"/>
    <n v="11653.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x v="8"/>
    <n v="1"/>
    <n v="4533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x v="8"/>
    <n v="22"/>
    <n v="157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x v="8"/>
    <n v="1"/>
    <n v="1005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x v="8"/>
    <n v="11"/>
    <n v="5182.2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x v="8"/>
    <n v="20"/>
    <n v="308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x v="8"/>
    <n v="85"/>
    <n v="37922.76999999999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x v="8"/>
    <n v="49"/>
    <n v="17636.4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x v="8"/>
    <n v="3"/>
    <n v="6606.6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x v="8"/>
    <n v="7"/>
    <n v="8964.8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x v="8"/>
    <n v="70"/>
    <n v="38239.12999999999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x v="8"/>
    <n v="0"/>
    <n v="100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x v="8"/>
    <n v="102"/>
    <n v="15835.6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x v="9"/>
    <n v="378"/>
    <n v="4076.2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x v="9"/>
    <n v="125"/>
    <n v="5357.1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x v="9"/>
    <n v="147"/>
    <n v="4844.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x v="9"/>
    <n v="102"/>
    <n v="8241.94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x v="9"/>
    <n v="102"/>
    <n v="23019.23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x v="9"/>
    <n v="204"/>
    <n v="5936.05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x v="9"/>
    <n v="104"/>
    <n v="6669.8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x v="9"/>
    <n v="101"/>
    <n v="16877.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x v="9"/>
    <n v="136"/>
    <n v="5997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x v="9"/>
    <n v="134"/>
    <n v="3180.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x v="9"/>
    <n v="130"/>
    <n v="2442.19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x v="9"/>
    <n v="123"/>
    <n v="2534.7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x v="9"/>
    <n v="183"/>
    <n v="7144.3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x v="9"/>
    <n v="125"/>
    <n v="3855.38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x v="9"/>
    <n v="112"/>
    <n v="6836.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x v="9"/>
    <n v="116"/>
    <n v="4021.05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x v="9"/>
    <n v="173"/>
    <n v="3207.4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x v="9"/>
    <n v="126"/>
    <n v="2863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x v="9"/>
    <n v="109"/>
    <n v="43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x v="9"/>
    <n v="100"/>
    <n v="40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x v="11"/>
    <n v="119"/>
    <n v="34604.17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x v="11"/>
    <n v="100"/>
    <n v="8173.9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x v="11"/>
    <n v="126"/>
    <n v="6453.5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x v="11"/>
    <n v="114"/>
    <n v="6347.7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x v="11"/>
    <n v="111"/>
    <n v="6362.07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x v="11"/>
    <n v="105"/>
    <n v="8396.709999999999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x v="11"/>
    <n v="104"/>
    <n v="77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x v="11"/>
    <n v="107"/>
    <n v="10707.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x v="11"/>
    <n v="124"/>
    <n v="38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x v="11"/>
    <n v="105"/>
    <n v="20194.2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x v="11"/>
    <n v="189"/>
    <n v="4306.060000000000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x v="11"/>
    <n v="171"/>
    <n v="6287.16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x v="11"/>
    <n v="252"/>
    <n v="5560.7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x v="11"/>
    <n v="116"/>
    <n v="4870.97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x v="11"/>
    <n v="203"/>
    <n v="3057.89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x v="11"/>
    <n v="112"/>
    <n v="7390.7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x v="11"/>
    <n v="424"/>
    <n v="212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x v="11"/>
    <n v="107"/>
    <n v="7335.6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x v="11"/>
    <n v="104"/>
    <n v="5641.2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x v="11"/>
    <n v="212"/>
    <n v="5024.7299999999996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x v="11"/>
    <n v="124"/>
    <n v="6893.6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x v="11"/>
    <n v="110"/>
    <n v="6591.4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x v="11"/>
    <n v="219"/>
    <n v="6250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x v="11"/>
    <n v="137"/>
    <n v="7006.4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x v="11"/>
    <n v="135"/>
    <n v="6018.1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x v="11"/>
    <n v="145"/>
    <n v="2138.239999999999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x v="11"/>
    <n v="109"/>
    <n v="16078.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x v="11"/>
    <n v="110"/>
    <n v="4238.4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x v="11"/>
    <n v="114"/>
    <n v="2731.7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x v="11"/>
    <n v="102"/>
    <n v="19682.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x v="11"/>
    <n v="122"/>
    <n v="5388.24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x v="11"/>
    <n v="112"/>
    <n v="4775.6099999999997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x v="11"/>
    <n v="107"/>
    <n v="8819.1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x v="11"/>
    <n v="114"/>
    <n v="7205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x v="11"/>
    <n v="110"/>
    <n v="7424.6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x v="11"/>
    <n v="126"/>
    <n v="6170.1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x v="11"/>
    <n v="167"/>
    <n v="1723.5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x v="11"/>
    <n v="497"/>
    <n v="5172.0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x v="11"/>
    <n v="109"/>
    <n v="2415.0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x v="11"/>
    <n v="103"/>
    <n v="6216.6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x v="22"/>
    <n v="2"/>
    <n v="482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x v="22"/>
    <n v="0"/>
    <n v="617.65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x v="22"/>
    <n v="0"/>
    <n v="50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x v="22"/>
    <n v="1"/>
    <n v="75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x v="22"/>
    <n v="7"/>
    <n v="120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x v="22"/>
    <n v="0"/>
    <n v="10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x v="22"/>
    <n v="0"/>
    <n v="233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x v="22"/>
    <n v="5"/>
    <n v="2461.54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x v="22"/>
    <n v="5"/>
    <n v="100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x v="22"/>
    <n v="0"/>
    <n v="1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x v="22"/>
    <n v="18"/>
    <n v="88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x v="22"/>
    <n v="1"/>
    <n v="275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x v="22"/>
    <n v="0"/>
    <n v="60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x v="22"/>
    <n v="7"/>
    <n v="445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x v="22"/>
    <n v="3"/>
    <n v="10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x v="22"/>
    <n v="0"/>
    <n v="100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x v="22"/>
    <n v="0"/>
    <n v="13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x v="22"/>
    <n v="0"/>
    <n v="100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x v="22"/>
    <n v="20"/>
    <n v="10907.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x v="22"/>
    <n v="8"/>
    <n v="104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x v="22"/>
    <n v="5"/>
    <n v="150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x v="22"/>
    <n v="8"/>
    <n v="806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x v="22"/>
    <n v="32"/>
    <n v="11555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x v="22"/>
    <n v="7"/>
    <n v="805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x v="22"/>
    <n v="10"/>
    <n v="7445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x v="22"/>
    <n v="0"/>
    <n v="75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x v="22"/>
    <n v="1"/>
    <n v="385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x v="22"/>
    <n v="27"/>
    <n v="3668.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x v="22"/>
    <n v="3"/>
    <n v="750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x v="22"/>
    <n v="7"/>
    <n v="300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x v="22"/>
    <n v="0"/>
    <n v="10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x v="22"/>
    <n v="1"/>
    <n v="6733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x v="22"/>
    <n v="0"/>
    <n v="250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x v="22"/>
    <n v="0"/>
    <n v="10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x v="22"/>
    <n v="0"/>
    <n v="10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x v="22"/>
    <n v="1"/>
    <n v="150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x v="22"/>
    <n v="11"/>
    <n v="2250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x v="22"/>
    <n v="3"/>
    <n v="4833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x v="23"/>
    <n v="101"/>
    <n v="4466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x v="23"/>
    <n v="109"/>
    <n v="2893.8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x v="23"/>
    <n v="148"/>
    <n v="35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x v="23"/>
    <n v="163"/>
    <n v="3487.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x v="23"/>
    <n v="456"/>
    <n v="5262.2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x v="23"/>
    <n v="108"/>
    <n v="6959.83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x v="23"/>
    <n v="115"/>
    <n v="76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x v="23"/>
    <n v="102"/>
    <n v="3319.1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x v="23"/>
    <n v="108"/>
    <n v="14946.42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x v="23"/>
    <n v="125"/>
    <n v="2317.280000000000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x v="23"/>
    <n v="104"/>
    <n v="9687.76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x v="23"/>
    <n v="139"/>
    <n v="10320.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x v="23"/>
    <n v="121"/>
    <n v="3846.2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x v="23"/>
    <n v="112"/>
    <n v="4431.58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x v="23"/>
    <n v="189"/>
    <n v="6417.3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x v="23"/>
    <n v="662"/>
    <n v="433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x v="23"/>
    <n v="111"/>
    <n v="9049.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x v="23"/>
    <n v="1182"/>
    <n v="2918.7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x v="23"/>
    <n v="137"/>
    <n v="3095.7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x v="23"/>
    <n v="117"/>
    <n v="9215.780000000000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x v="10"/>
    <n v="2"/>
    <n v="175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x v="10"/>
    <n v="0"/>
    <n v="50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x v="10"/>
    <n v="1"/>
    <n v="250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x v="10"/>
    <n v="2"/>
    <n v="500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x v="10"/>
    <n v="0"/>
    <n v="160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x v="10"/>
    <n v="2"/>
    <n v="600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x v="10"/>
    <n v="31"/>
    <n v="4710.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x v="10"/>
    <n v="8"/>
    <n v="100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x v="10"/>
    <n v="1"/>
    <n v="15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x v="10"/>
    <n v="9"/>
    <n v="4045.4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x v="10"/>
    <n v="0"/>
    <n v="1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x v="10"/>
    <n v="2"/>
    <n v="190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x v="10"/>
    <n v="0"/>
    <n v="50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x v="10"/>
    <n v="25"/>
    <n v="4673.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x v="20"/>
    <n v="166"/>
    <n v="9773.1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x v="20"/>
    <n v="101"/>
    <n v="6783.59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x v="20"/>
    <n v="108"/>
    <n v="5698.4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x v="20"/>
    <n v="278"/>
    <n v="6715.9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x v="20"/>
    <n v="104"/>
    <n v="4803.77000000000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x v="20"/>
    <n v="111"/>
    <n v="3886.05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x v="20"/>
    <n v="215"/>
    <n v="7818.1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x v="20"/>
    <n v="111"/>
    <n v="9711.370000000000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x v="20"/>
    <n v="124"/>
    <n v="11039.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x v="20"/>
    <n v="101"/>
    <n v="3991.5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x v="20"/>
    <n v="112"/>
    <n v="7597.5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x v="20"/>
    <n v="559"/>
    <n v="5837.9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x v="20"/>
    <n v="150"/>
    <n v="5582.0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x v="20"/>
    <n v="106"/>
    <n v="15124.43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x v="20"/>
    <n v="157"/>
    <n v="84967.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x v="20"/>
    <n v="109"/>
    <n v="15924.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x v="20"/>
    <n v="162"/>
    <n v="3950.7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x v="20"/>
    <n v="205"/>
    <n v="13052.97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x v="20"/>
    <n v="103"/>
    <n v="6415.69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x v="20"/>
    <n v="103"/>
    <n v="11152.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x v="20"/>
    <n v="107"/>
    <n v="17044.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x v="20"/>
    <n v="139"/>
    <n v="13373.92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x v="20"/>
    <n v="125"/>
    <n v="9583.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x v="20"/>
    <n v="207"/>
    <n v="22178.5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x v="20"/>
    <n v="174"/>
    <n v="3231.5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x v="20"/>
    <n v="120"/>
    <n v="9883.93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x v="20"/>
    <n v="110"/>
    <n v="5522.2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x v="20"/>
    <n v="282"/>
    <n v="5279.38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x v="20"/>
    <n v="101"/>
    <n v="13566.67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x v="20"/>
    <n v="135"/>
    <n v="5399.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x v="20"/>
    <n v="176"/>
    <n v="5664.38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x v="20"/>
    <n v="484"/>
    <n v="8231.629999999999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x v="20"/>
    <n v="145"/>
    <n v="8826.0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x v="20"/>
    <n v="418"/>
    <n v="8490.5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x v="20"/>
    <n v="132"/>
    <n v="4815.4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x v="20"/>
    <n v="250"/>
    <n v="6601.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x v="20"/>
    <n v="180"/>
    <n v="9637.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x v="20"/>
    <n v="103"/>
    <n v="15617.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x v="20"/>
    <n v="136"/>
    <n v="9576.49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x v="20"/>
    <n v="118"/>
    <n v="18040.8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x v="24"/>
    <n v="0"/>
    <n v="30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x v="24"/>
    <n v="4"/>
    <n v="20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x v="24"/>
    <n v="0"/>
    <n v="100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x v="24"/>
    <n v="0"/>
    <n v="10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x v="24"/>
    <n v="29"/>
    <n v="2627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x v="24"/>
    <n v="9"/>
    <n v="600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x v="24"/>
    <n v="34"/>
    <n v="2833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x v="24"/>
    <n v="13"/>
    <n v="1442.86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x v="24"/>
    <n v="49"/>
    <n v="13218.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x v="24"/>
    <n v="45"/>
    <n v="5641.67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x v="24"/>
    <n v="4"/>
    <n v="10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x v="24"/>
    <n v="5"/>
    <n v="1166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x v="24"/>
    <n v="0"/>
    <n v="5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x v="24"/>
    <n v="4"/>
    <n v="23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x v="25"/>
    <n v="1"/>
    <n v="67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x v="25"/>
    <n v="1"/>
    <n v="425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x v="25"/>
    <n v="0"/>
    <n v="1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x v="25"/>
    <n v="3"/>
    <n v="100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x v="25"/>
    <n v="21"/>
    <n v="10805.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x v="25"/>
    <n v="4"/>
    <n v="2692.3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x v="25"/>
    <n v="14"/>
    <n v="1550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x v="25"/>
    <n v="41"/>
    <n v="477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x v="25"/>
    <n v="1"/>
    <n v="200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x v="25"/>
    <n v="5"/>
    <n v="4166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x v="25"/>
    <n v="2"/>
    <n v="7433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x v="25"/>
    <n v="5"/>
    <n v="8433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x v="25"/>
    <n v="23"/>
    <n v="6545.71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x v="25"/>
    <n v="13"/>
    <n v="650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x v="25"/>
    <n v="1"/>
    <n v="275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x v="25"/>
    <n v="11"/>
    <n v="51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x v="25"/>
    <n v="1"/>
    <n v="140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x v="26"/>
    <n v="1"/>
    <n v="50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x v="26"/>
    <n v="9"/>
    <n v="310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x v="26"/>
    <n v="0"/>
    <n v="150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x v="26"/>
    <n v="79"/>
    <n v="13166.67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x v="26"/>
    <n v="0"/>
    <n v="10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x v="26"/>
    <n v="2"/>
    <n v="5100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x v="26"/>
    <n v="29"/>
    <n v="4447.83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x v="26"/>
    <n v="0"/>
    <n v="10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x v="26"/>
    <n v="21"/>
    <n v="205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x v="26"/>
    <n v="0"/>
    <n v="400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x v="26"/>
    <n v="2"/>
    <n v="250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x v="26"/>
    <n v="0"/>
    <n v="10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x v="26"/>
    <n v="7"/>
    <n v="4077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x v="11"/>
    <n v="108"/>
    <n v="4832.55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x v="11"/>
    <n v="100"/>
    <n v="4695.3100000000004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x v="11"/>
    <n v="100"/>
    <n v="6668.8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x v="11"/>
    <n v="122"/>
    <n v="4884.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x v="11"/>
    <n v="101"/>
    <n v="13730.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x v="11"/>
    <n v="101"/>
    <n v="8782.969999999999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x v="11"/>
    <n v="145"/>
    <n v="7078.54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x v="11"/>
    <n v="101"/>
    <n v="5282.6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x v="11"/>
    <n v="118"/>
    <n v="443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x v="11"/>
    <n v="272"/>
    <n v="4854.46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x v="11"/>
    <n v="125"/>
    <n v="3707.4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x v="11"/>
    <n v="110"/>
    <n v="50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x v="11"/>
    <n v="102"/>
    <n v="3903.8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x v="11"/>
    <n v="103"/>
    <n v="6668.8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x v="11"/>
    <n v="114"/>
    <n v="6713.2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x v="11"/>
    <n v="104"/>
    <n v="6636.9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x v="11"/>
    <n v="146"/>
    <n v="6462.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x v="11"/>
    <n v="105"/>
    <n v="5837.0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x v="11"/>
    <n v="133"/>
    <n v="8695.6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x v="11"/>
    <n v="113"/>
    <n v="6647.0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x v="11"/>
    <n v="121"/>
    <n v="16378.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x v="11"/>
    <n v="102"/>
    <n v="10798.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x v="11"/>
    <n v="101"/>
    <n v="4211.1099999999997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x v="11"/>
    <n v="118"/>
    <n v="4720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x v="11"/>
    <n v="155"/>
    <n v="11201.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x v="11"/>
    <n v="101"/>
    <n v="7495.37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x v="11"/>
    <n v="117"/>
    <n v="6157.89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x v="11"/>
    <n v="101"/>
    <n v="4587.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x v="11"/>
    <n v="104"/>
    <n v="7585.37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x v="11"/>
    <n v="265"/>
    <n v="8420.629999999999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x v="11"/>
    <n v="156"/>
    <n v="11722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x v="11"/>
    <n v="102"/>
    <n v="8648.94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x v="11"/>
    <n v="100"/>
    <n v="17241.3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x v="11"/>
    <n v="101"/>
    <n v="6281.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x v="11"/>
    <n v="125"/>
    <n v="6772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x v="11"/>
    <n v="104"/>
    <n v="5356.3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x v="11"/>
    <n v="104"/>
    <n v="3460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x v="11"/>
    <n v="105"/>
    <n v="388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x v="11"/>
    <n v="100"/>
    <n v="9473.68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x v="11"/>
    <n v="170"/>
    <n v="3996.7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x v="27"/>
    <n v="101"/>
    <n v="9750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x v="27"/>
    <n v="100"/>
    <n v="4285.7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x v="27"/>
    <n v="125"/>
    <n v="16851.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x v="27"/>
    <n v="110"/>
    <n v="8554.69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x v="27"/>
    <n v="111"/>
    <n v="55400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x v="27"/>
    <n v="110"/>
    <n v="2655.4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x v="27"/>
    <n v="105"/>
    <n v="11382.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x v="27"/>
    <n v="125"/>
    <n v="3201.1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x v="27"/>
    <n v="101"/>
    <n v="4718.9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x v="27"/>
    <n v="142"/>
    <n v="8846.879999999999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x v="27"/>
    <n v="101"/>
    <n v="100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x v="27"/>
    <n v="101"/>
    <n v="6471.43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x v="27"/>
    <n v="174"/>
    <n v="5185.4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x v="27"/>
    <n v="120"/>
    <n v="3879.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x v="27"/>
    <n v="143"/>
    <n v="4464.58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x v="27"/>
    <n v="100"/>
    <n v="15677.33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x v="27"/>
    <n v="105"/>
    <n v="11870.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x v="27"/>
    <n v="132"/>
    <n v="7414.95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x v="27"/>
    <n v="113"/>
    <n v="1253.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x v="27"/>
    <n v="1254"/>
    <n v="2786.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x v="27"/>
    <n v="103"/>
    <n v="8017.82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x v="27"/>
    <n v="103"/>
    <n v="13243.55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x v="27"/>
    <n v="108"/>
    <n v="33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x v="27"/>
    <n v="122"/>
    <n v="3438.4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x v="27"/>
    <n v="119"/>
    <n v="4495.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x v="27"/>
    <n v="161"/>
    <n v="4104.08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x v="27"/>
    <n v="127"/>
    <n v="5259.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x v="27"/>
    <n v="103"/>
    <n v="7078.45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x v="27"/>
    <n v="140"/>
    <n v="53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x v="27"/>
    <n v="103"/>
    <n v="4460.87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x v="27"/>
    <n v="101"/>
    <n v="2614.9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x v="27"/>
    <n v="113"/>
    <n v="3918.3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x v="27"/>
    <n v="128"/>
    <n v="4559.3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x v="27"/>
    <n v="202"/>
    <n v="8924.7800000000007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x v="27"/>
    <n v="137"/>
    <n v="4041.6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x v="27"/>
    <n v="115"/>
    <n v="8238.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x v="27"/>
    <n v="112"/>
    <n v="15952.38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x v="27"/>
    <n v="118"/>
    <n v="3624.49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x v="27"/>
    <n v="175"/>
    <n v="6250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x v="27"/>
    <n v="118"/>
    <n v="4700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x v="28"/>
    <n v="101"/>
    <n v="7457.5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x v="28"/>
    <n v="22"/>
    <n v="760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x v="28"/>
    <n v="109"/>
    <n v="8643.5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x v="28"/>
    <n v="103"/>
    <n v="240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x v="28"/>
    <n v="0"/>
    <n v="180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x v="28"/>
    <n v="31"/>
    <n v="8012.82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x v="28"/>
    <n v="44"/>
    <n v="25314.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x v="28"/>
    <n v="100"/>
    <n v="171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x v="28"/>
    <n v="25"/>
    <n v="5772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x v="28"/>
    <n v="33"/>
    <n v="26426.3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x v="28"/>
    <n v="48"/>
    <n v="15933.33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x v="28"/>
    <n v="9"/>
    <n v="350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x v="28"/>
    <n v="0"/>
    <n v="50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x v="28"/>
    <n v="12"/>
    <n v="6108.7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x v="28"/>
    <n v="20"/>
    <n v="11481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x v="28"/>
    <n v="4"/>
    <n v="540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x v="28"/>
    <n v="26"/>
    <n v="6597.4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x v="28"/>
    <n v="0"/>
    <n v="50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x v="28"/>
    <n v="0"/>
    <n v="10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x v="28"/>
    <n v="1"/>
    <n v="255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x v="28"/>
    <n v="65"/>
    <n v="11836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x v="28"/>
    <n v="10"/>
    <n v="5411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x v="28"/>
    <n v="5"/>
    <n v="21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x v="28"/>
    <n v="1"/>
    <n v="34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x v="28"/>
    <n v="11"/>
    <n v="5250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x v="28"/>
    <n v="2"/>
    <n v="500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x v="28"/>
    <n v="8"/>
    <n v="11570.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x v="28"/>
    <n v="0"/>
    <n v="55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x v="28"/>
    <n v="8"/>
    <n v="500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x v="28"/>
    <n v="43"/>
    <n v="3402.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x v="28"/>
    <n v="0"/>
    <n v="375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x v="28"/>
    <n v="1"/>
    <n v="1166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x v="28"/>
    <n v="6"/>
    <n v="2812.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x v="28"/>
    <n v="0"/>
    <n v="10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x v="28"/>
    <n v="7"/>
    <n v="2166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x v="28"/>
    <n v="1"/>
    <n v="8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x v="28"/>
    <n v="10"/>
    <n v="622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x v="28"/>
    <n v="34"/>
    <n v="137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x v="28"/>
    <n v="0"/>
    <n v="1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x v="28"/>
    <n v="68"/>
    <n v="12214.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x v="28"/>
    <n v="0"/>
    <n v="1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x v="28"/>
    <n v="11"/>
    <n v="550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x v="28"/>
    <n v="1"/>
    <n v="220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x v="28"/>
    <n v="21"/>
    <n v="566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x v="28"/>
    <n v="0"/>
    <n v="200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x v="28"/>
    <n v="0"/>
    <n v="10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x v="20"/>
    <n v="111"/>
    <n v="2557.6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x v="20"/>
    <n v="109"/>
    <n v="6397.0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x v="20"/>
    <n v="100"/>
    <n v="8992.5400000000009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x v="20"/>
    <n v="118"/>
    <n v="9307.1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x v="20"/>
    <n v="114"/>
    <n v="8967.42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x v="20"/>
    <n v="148"/>
    <n v="20761.6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x v="20"/>
    <n v="105"/>
    <n v="5940.88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x v="20"/>
    <n v="130"/>
    <n v="35897.24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x v="20"/>
    <n v="123"/>
    <n v="9473.6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x v="20"/>
    <n v="202"/>
    <n v="8064.8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x v="20"/>
    <n v="103"/>
    <n v="16868.84999999999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x v="20"/>
    <n v="260"/>
    <n v="3468.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x v="20"/>
    <n v="108"/>
    <n v="46285.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x v="20"/>
    <n v="111"/>
    <n v="10438.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x v="20"/>
    <n v="120"/>
    <n v="75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x v="20"/>
    <n v="103"/>
    <n v="47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x v="20"/>
    <n v="116"/>
    <n v="41428.57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x v="20"/>
    <n v="115"/>
    <n v="4248.1499999999996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x v="20"/>
    <n v="107"/>
    <n v="10877.5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x v="20"/>
    <n v="165"/>
    <n v="8109.8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x v="20"/>
    <n v="155"/>
    <n v="5166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x v="20"/>
    <n v="885"/>
    <n v="3540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x v="20"/>
    <n v="102"/>
    <n v="10363.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x v="20"/>
    <n v="20"/>
    <n v="5528.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x v="20"/>
    <n v="59"/>
    <n v="7216.9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x v="20"/>
    <n v="46"/>
    <n v="5861.54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x v="20"/>
    <n v="4"/>
    <n v="1246.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x v="20"/>
    <n v="3"/>
    <n v="4913.640000000000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x v="20"/>
    <n v="57"/>
    <n v="150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x v="20"/>
    <n v="21"/>
    <n v="358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x v="20"/>
    <n v="16"/>
    <n v="4515.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x v="20"/>
    <n v="6"/>
    <n v="9878.950000000000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x v="20"/>
    <n v="46"/>
    <n v="8830.7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x v="20"/>
    <n v="65"/>
    <n v="17062.90000000000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x v="20"/>
    <n v="7"/>
    <n v="83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x v="20"/>
    <n v="14"/>
    <n v="651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x v="20"/>
    <n v="2"/>
    <n v="6633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x v="20"/>
    <n v="36"/>
    <n v="10489.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x v="20"/>
    <n v="40"/>
    <n v="7844.0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x v="20"/>
    <n v="26"/>
    <n v="5904.1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x v="20"/>
    <n v="15"/>
    <n v="7134.2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x v="20"/>
    <n v="24"/>
    <n v="5122.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x v="20"/>
    <n v="40"/>
    <n v="6024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x v="20"/>
    <n v="20"/>
    <n v="4493.520000000000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x v="20"/>
    <n v="48"/>
    <n v="3120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x v="20"/>
    <n v="15"/>
    <n v="6387.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x v="20"/>
    <n v="1"/>
    <n v="190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x v="20"/>
    <n v="1"/>
    <n v="100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x v="20"/>
    <n v="5"/>
    <n v="10906.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x v="20"/>
    <n v="4"/>
    <n v="26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x v="20"/>
    <n v="61"/>
    <n v="10993.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x v="20"/>
    <n v="1"/>
    <n v="200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x v="20"/>
    <n v="11"/>
    <n v="5538.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x v="20"/>
    <n v="39"/>
    <n v="13390.12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x v="20"/>
    <n v="22"/>
    <n v="4872.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x v="20"/>
    <n v="68"/>
    <n v="48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x v="20"/>
    <n v="14"/>
    <n v="5897.3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x v="20"/>
    <n v="2"/>
    <n v="1163.83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x v="20"/>
    <n v="20"/>
    <n v="8371.68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x v="20"/>
    <n v="14"/>
    <n v="6364.8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x v="20"/>
    <n v="48"/>
    <n v="9427.7800000000007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x v="20"/>
    <n v="31"/>
    <n v="7186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x v="20"/>
    <n v="35"/>
    <n v="10484.620000000001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x v="20"/>
    <n v="36"/>
    <n v="6713.9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x v="20"/>
    <n v="3"/>
    <n v="7387.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x v="20"/>
    <n v="11"/>
    <n v="6912.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x v="20"/>
    <n v="41"/>
    <n v="12077.08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x v="20"/>
    <n v="11"/>
    <n v="422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x v="20"/>
    <n v="3"/>
    <n v="75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x v="20"/>
    <n v="0"/>
    <n v="153.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x v="20"/>
    <n v="13"/>
    <n v="3760.8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x v="20"/>
    <n v="49"/>
    <n v="4215.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x v="20"/>
    <n v="2"/>
    <n v="8483.3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x v="20"/>
    <n v="52"/>
    <n v="94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x v="20"/>
    <n v="2"/>
    <n v="6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x v="20"/>
    <n v="7"/>
    <n v="21337.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x v="11"/>
    <n v="135"/>
    <n v="5916.2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x v="11"/>
    <n v="100"/>
    <n v="27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x v="11"/>
    <n v="116"/>
    <n v="2457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x v="11"/>
    <n v="100"/>
    <n v="75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x v="11"/>
    <n v="105"/>
    <n v="42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x v="11"/>
    <n v="101"/>
    <n v="5315.7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x v="11"/>
    <n v="101"/>
    <n v="8388.540000000000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x v="11"/>
    <n v="100"/>
    <n v="41733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x v="11"/>
    <n v="167"/>
    <n v="7576.52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x v="11"/>
    <n v="102"/>
    <n v="6738.94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x v="11"/>
    <n v="103"/>
    <n v="7357.1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x v="11"/>
    <n v="143"/>
    <n v="250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x v="11"/>
    <n v="263"/>
    <n v="4200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x v="11"/>
    <n v="118"/>
    <n v="13116.67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x v="11"/>
    <n v="104"/>
    <n v="4727.27000000000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x v="11"/>
    <n v="200"/>
    <n v="18212.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x v="11"/>
    <n v="307"/>
    <n v="6136.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x v="11"/>
    <n v="100"/>
    <n v="357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x v="11"/>
    <n v="205"/>
    <n v="4562.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x v="11"/>
    <n v="109"/>
    <n v="7538.4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x v="11"/>
    <n v="102"/>
    <n v="5087.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x v="11"/>
    <n v="125"/>
    <n v="11928.57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x v="11"/>
    <n v="124"/>
    <n v="9254.1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x v="11"/>
    <n v="101"/>
    <n v="76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x v="11"/>
    <n v="100"/>
    <n v="5263.1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x v="11"/>
    <n v="138"/>
    <n v="9899.040000000000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x v="11"/>
    <n v="121"/>
    <n v="7952.6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x v="11"/>
    <n v="107"/>
    <n v="13420.83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x v="11"/>
    <n v="100"/>
    <n v="3762.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x v="11"/>
    <n v="102"/>
    <n v="5104.4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x v="11"/>
    <n v="100"/>
    <n v="5003.85000000000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x v="11"/>
    <n v="117"/>
    <n v="13393.1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x v="11"/>
    <n v="102"/>
    <n v="5821.4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x v="11"/>
    <n v="102"/>
    <n v="8803.76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x v="11"/>
    <n v="154"/>
    <n v="7057.6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x v="11"/>
    <n v="101"/>
    <n v="5328.95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x v="11"/>
    <n v="100"/>
    <n v="13636.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x v="11"/>
    <n v="109"/>
    <n v="4054.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x v="11"/>
    <n v="132"/>
    <n v="7062.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x v="11"/>
    <n v="133"/>
    <n v="5268.42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x v="18"/>
    <n v="8"/>
    <n v="9093.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x v="18"/>
    <n v="0"/>
    <n v="50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x v="18"/>
    <n v="43"/>
    <n v="5808.3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x v="18"/>
    <n v="0"/>
    <n v="20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x v="18"/>
    <n v="1"/>
    <n v="625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x v="18"/>
    <n v="0"/>
    <n v="100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x v="18"/>
    <n v="5"/>
    <n v="7158.8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x v="18"/>
    <n v="10"/>
    <n v="3281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x v="18"/>
    <n v="72"/>
    <n v="4911.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x v="18"/>
    <n v="1"/>
    <n v="1630.7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x v="18"/>
    <n v="0"/>
    <n v="180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x v="18"/>
    <n v="0"/>
    <n v="130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x v="18"/>
    <n v="1"/>
    <n v="170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x v="18"/>
    <n v="0"/>
    <n v="30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x v="18"/>
    <n v="20"/>
    <n v="4183.3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x v="14"/>
    <n v="173"/>
    <n v="4933.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x v="14"/>
    <n v="101"/>
    <n v="4172.8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x v="14"/>
    <n v="105"/>
    <n v="3271.88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x v="14"/>
    <n v="135"/>
    <n v="5196.14999999999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x v="14"/>
    <n v="116"/>
    <n v="5068.5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x v="14"/>
    <n v="102"/>
    <n v="4224.1400000000003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x v="14"/>
    <n v="111"/>
    <n v="41687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x v="14"/>
    <n v="166"/>
    <n v="4665.1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x v="14"/>
    <n v="107"/>
    <n v="4845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x v="14"/>
    <n v="145"/>
    <n v="7052.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x v="14"/>
    <n v="106"/>
    <n v="8795.83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x v="14"/>
    <n v="137"/>
    <n v="2626.92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x v="14"/>
    <n v="104"/>
    <n v="577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x v="14"/>
    <n v="115"/>
    <n v="57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x v="14"/>
    <n v="102"/>
    <n v="19634.0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x v="14"/>
    <n v="124"/>
    <n v="430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x v="14"/>
    <n v="102"/>
    <n v="3555.19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x v="14"/>
    <n v="145"/>
    <n v="6880.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x v="14"/>
    <n v="133"/>
    <n v="2857.1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x v="14"/>
    <n v="109"/>
    <n v="5063.17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x v="29"/>
    <n v="3"/>
    <n v="1068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x v="29"/>
    <n v="1"/>
    <n v="40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x v="29"/>
    <n v="47"/>
    <n v="3409.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x v="29"/>
    <n v="0"/>
    <n v="250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x v="29"/>
    <n v="0"/>
    <n v="105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x v="29"/>
    <n v="43"/>
    <n v="2159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x v="29"/>
    <n v="0"/>
    <n v="21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x v="29"/>
    <n v="2"/>
    <n v="108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x v="29"/>
    <n v="14"/>
    <n v="12997.3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x v="29"/>
    <n v="39"/>
    <n v="11749.4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x v="29"/>
    <n v="0"/>
    <n v="1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x v="29"/>
    <n v="59"/>
    <n v="7059.5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x v="29"/>
    <n v="1"/>
    <n v="245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x v="29"/>
    <n v="9"/>
    <n v="3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x v="29"/>
    <n v="2"/>
    <n v="2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x v="29"/>
    <n v="1"/>
    <n v="170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x v="29"/>
    <n v="53"/>
    <n v="292892.8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x v="29"/>
    <n v="1"/>
    <n v="288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x v="29"/>
    <n v="47"/>
    <n v="2962.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x v="29"/>
    <n v="43"/>
    <n v="4098.1000000000004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x v="14"/>
    <n v="137"/>
    <n v="5400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x v="14"/>
    <n v="116"/>
    <n v="3610.94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x v="14"/>
    <n v="241"/>
    <n v="2315.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x v="14"/>
    <n v="114"/>
    <n v="1040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x v="14"/>
    <n v="110"/>
    <n v="3182.6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x v="14"/>
    <n v="195"/>
    <n v="2738.96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x v="14"/>
    <n v="103"/>
    <n v="563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x v="14"/>
    <n v="103"/>
    <n v="7735.29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x v="14"/>
    <n v="100"/>
    <n v="428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x v="14"/>
    <n v="127"/>
    <n v="4884.6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x v="14"/>
    <n v="121"/>
    <n v="4824.0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x v="14"/>
    <n v="107"/>
    <n v="7021.25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x v="14"/>
    <n v="172"/>
    <n v="9405.45000000000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x v="14"/>
    <n v="124"/>
    <n v="8027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x v="14"/>
    <n v="108"/>
    <n v="5420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x v="14"/>
    <n v="117"/>
    <n v="6026.9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x v="14"/>
    <n v="187"/>
    <n v="3874.0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x v="14"/>
    <n v="116"/>
    <n v="15254.3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x v="14"/>
    <n v="111"/>
    <n v="11531.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x v="14"/>
    <n v="171"/>
    <n v="3583.87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x v="30"/>
    <n v="126"/>
    <n v="6457.0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x v="30"/>
    <n v="138"/>
    <n v="8743.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x v="30"/>
    <n v="1705"/>
    <n v="6881.5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x v="30"/>
    <n v="788"/>
    <n v="17620.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x v="30"/>
    <n v="348"/>
    <n v="51179.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x v="30"/>
    <n v="150"/>
    <n v="16044.2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x v="30"/>
    <n v="101"/>
    <n v="3500.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x v="30"/>
    <n v="800"/>
    <n v="18850.66999999999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x v="30"/>
    <n v="106"/>
    <n v="5620.5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x v="30"/>
    <n v="201"/>
    <n v="5130.5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x v="30"/>
    <n v="212"/>
    <n v="12736.4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x v="30"/>
    <n v="198"/>
    <n v="10185.53000000000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x v="30"/>
    <n v="226"/>
    <n v="23055.78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x v="30"/>
    <n v="699"/>
    <n v="84210.6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x v="30"/>
    <n v="399"/>
    <n v="57727.5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x v="30"/>
    <n v="294"/>
    <n v="48334.25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x v="30"/>
    <n v="168"/>
    <n v="7613.85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x v="30"/>
    <n v="1436"/>
    <n v="7410.77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x v="30"/>
    <n v="157"/>
    <n v="3696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x v="30"/>
    <n v="118"/>
    <n v="250096.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x v="30"/>
    <n v="1105"/>
    <n v="6769.02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x v="30"/>
    <n v="193"/>
    <n v="6304.74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x v="30"/>
    <n v="127"/>
    <n v="11760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x v="30"/>
    <n v="260"/>
    <n v="18075.189999999999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x v="30"/>
    <n v="262"/>
    <n v="12732.04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x v="30"/>
    <n v="207"/>
    <n v="13664.4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x v="30"/>
    <n v="370"/>
    <n v="18278.02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x v="30"/>
    <n v="285"/>
    <n v="27937.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x v="30"/>
    <n v="579"/>
    <n v="6137.57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x v="30"/>
    <n v="1132"/>
    <n v="8072.7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x v="30"/>
    <n v="263"/>
    <n v="27235.59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x v="30"/>
    <n v="674"/>
    <n v="7084.87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x v="30"/>
    <n v="257"/>
    <n v="247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x v="30"/>
    <n v="375"/>
    <n v="18681.3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x v="30"/>
    <n v="209"/>
    <n v="13198.95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x v="30"/>
    <n v="347"/>
    <n v="2931.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x v="30"/>
    <n v="402"/>
    <n v="24502.44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x v="30"/>
    <n v="1027"/>
    <n v="132325.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x v="30"/>
    <n v="115"/>
    <n v="28265.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x v="30"/>
    <n v="355"/>
    <n v="9121.4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x v="31"/>
    <n v="5"/>
    <n v="31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x v="31"/>
    <n v="4"/>
    <n v="8868.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x v="31"/>
    <n v="21"/>
    <n v="45314.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x v="31"/>
    <n v="3"/>
    <n v="12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x v="31"/>
    <n v="0"/>
    <n v="10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x v="31"/>
    <n v="42"/>
    <n v="8342.86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x v="31"/>
    <n v="0"/>
    <n v="250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x v="31"/>
    <n v="1"/>
    <n v="500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x v="31"/>
    <n v="17"/>
    <n v="1018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x v="31"/>
    <n v="7"/>
    <n v="466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x v="31"/>
    <n v="0"/>
    <n v="10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x v="31"/>
    <n v="8"/>
    <n v="260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x v="31"/>
    <n v="26"/>
    <n v="21833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x v="31"/>
    <n v="1"/>
    <n v="3371.43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x v="31"/>
    <n v="13"/>
    <n v="250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x v="30"/>
    <n v="382"/>
    <n v="12838.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x v="30"/>
    <n v="217"/>
    <n v="7883.4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x v="30"/>
    <n v="312"/>
    <n v="9176.469999999999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x v="30"/>
    <n v="234"/>
    <n v="33110.239999999998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x v="30"/>
    <n v="124"/>
    <n v="19426.18999999999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x v="30"/>
    <n v="248"/>
    <n v="40897.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x v="30"/>
    <n v="116"/>
    <n v="8445.93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x v="30"/>
    <n v="117"/>
    <n v="4485.3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x v="30"/>
    <n v="305"/>
    <n v="38336.43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x v="30"/>
    <n v="320"/>
    <n v="5527.69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x v="30"/>
    <n v="820"/>
    <n v="42202.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x v="30"/>
    <n v="235"/>
    <n v="6418.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x v="30"/>
    <n v="495"/>
    <n v="17357.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x v="30"/>
    <n v="7814"/>
    <n v="8860.17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x v="30"/>
    <n v="113"/>
    <n v="5022.229999999999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x v="30"/>
    <n v="922"/>
    <n v="19238.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x v="30"/>
    <n v="125"/>
    <n v="7341.6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x v="30"/>
    <n v="102"/>
    <n v="14768.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x v="30"/>
    <n v="485"/>
    <n v="10896.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x v="30"/>
    <n v="192"/>
    <n v="2364.7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x v="30"/>
    <n v="281"/>
    <n v="14794.74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x v="30"/>
    <n v="125"/>
    <n v="38503.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x v="30"/>
    <n v="161"/>
    <n v="45739.0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x v="30"/>
    <n v="585"/>
    <n v="22299.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x v="30"/>
    <n v="201"/>
    <n v="22074.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x v="30"/>
    <n v="133"/>
    <n v="7350.3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x v="30"/>
    <n v="120"/>
    <n v="22309.65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x v="30"/>
    <n v="126"/>
    <n v="4791.1400000000003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x v="30"/>
    <n v="361"/>
    <n v="9606.379999999999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x v="30"/>
    <n v="226"/>
    <n v="11861.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x v="30"/>
    <n v="120"/>
    <n v="11845.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x v="30"/>
    <n v="304"/>
    <n v="14321.47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x v="30"/>
    <n v="179"/>
    <n v="28271.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x v="30"/>
    <n v="387"/>
    <n v="59393.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x v="30"/>
    <n v="211"/>
    <n v="26215.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x v="30"/>
    <n v="132"/>
    <n v="4658.0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x v="30"/>
    <n v="300"/>
    <n v="7004.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x v="30"/>
    <n v="421"/>
    <n v="16490.689999999999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x v="30"/>
    <n v="136"/>
    <n v="44926.39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x v="30"/>
    <n v="248"/>
    <n v="2747.2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x v="30"/>
    <n v="182"/>
    <n v="14397.5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x v="30"/>
    <n v="124"/>
    <n v="8823.57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x v="30"/>
    <n v="506"/>
    <n v="3632.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x v="30"/>
    <n v="108"/>
    <n v="9017.780000000000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x v="30"/>
    <n v="819"/>
    <n v="15262.36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x v="30"/>
    <n v="121"/>
    <n v="5580.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x v="30"/>
    <n v="103"/>
    <n v="22785.3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x v="30"/>
    <n v="148"/>
    <n v="9182.99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x v="30"/>
    <n v="120"/>
    <n v="8099.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x v="30"/>
    <n v="473"/>
    <n v="27839.4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x v="30"/>
    <n v="130"/>
    <n v="4309.5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x v="30"/>
    <n v="353"/>
    <n v="32629.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x v="30"/>
    <n v="101"/>
    <n v="4174.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x v="30"/>
    <n v="114"/>
    <n v="6402.0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x v="30"/>
    <n v="167"/>
    <n v="9945.540000000000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x v="30"/>
    <n v="153"/>
    <n v="13849.4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x v="30"/>
    <n v="202"/>
    <n v="4554.7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x v="30"/>
    <n v="168"/>
    <n v="1050.73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x v="30"/>
    <n v="143"/>
    <n v="11476.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x v="30"/>
    <n v="196"/>
    <n v="3599.7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x v="30"/>
    <n v="108"/>
    <n v="15417.1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x v="30"/>
    <n v="115"/>
    <n v="56638.9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x v="30"/>
    <n v="148"/>
    <n v="12085.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x v="30"/>
    <n v="191"/>
    <n v="8616.379999999999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x v="30"/>
    <n v="199"/>
    <n v="512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x v="30"/>
    <n v="219"/>
    <n v="6726.1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x v="30"/>
    <n v="127"/>
    <n v="6280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x v="30"/>
    <n v="105"/>
    <n v="34613.12000000000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x v="30"/>
    <n v="128"/>
    <n v="24411.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x v="30"/>
    <n v="317"/>
    <n v="25925.4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x v="30"/>
    <n v="281"/>
    <n v="20196.40000000000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x v="30"/>
    <n v="111"/>
    <n v="22620.8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x v="30"/>
    <n v="153"/>
    <n v="324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x v="30"/>
    <n v="103"/>
    <n v="20500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x v="30"/>
    <n v="1678"/>
    <n v="2046.5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x v="30"/>
    <n v="543"/>
    <n v="11635.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x v="30"/>
    <n v="116"/>
    <n v="30720.2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x v="30"/>
    <n v="131"/>
    <n v="54668.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x v="30"/>
    <n v="288"/>
    <n v="4747.45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x v="30"/>
    <n v="508"/>
    <n v="101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x v="14"/>
    <n v="115"/>
    <n v="7290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x v="14"/>
    <n v="111"/>
    <n v="4371.05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x v="14"/>
    <n v="113"/>
    <n v="3400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x v="14"/>
    <n v="108"/>
    <n v="7065.22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x v="14"/>
    <n v="124"/>
    <n v="8930.1200000000008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x v="14"/>
    <n v="101"/>
    <n v="11508.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x v="14"/>
    <n v="104"/>
    <n v="62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x v="14"/>
    <n v="116"/>
    <n v="4620.4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x v="14"/>
    <n v="120"/>
    <n v="4854.850000000000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x v="14"/>
    <n v="115"/>
    <n v="5752.0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x v="14"/>
    <n v="120"/>
    <n v="8814.7199999999993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x v="14"/>
    <n v="101"/>
    <n v="11049.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x v="14"/>
    <n v="102"/>
    <n v="6682.6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x v="14"/>
    <n v="121"/>
    <n v="5859.72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x v="14"/>
    <n v="100"/>
    <n v="1136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x v="14"/>
    <n v="102"/>
    <n v="4357.1400000000003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x v="14"/>
    <n v="100"/>
    <n v="7894.74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x v="14"/>
    <n v="100"/>
    <n v="18812.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x v="14"/>
    <n v="132"/>
    <n v="6303.1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x v="14"/>
    <n v="137"/>
    <n v="3037.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x v="14"/>
    <n v="113"/>
    <n v="5147.729999999999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x v="14"/>
    <n v="136"/>
    <n v="3578.95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x v="14"/>
    <n v="146"/>
    <n v="9881.7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x v="14"/>
    <n v="130"/>
    <n v="280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x v="14"/>
    <n v="254"/>
    <n v="5131.310000000000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x v="14"/>
    <n v="107"/>
    <n v="5352.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x v="14"/>
    <n v="108"/>
    <n v="3714.9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x v="14"/>
    <n v="107"/>
    <n v="8989.53000000000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x v="14"/>
    <n v="107"/>
    <n v="10652.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x v="14"/>
    <n v="100"/>
    <n v="5281.58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x v="14"/>
    <n v="107"/>
    <n v="5461.54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x v="14"/>
    <n v="100"/>
    <n v="27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x v="14"/>
    <n v="105"/>
    <n v="6859.8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x v="14"/>
    <n v="105"/>
    <n v="3561.2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x v="14"/>
    <n v="226"/>
    <n v="9402.7800000000007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x v="14"/>
    <n v="101"/>
    <n v="52645.65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x v="14"/>
    <n v="148"/>
    <n v="5065.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x v="14"/>
    <n v="135"/>
    <n v="7918.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x v="14"/>
    <n v="101"/>
    <n v="9159.0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x v="14"/>
    <n v="101"/>
    <n v="11696.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x v="17"/>
    <n v="1"/>
    <n v="284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x v="17"/>
    <n v="0"/>
    <n v="1033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x v="17"/>
    <n v="10"/>
    <n v="100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x v="17"/>
    <n v="10"/>
    <n v="230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x v="17"/>
    <n v="1"/>
    <n v="3155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x v="17"/>
    <n v="0"/>
    <n v="50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x v="17"/>
    <n v="29"/>
    <n v="3422.0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x v="17"/>
    <n v="0"/>
    <n v="250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x v="17"/>
    <n v="12"/>
    <n v="1966.67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x v="17"/>
    <n v="0"/>
    <n v="21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x v="17"/>
    <n v="5"/>
    <n v="833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x v="17"/>
    <n v="2"/>
    <n v="2134.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x v="17"/>
    <n v="2"/>
    <n v="533.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x v="17"/>
    <n v="2"/>
    <n v="3466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x v="17"/>
    <n v="10"/>
    <n v="2172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x v="17"/>
    <n v="0"/>
    <n v="1192.2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x v="17"/>
    <n v="28"/>
    <n v="2659.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x v="17"/>
    <n v="13"/>
    <n v="1066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x v="17"/>
    <n v="5"/>
    <n v="2903.57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x v="17"/>
    <n v="0"/>
    <n v="509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x v="17"/>
    <n v="6"/>
    <n v="5008.33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x v="17"/>
    <n v="11"/>
    <n v="450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x v="17"/>
    <n v="2"/>
    <n v="2529.17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x v="17"/>
    <n v="30"/>
    <n v="5129.2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x v="17"/>
    <n v="0"/>
    <n v="10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x v="17"/>
    <n v="1"/>
    <n v="4938.1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x v="17"/>
    <n v="2"/>
    <n v="10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x v="17"/>
    <n v="1"/>
    <n v="101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x v="17"/>
    <n v="0"/>
    <n v="1966.6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x v="17"/>
    <n v="0"/>
    <n v="125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x v="17"/>
    <n v="0"/>
    <n v="85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x v="17"/>
    <n v="1"/>
    <n v="10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x v="17"/>
    <n v="2"/>
    <n v="230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x v="17"/>
    <n v="3"/>
    <n v="1798.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x v="17"/>
    <n v="28"/>
    <n v="37094.7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x v="17"/>
    <n v="7"/>
    <n v="6356.9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x v="17"/>
    <n v="1"/>
    <n v="130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x v="17"/>
    <n v="1"/>
    <n v="531.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x v="11"/>
    <n v="116"/>
    <n v="3561.5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x v="11"/>
    <n v="112"/>
    <n v="8710.3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x v="11"/>
    <n v="132"/>
    <n v="7511.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x v="11"/>
    <n v="103"/>
    <n v="6801.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x v="11"/>
    <n v="139"/>
    <n v="2962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x v="11"/>
    <n v="147"/>
    <n v="9162.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x v="11"/>
    <n v="120"/>
    <n v="225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x v="11"/>
    <n v="122"/>
    <n v="6436.6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x v="11"/>
    <n v="100"/>
    <n v="2185.7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x v="11"/>
    <n v="181"/>
    <n v="3331.5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x v="11"/>
    <n v="106"/>
    <n v="9027.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x v="11"/>
    <n v="100"/>
    <n v="7692.3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x v="11"/>
    <n v="127"/>
    <n v="5923.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x v="11"/>
    <n v="103"/>
    <n v="6538.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x v="11"/>
    <n v="250"/>
    <n v="6730.7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x v="11"/>
    <n v="126"/>
    <n v="8874.6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x v="11"/>
    <n v="100"/>
    <n v="6586.8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x v="11"/>
    <n v="139"/>
    <n v="4034.92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x v="11"/>
    <n v="161"/>
    <n v="7685.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x v="11"/>
    <n v="107"/>
    <n v="6870.7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x v="32"/>
    <n v="153"/>
    <n v="5777.36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x v="32"/>
    <n v="524"/>
    <n v="4417.1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x v="32"/>
    <n v="489"/>
    <n v="3156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x v="32"/>
    <n v="285"/>
    <n v="10704.5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x v="32"/>
    <n v="1857"/>
    <n v="14903.45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x v="32"/>
    <n v="110"/>
    <n v="5595.6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x v="32"/>
    <n v="1015"/>
    <n v="5697.04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x v="32"/>
    <n v="412"/>
    <n v="4405.6400000000003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x v="32"/>
    <n v="503"/>
    <n v="6862.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x v="32"/>
    <n v="185"/>
    <n v="6531.84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x v="32"/>
    <n v="120"/>
    <n v="35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x v="32"/>
    <n v="1081"/>
    <n v="4007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x v="32"/>
    <n v="452"/>
    <n v="7564.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x v="32"/>
    <n v="537"/>
    <n v="6120.39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x v="32"/>
    <n v="120"/>
    <n v="4813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x v="32"/>
    <n v="114"/>
    <n v="6810.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x v="32"/>
    <n v="951"/>
    <n v="6589.13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x v="32"/>
    <n v="133"/>
    <n v="8165.44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x v="32"/>
    <n v="147"/>
    <n v="5270.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x v="32"/>
    <n v="542"/>
    <n v="4122.8100000000004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x v="15"/>
    <n v="383"/>
    <n v="1503.5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x v="15"/>
    <n v="704"/>
    <n v="3906.6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x v="15"/>
    <n v="110"/>
    <n v="43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x v="15"/>
    <n v="133"/>
    <n v="2730.1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x v="15"/>
    <n v="152"/>
    <n v="422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x v="15"/>
    <n v="103"/>
    <n v="3323.5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x v="15"/>
    <n v="100"/>
    <n v="28571.43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x v="15"/>
    <n v="102"/>
    <n v="4233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x v="15"/>
    <n v="151"/>
    <n v="5026.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x v="15"/>
    <n v="111"/>
    <n v="6190.28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x v="15"/>
    <n v="196"/>
    <n v="40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x v="15"/>
    <n v="114"/>
    <n v="5579.67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x v="15"/>
    <n v="200"/>
    <n v="10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x v="15"/>
    <n v="293"/>
    <n v="7312.54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x v="15"/>
    <n v="156"/>
    <n v="260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x v="15"/>
    <n v="106"/>
    <n v="2264.29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x v="15"/>
    <n v="101"/>
    <n v="4722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x v="15"/>
    <n v="123"/>
    <n v="3232.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x v="15"/>
    <n v="102"/>
    <n v="5342.1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x v="15"/>
    <n v="101"/>
    <n v="5130.4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x v="32"/>
    <n v="108"/>
    <n v="3719.7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x v="32"/>
    <n v="163"/>
    <n v="271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x v="32"/>
    <n v="106"/>
    <n v="206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x v="32"/>
    <n v="243"/>
    <n v="8214.530000000000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x v="32"/>
    <n v="945"/>
    <n v="16479.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x v="32"/>
    <n v="108"/>
    <n v="6082.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x v="32"/>
    <n v="157"/>
    <n v="6797.0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x v="32"/>
    <n v="1174"/>
    <n v="8156.18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x v="32"/>
    <n v="171"/>
    <n v="2542.550000000000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x v="32"/>
    <n v="126"/>
    <n v="2149.8000000000002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x v="32"/>
    <n v="1212"/>
    <n v="2722.6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x v="32"/>
    <n v="496"/>
    <n v="2509.1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x v="32"/>
    <n v="332"/>
    <n v="2123.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x v="32"/>
    <n v="1165"/>
    <n v="4160.7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x v="32"/>
    <n v="153"/>
    <n v="13558.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x v="32"/>
    <n v="537"/>
    <n v="2211.6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x v="32"/>
    <n v="353"/>
    <n v="6462.5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x v="32"/>
    <n v="137"/>
    <n v="6956.9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x v="32"/>
    <n v="128"/>
    <n v="7513.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x v="32"/>
    <n v="271"/>
    <n v="14097.92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x v="32"/>
    <n v="806"/>
    <n v="4947.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x v="32"/>
    <n v="1360"/>
    <n v="5386.5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x v="32"/>
    <n v="930250"/>
    <n v="457.13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x v="32"/>
    <n v="377"/>
    <n v="6500.34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x v="32"/>
    <n v="2647"/>
    <n v="5347.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x v="32"/>
    <n v="100"/>
    <n v="4391.2299999999996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x v="32"/>
    <n v="104"/>
    <n v="5085.26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x v="32"/>
    <n v="107"/>
    <n v="5863.28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x v="32"/>
    <n v="169"/>
    <n v="3281.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x v="32"/>
    <n v="975"/>
    <n v="42693.1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x v="32"/>
    <n v="134"/>
    <n v="2380.87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x v="32"/>
    <n v="272"/>
    <n v="9841.370000000000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x v="32"/>
    <n v="113"/>
    <n v="10732.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x v="32"/>
    <n v="460"/>
    <n v="1167.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x v="32"/>
    <n v="287"/>
    <n v="4178.2299999999996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x v="32"/>
    <n v="223"/>
    <n v="21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x v="32"/>
    <n v="636"/>
    <n v="9410.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x v="32"/>
    <n v="147"/>
    <n v="1572.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x v="32"/>
    <n v="1867"/>
    <n v="9063.5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x v="32"/>
    <n v="327"/>
    <n v="9729.76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x v="32"/>
    <n v="780"/>
    <n v="3711.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x v="32"/>
    <n v="154"/>
    <n v="2810.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x v="32"/>
    <n v="116"/>
    <n v="14443.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x v="32"/>
    <n v="180"/>
    <n v="2427.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x v="32"/>
    <n v="299"/>
    <n v="3511.76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x v="32"/>
    <n v="320"/>
    <n v="2476.29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x v="32"/>
    <n v="381"/>
    <n v="18837.8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x v="32"/>
    <n v="103"/>
    <n v="14808.2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x v="32"/>
    <n v="1802"/>
    <n v="4993.46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x v="32"/>
    <n v="720"/>
    <n v="10782.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x v="32"/>
    <n v="283"/>
    <n v="4263.3999999999996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x v="32"/>
    <n v="1357"/>
    <n v="1437.0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x v="32"/>
    <n v="220"/>
    <n v="3747.6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x v="32"/>
    <n v="120"/>
    <n v="302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x v="32"/>
    <n v="408"/>
    <n v="3355.0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x v="32"/>
    <n v="106"/>
    <n v="6474.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x v="32"/>
    <n v="141"/>
    <n v="5793.24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x v="32"/>
    <n v="271"/>
    <n v="5307.84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x v="32"/>
    <n v="154"/>
    <n v="4806.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x v="32"/>
    <n v="404"/>
    <n v="8239.6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x v="11"/>
    <n v="185"/>
    <n v="5045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x v="11"/>
    <n v="185"/>
    <n v="11583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x v="11"/>
    <n v="101"/>
    <n v="6303.46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x v="11"/>
    <n v="106"/>
    <n v="10802.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x v="11"/>
    <n v="121"/>
    <n v="4608.859999999999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x v="11"/>
    <n v="100"/>
    <n v="10721.4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x v="11"/>
    <n v="120"/>
    <n v="5093.390000000000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x v="11"/>
    <n v="100"/>
    <n v="40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x v="11"/>
    <n v="107"/>
    <n v="64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x v="11"/>
    <n v="104"/>
    <n v="5382.76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x v="11"/>
    <n v="173"/>
    <n v="10046.5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x v="11"/>
    <n v="107"/>
    <n v="4663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x v="11"/>
    <n v="108"/>
    <n v="3407.4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x v="11"/>
    <n v="146"/>
    <n v="6521.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x v="11"/>
    <n v="125"/>
    <n v="4420.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x v="11"/>
    <n v="149"/>
    <n v="7196.55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x v="11"/>
    <n v="101"/>
    <n v="5294.74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x v="11"/>
    <n v="105"/>
    <n v="10945.1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x v="11"/>
    <n v="350"/>
    <n v="7503.5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x v="11"/>
    <n v="101"/>
    <n v="11571.43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x v="14"/>
    <n v="134"/>
    <n v="3165.98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x v="14"/>
    <n v="171"/>
    <n v="4617.649999999999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x v="14"/>
    <n v="109"/>
    <n v="6848.1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x v="14"/>
    <n v="101"/>
    <n v="5346.9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x v="14"/>
    <n v="101"/>
    <n v="10910.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x v="14"/>
    <n v="107"/>
    <n v="5118.560000000000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x v="14"/>
    <n v="107"/>
    <n v="2793.6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x v="14"/>
    <n v="101"/>
    <n v="8249.69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x v="14"/>
    <n v="107"/>
    <n v="5981.75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x v="14"/>
    <n v="429"/>
    <n v="6481.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x v="14"/>
    <n v="104"/>
    <n v="9009.6200000000008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x v="14"/>
    <n v="108"/>
    <n v="4096.2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x v="14"/>
    <n v="176"/>
    <n v="5600.0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x v="14"/>
    <n v="157"/>
    <n v="3767.2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x v="14"/>
    <n v="103"/>
    <n v="4007.8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x v="14"/>
    <n v="104"/>
    <n v="7803.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x v="14"/>
    <n v="104"/>
    <n v="1890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x v="14"/>
    <n v="121"/>
    <n v="3713.5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x v="14"/>
    <n v="108"/>
    <n v="4196.1000000000004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x v="14"/>
    <n v="109"/>
    <n v="6104.4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x v="33"/>
    <n v="39"/>
    <n v="6453.1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x v="33"/>
    <n v="3"/>
    <n v="21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x v="33"/>
    <n v="48"/>
    <n v="300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x v="33"/>
    <n v="21"/>
    <n v="2549.1799999999998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x v="33"/>
    <n v="8"/>
    <n v="1142.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x v="33"/>
    <n v="1"/>
    <n v="1080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x v="33"/>
    <n v="526"/>
    <n v="5488.3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x v="33"/>
    <n v="254"/>
    <n v="4738.359999999999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x v="33"/>
    <n v="106"/>
    <n v="211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x v="33"/>
    <n v="102"/>
    <n v="21992.63999999999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x v="33"/>
    <n v="144"/>
    <n v="4079.5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x v="33"/>
    <n v="106"/>
    <n v="7550.2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x v="33"/>
    <n v="212"/>
    <n v="1354.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x v="33"/>
    <n v="102"/>
    <n v="6086.5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x v="33"/>
    <n v="102"/>
    <n v="11569.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x v="33"/>
    <n v="521"/>
    <n v="4810.46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x v="33"/>
    <n v="111"/>
    <n v="7418.4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x v="33"/>
    <n v="101"/>
    <n v="12334.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x v="33"/>
    <n v="294"/>
    <n v="6662.3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x v="33"/>
    <n v="106"/>
    <n v="10499.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x v="7"/>
    <n v="3"/>
    <n v="300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x v="7"/>
    <n v="0"/>
    <n v="1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x v="7"/>
    <n v="0"/>
    <n v="130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x v="7"/>
    <n v="2"/>
    <n v="150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x v="7"/>
    <n v="0"/>
    <n v="540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x v="7"/>
    <n v="1"/>
    <n v="1542.86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x v="7"/>
    <n v="0"/>
    <n v="250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x v="7"/>
    <n v="1"/>
    <n v="275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x v="7"/>
    <n v="15"/>
    <n v="3670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x v="7"/>
    <n v="0"/>
    <n v="20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x v="7"/>
    <n v="29"/>
    <n v="60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x v="7"/>
    <n v="11"/>
    <n v="9740.7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x v="7"/>
    <n v="1"/>
    <n v="4785.7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x v="7"/>
    <n v="0"/>
    <n v="50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x v="7"/>
    <n v="0"/>
    <n v="20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x v="7"/>
    <n v="3"/>
    <n v="300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x v="7"/>
    <n v="0"/>
    <n v="500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x v="7"/>
    <n v="0"/>
    <n v="100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x v="7"/>
    <n v="11"/>
    <n v="8158.2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x v="7"/>
    <n v="0"/>
    <n v="1833.33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x v="7"/>
    <n v="2"/>
    <n v="22442.86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x v="7"/>
    <n v="3"/>
    <n v="375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x v="7"/>
    <n v="4"/>
    <n v="1450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x v="7"/>
    <n v="1"/>
    <n v="10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x v="7"/>
    <n v="1"/>
    <n v="11257.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x v="7"/>
    <n v="1"/>
    <n v="3420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x v="7"/>
    <n v="1"/>
    <n v="5787.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x v="7"/>
    <n v="0"/>
    <n v="300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x v="7"/>
    <n v="0"/>
    <n v="25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x v="7"/>
    <n v="0"/>
    <n v="500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x v="7"/>
    <n v="0"/>
    <n v="15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x v="7"/>
    <n v="0"/>
    <n v="100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x v="19"/>
    <n v="1"/>
    <n v="2233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x v="19"/>
    <n v="0"/>
    <n v="52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x v="19"/>
    <n v="17"/>
    <n v="1683.33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x v="19"/>
    <n v="23"/>
    <n v="563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x v="19"/>
    <n v="41"/>
    <n v="8406.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x v="19"/>
    <n v="25"/>
    <n v="16839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x v="19"/>
    <n v="0"/>
    <n v="150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x v="19"/>
    <n v="2"/>
    <n v="766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x v="19"/>
    <n v="1"/>
    <n v="5033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x v="19"/>
    <n v="1"/>
    <n v="833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x v="19"/>
    <n v="3"/>
    <n v="3538.4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x v="19"/>
    <n v="1"/>
    <n v="5583.3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x v="19"/>
    <n v="0"/>
    <n v="50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x v="19"/>
    <n v="0"/>
    <n v="10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x v="19"/>
    <n v="15"/>
    <n v="6947.22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x v="19"/>
    <n v="0"/>
    <n v="10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x v="19"/>
    <n v="0"/>
    <n v="10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x v="19"/>
    <n v="0"/>
    <n v="80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x v="19"/>
    <n v="1"/>
    <n v="344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x v="19"/>
    <n v="0"/>
    <n v="10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x v="19"/>
    <n v="0"/>
    <n v="10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x v="19"/>
    <n v="0"/>
    <n v="10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x v="19"/>
    <n v="1"/>
    <n v="501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x v="19"/>
    <n v="1"/>
    <n v="105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x v="19"/>
    <n v="0"/>
    <n v="10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x v="19"/>
    <n v="0"/>
    <n v="10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x v="19"/>
    <n v="0"/>
    <n v="130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x v="19"/>
    <n v="0"/>
    <n v="306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x v="19"/>
    <n v="0"/>
    <n v="225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x v="19"/>
    <n v="0"/>
    <n v="500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x v="19"/>
    <n v="0"/>
    <n v="50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x v="33"/>
    <n v="108"/>
    <n v="7422.9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x v="33"/>
    <n v="126"/>
    <n v="8125.27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x v="33"/>
    <n v="203"/>
    <n v="13023.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x v="33"/>
    <n v="109"/>
    <n v="5340.98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x v="33"/>
    <n v="173"/>
    <n v="7513.0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x v="33"/>
    <n v="168"/>
    <n v="7566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x v="33"/>
    <n v="427"/>
    <n v="3169.14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x v="33"/>
    <n v="108"/>
    <n v="477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x v="33"/>
    <n v="108"/>
    <n v="900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x v="33"/>
    <n v="102"/>
    <n v="14931.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x v="33"/>
    <n v="115"/>
    <n v="6206.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x v="33"/>
    <n v="134"/>
    <n v="5340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x v="33"/>
    <n v="155"/>
    <n v="6926.8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x v="33"/>
    <n v="101"/>
    <n v="27150.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x v="33"/>
    <n v="182"/>
    <n v="3412.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x v="33"/>
    <n v="181"/>
    <n v="4049.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x v="33"/>
    <n v="102"/>
    <n v="18975.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x v="33"/>
    <n v="110"/>
    <n v="6886.2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x v="33"/>
    <n v="102"/>
    <n v="10877.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x v="33"/>
    <n v="101"/>
    <n v="12598.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x v="14"/>
    <n v="104"/>
    <n v="9052.3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x v="14"/>
    <n v="111"/>
    <n v="2888.04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x v="14"/>
    <n v="116"/>
    <n v="3100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x v="14"/>
    <n v="111"/>
    <n v="5167.439999999999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x v="14"/>
    <n v="180"/>
    <n v="2627.0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x v="14"/>
    <n v="100"/>
    <n v="4807.6899999999996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x v="14"/>
    <n v="119"/>
    <n v="2755.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x v="14"/>
    <n v="107"/>
    <n v="3697.14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x v="14"/>
    <n v="114"/>
    <n v="2902.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x v="14"/>
    <n v="103"/>
    <n v="2865.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x v="14"/>
    <n v="128"/>
    <n v="3764.7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x v="14"/>
    <n v="136"/>
    <n v="9790.4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x v="14"/>
    <n v="100"/>
    <n v="4255.32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x v="14"/>
    <n v="100"/>
    <n v="13158.37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x v="14"/>
    <n v="105"/>
    <n v="3232.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x v="14"/>
    <n v="105"/>
    <n v="6110.4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x v="14"/>
    <n v="171"/>
    <n v="3134.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x v="14"/>
    <n v="128"/>
    <n v="12911.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x v="14"/>
    <n v="133"/>
    <n v="2502.06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x v="14"/>
    <n v="100"/>
    <n v="250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x v="14"/>
    <n v="113"/>
    <n v="4754.149999999999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x v="14"/>
    <n v="100"/>
    <n v="40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x v="14"/>
    <n v="114"/>
    <n v="6584.2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x v="14"/>
    <n v="119"/>
    <n v="4640.1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x v="14"/>
    <n v="103"/>
    <n v="5036.59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x v="14"/>
    <n v="266"/>
    <n v="2656.6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x v="14"/>
    <n v="100"/>
    <n v="3949.3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x v="14"/>
    <n v="107"/>
    <n v="4924.6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x v="14"/>
    <n v="134"/>
    <n v="62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x v="14"/>
    <n v="121"/>
    <n v="3793.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x v="14"/>
    <n v="103"/>
    <n v="5160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x v="14"/>
    <n v="125"/>
    <n v="277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x v="14"/>
    <n v="129"/>
    <n v="9938.2199999999993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x v="14"/>
    <n v="101"/>
    <n v="3884.8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x v="14"/>
    <n v="128"/>
    <n v="4554.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x v="14"/>
    <n v="100"/>
    <n v="600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x v="14"/>
    <n v="113"/>
    <n v="8055.1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x v="14"/>
    <n v="106"/>
    <n v="5280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x v="14"/>
    <n v="203"/>
    <n v="4767.649999999999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x v="14"/>
    <n v="113"/>
    <n v="2344.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x v="34"/>
    <n v="3"/>
    <n v="401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x v="34"/>
    <n v="0"/>
    <n v="172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x v="34"/>
    <n v="1"/>
    <n v="150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x v="34"/>
    <n v="1"/>
    <n v="3571.43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x v="34"/>
    <n v="0"/>
    <n v="375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x v="34"/>
    <n v="2"/>
    <n v="525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x v="34"/>
    <n v="19"/>
    <n v="775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x v="34"/>
    <n v="10"/>
    <n v="5354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x v="34"/>
    <n v="0"/>
    <n v="16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x v="35"/>
    <n v="109"/>
    <n v="10368.1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x v="35"/>
    <n v="100"/>
    <n v="18518.5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x v="35"/>
    <n v="156"/>
    <n v="5415.38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x v="35"/>
    <n v="102"/>
    <n v="17720.93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x v="35"/>
    <n v="100"/>
    <n v="10032.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x v="35"/>
    <n v="113"/>
    <n v="13690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x v="35"/>
    <n v="102"/>
    <n v="5753.5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x v="35"/>
    <n v="107"/>
    <n v="5296.28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x v="35"/>
    <n v="104"/>
    <n v="8232.89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x v="35"/>
    <n v="100"/>
    <n v="13541.67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x v="35"/>
    <n v="100"/>
    <n v="7406.56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x v="35"/>
    <n v="126"/>
    <n v="8408.33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x v="35"/>
    <n v="111"/>
    <n v="6102.9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x v="35"/>
    <n v="105"/>
    <n v="1500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x v="35"/>
    <n v="104"/>
    <n v="26608.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x v="35"/>
    <n v="116"/>
    <n v="7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x v="35"/>
    <n v="110"/>
    <n v="100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x v="35"/>
    <n v="113"/>
    <n v="10996.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x v="35"/>
    <n v="100"/>
    <n v="16991.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x v="35"/>
    <n v="103"/>
    <n v="9574.07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x v="35"/>
    <n v="107"/>
    <n v="5946.0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x v="35"/>
    <n v="104"/>
    <n v="5576.92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x v="35"/>
    <n v="156"/>
    <n v="3007.69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x v="35"/>
    <n v="101"/>
    <n v="8843.86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x v="35"/>
    <n v="195"/>
    <n v="6403.2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x v="35"/>
    <n v="112"/>
    <n v="6015.3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x v="35"/>
    <n v="120"/>
    <n v="4919.3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x v="35"/>
    <n v="102"/>
    <n v="16516.2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x v="35"/>
    <n v="103"/>
    <n v="4362.1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x v="35"/>
    <n v="101"/>
    <n v="437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x v="35"/>
    <n v="103"/>
    <n v="6741.96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x v="35"/>
    <n v="107"/>
    <n v="1775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x v="35"/>
    <n v="156"/>
    <n v="3888.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x v="35"/>
    <n v="123"/>
    <n v="5498.5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x v="35"/>
    <n v="107"/>
    <n v="6134.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x v="35"/>
    <n v="106"/>
    <n v="2311.760000000000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x v="35"/>
    <n v="118"/>
    <n v="2961.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x v="35"/>
    <n v="109"/>
    <n v="7561.1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x v="35"/>
    <n v="111"/>
    <n v="356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x v="35"/>
    <n v="100"/>
    <n v="143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x v="19"/>
    <n v="1"/>
    <n v="250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x v="19"/>
    <n v="1"/>
    <n v="100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x v="19"/>
    <n v="0"/>
    <n v="600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x v="19"/>
    <n v="1"/>
    <n v="500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x v="19"/>
    <n v="2"/>
    <n v="725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x v="19"/>
    <n v="1"/>
    <n v="295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x v="19"/>
    <n v="0"/>
    <n v="625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x v="19"/>
    <n v="0"/>
    <n v="2308.3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x v="19"/>
    <n v="1"/>
    <n v="255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x v="19"/>
    <n v="11"/>
    <n v="481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x v="19"/>
    <n v="0"/>
    <n v="10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x v="19"/>
    <n v="1"/>
    <n v="10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x v="19"/>
    <n v="0"/>
    <n v="500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x v="19"/>
    <n v="0"/>
    <n v="50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x v="19"/>
    <n v="2"/>
    <n v="20283.3300000000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x v="19"/>
    <n v="4"/>
    <n v="2912.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x v="19"/>
    <n v="0"/>
    <n v="50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x v="19"/>
    <n v="2"/>
    <n v="130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x v="19"/>
    <n v="0"/>
    <n v="500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x v="19"/>
    <n v="0"/>
    <n v="10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x v="19"/>
    <n v="12"/>
    <n v="9605.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x v="19"/>
    <n v="24"/>
    <n v="30577.78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x v="19"/>
    <n v="6"/>
    <n v="1214.2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x v="19"/>
    <n v="39"/>
    <n v="8357.1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x v="19"/>
    <n v="1"/>
    <n v="180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x v="19"/>
    <n v="7"/>
    <n v="11553.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x v="36"/>
    <n v="661"/>
    <n v="2190.070000000000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x v="36"/>
    <n v="326"/>
    <n v="8002.25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x v="36"/>
    <n v="101"/>
    <n v="355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x v="36"/>
    <n v="104"/>
    <n v="6493.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x v="36"/>
    <n v="107"/>
    <n v="6096.5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x v="36"/>
    <n v="110"/>
    <n v="3144.42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x v="36"/>
    <n v="408"/>
    <n v="8194.969999999999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x v="36"/>
    <n v="224"/>
    <n v="5892.7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x v="36"/>
    <n v="304"/>
    <n v="15729.3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x v="36"/>
    <n v="141"/>
    <n v="5575.85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x v="36"/>
    <n v="2791"/>
    <n v="8380.290000000000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x v="36"/>
    <n v="172"/>
    <n v="5842.2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x v="36"/>
    <n v="101"/>
    <n v="27057.14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x v="36"/>
    <n v="102"/>
    <n v="1071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x v="36"/>
    <n v="170"/>
    <n v="4718.0600000000004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x v="36"/>
    <n v="115"/>
    <n v="12030.8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x v="36"/>
    <n v="878"/>
    <n v="2759.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x v="36"/>
    <n v="105"/>
    <n v="20529.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x v="36"/>
    <n v="188"/>
    <n v="3554.72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x v="36"/>
    <n v="144"/>
    <n v="7463.9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x v="36"/>
    <n v="146"/>
    <n v="4705.8100000000004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x v="36"/>
    <n v="131"/>
    <n v="2659.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x v="36"/>
    <n v="114"/>
    <n v="3677.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x v="36"/>
    <n v="1379"/>
    <n v="3182.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x v="36"/>
    <n v="956"/>
    <n v="2757.69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x v="36"/>
    <n v="112"/>
    <n v="560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x v="36"/>
    <n v="647"/>
    <n v="2155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x v="36"/>
    <n v="110"/>
    <n v="4409.520000000000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x v="36"/>
    <n v="128"/>
    <n v="63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x v="36"/>
    <n v="158"/>
    <n v="3898.7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x v="36"/>
    <n v="115"/>
    <n v="8018.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x v="36"/>
    <n v="137"/>
    <n v="3490.48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x v="36"/>
    <n v="355"/>
    <n v="8910.0499999999993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x v="36"/>
    <n v="106"/>
    <n v="39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x v="36"/>
    <n v="100"/>
    <n v="13690.48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x v="36"/>
    <n v="187"/>
    <n v="37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x v="36"/>
    <n v="166"/>
    <n v="3196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x v="36"/>
    <n v="102"/>
    <n v="2521.4299999999998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x v="36"/>
    <n v="164"/>
    <n v="1004.08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x v="36"/>
    <n v="106"/>
    <n v="4594.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x v="36"/>
    <n v="1"/>
    <n v="150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x v="36"/>
    <n v="34"/>
    <n v="22358.2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x v="36"/>
    <n v="2"/>
    <n v="3948.0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x v="36"/>
    <n v="11"/>
    <n v="9130.4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x v="36"/>
    <n v="8"/>
    <n v="7866.62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x v="36"/>
    <n v="1"/>
    <n v="120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x v="36"/>
    <n v="1"/>
    <n v="1766.67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x v="36"/>
    <n v="0"/>
    <n v="4133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x v="36"/>
    <n v="1"/>
    <n v="716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x v="36"/>
    <n v="2"/>
    <n v="30782.3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x v="36"/>
    <n v="1"/>
    <n v="8045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x v="36"/>
    <n v="12"/>
    <n v="8394.2900000000009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x v="36"/>
    <n v="0"/>
    <n v="85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x v="36"/>
    <n v="21"/>
    <n v="7337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x v="36"/>
    <n v="11"/>
    <n v="11286.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x v="36"/>
    <n v="19"/>
    <n v="9527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x v="36"/>
    <n v="0"/>
    <n v="22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x v="36"/>
    <n v="3"/>
    <n v="1333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x v="36"/>
    <n v="0"/>
    <n v="3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x v="37"/>
    <n v="103"/>
    <n v="85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x v="37"/>
    <n v="107"/>
    <n v="2670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x v="37"/>
    <n v="105"/>
    <n v="37355.80000000000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x v="37"/>
    <n v="103"/>
    <n v="17403.849999999999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x v="37"/>
    <n v="123"/>
    <n v="9369.5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x v="37"/>
    <n v="159"/>
    <n v="7732.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x v="37"/>
    <n v="111"/>
    <n v="9222.2199999999993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x v="37"/>
    <n v="171"/>
    <n v="6096.43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x v="37"/>
    <n v="125"/>
    <n v="9100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x v="37"/>
    <n v="6"/>
    <n v="4158.3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x v="37"/>
    <n v="11"/>
    <n v="3376.1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x v="37"/>
    <n v="33"/>
    <n v="7061.7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x v="37"/>
    <n v="28"/>
    <n v="16715.150000000001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x v="37"/>
    <n v="63"/>
    <n v="12861.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x v="37"/>
    <n v="8"/>
    <n v="6541.3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x v="37"/>
    <n v="50"/>
    <n v="117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x v="37"/>
    <n v="18"/>
    <n v="12648.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x v="37"/>
    <n v="0"/>
    <n v="5500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x v="37"/>
    <n v="0"/>
    <n v="440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x v="37"/>
    <n v="1"/>
    <n v="690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x v="19"/>
    <n v="1"/>
    <n v="27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x v="19"/>
    <n v="28"/>
    <n v="849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x v="19"/>
    <n v="0"/>
    <n v="12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x v="19"/>
    <n v="1"/>
    <n v="200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x v="19"/>
    <n v="0"/>
    <n v="10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x v="19"/>
    <n v="0"/>
    <n v="528.5700000000000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x v="19"/>
    <n v="0"/>
    <n v="10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x v="19"/>
    <n v="11"/>
    <n v="7276.27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x v="19"/>
    <n v="0"/>
    <n v="175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x v="19"/>
    <n v="1"/>
    <n v="250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x v="19"/>
    <n v="1"/>
    <n v="133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x v="19"/>
    <n v="0"/>
    <n v="10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x v="19"/>
    <n v="0"/>
    <n v="2366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x v="19"/>
    <n v="6"/>
    <n v="8921.049999999999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x v="19"/>
    <n v="26"/>
    <n v="11655.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x v="19"/>
    <n v="0"/>
    <n v="1300.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x v="19"/>
    <n v="1"/>
    <n v="175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x v="38"/>
    <n v="46"/>
    <n v="3413.0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x v="38"/>
    <n v="34"/>
    <n v="13234.6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x v="38"/>
    <n v="104"/>
    <n v="922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x v="38"/>
    <n v="6"/>
    <n v="16357.1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x v="38"/>
    <n v="11"/>
    <n v="2173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x v="38"/>
    <n v="112"/>
    <n v="14944.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x v="38"/>
    <n v="351"/>
    <n v="7123.7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x v="38"/>
    <n v="233"/>
    <n v="4446.4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x v="38"/>
    <n v="102"/>
    <n v="16494.4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x v="38"/>
    <n v="154"/>
    <n v="8487.1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x v="38"/>
    <n v="101"/>
    <n v="5394.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x v="38"/>
    <n v="131"/>
    <n v="5053.1499999999996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x v="38"/>
    <n v="102"/>
    <n v="10800.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x v="38"/>
    <n v="116"/>
    <n v="9537.379999999999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x v="38"/>
    <n v="265"/>
    <n v="5763.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x v="38"/>
    <n v="120"/>
    <n v="6416.0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x v="38"/>
    <n v="120"/>
    <n v="9238.77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x v="38"/>
    <n v="104"/>
    <n v="12597.97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x v="38"/>
    <n v="109"/>
    <n v="9463.77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x v="38"/>
    <n v="118"/>
    <n v="17069.939999999999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x v="30"/>
    <n v="1462"/>
    <n v="4076.2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x v="30"/>
    <n v="253"/>
    <n v="682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x v="30"/>
    <n v="140"/>
    <n v="9548.8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x v="30"/>
    <n v="297"/>
    <n v="719.0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x v="30"/>
    <n v="145"/>
    <n v="51165.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x v="30"/>
    <n v="106"/>
    <n v="26174.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x v="30"/>
    <n v="493"/>
    <n v="6976.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x v="30"/>
    <n v="202"/>
    <n v="7722.96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x v="30"/>
    <n v="104"/>
    <n v="34056.51999999999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x v="30"/>
    <n v="170"/>
    <n v="6741.79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x v="30"/>
    <n v="104"/>
    <n v="84570.2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x v="30"/>
    <n v="118"/>
    <n v="9719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x v="30"/>
    <n v="108"/>
    <n v="45184.03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x v="30"/>
    <n v="2260300"/>
    <n v="13866.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x v="30"/>
    <n v="978"/>
    <n v="2164.010000000000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x v="30"/>
    <n v="123"/>
    <n v="16951.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x v="30"/>
    <n v="246"/>
    <n v="16188.2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x v="30"/>
    <n v="148"/>
    <n v="49313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x v="30"/>
    <n v="384"/>
    <n v="2212.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x v="30"/>
    <n v="103"/>
    <n v="1823.5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x v="39"/>
    <n v="0"/>
    <n v="8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x v="39"/>
    <n v="29"/>
    <n v="4061.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x v="39"/>
    <n v="5"/>
    <n v="3795.4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x v="39"/>
    <n v="22"/>
    <n v="3573.4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x v="39"/>
    <n v="27"/>
    <n v="4215.79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x v="39"/>
    <n v="28"/>
    <n v="350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x v="39"/>
    <n v="1"/>
    <n v="13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x v="39"/>
    <n v="1"/>
    <n v="550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x v="39"/>
    <n v="11"/>
    <n v="3928.5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x v="39"/>
    <n v="19"/>
    <n v="475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x v="39"/>
    <n v="52"/>
    <n v="1733.3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x v="39"/>
    <n v="10"/>
    <n v="3175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x v="39"/>
    <n v="1"/>
    <n v="50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x v="39"/>
    <n v="12"/>
    <n v="390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x v="39"/>
    <n v="11"/>
    <n v="525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x v="39"/>
    <n v="1"/>
    <n v="90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x v="39"/>
    <n v="1"/>
    <n v="25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x v="39"/>
    <n v="0"/>
    <n v="300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x v="39"/>
    <n v="1"/>
    <n v="11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x v="39"/>
    <n v="2"/>
    <n v="25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x v="39"/>
    <n v="1"/>
    <n v="1133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x v="39"/>
    <n v="14"/>
    <n v="2947.0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x v="39"/>
    <n v="0"/>
    <n v="10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x v="39"/>
    <n v="10"/>
    <n v="6309.85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x v="39"/>
    <n v="0"/>
    <n v="10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x v="39"/>
    <n v="14"/>
    <n v="4384.62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x v="39"/>
    <n v="3"/>
    <n v="750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x v="39"/>
    <n v="8"/>
    <n v="4597.22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x v="39"/>
    <n v="0"/>
    <n v="100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x v="39"/>
    <n v="26"/>
    <n v="9366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x v="39"/>
    <n v="2"/>
    <n v="530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x v="6"/>
    <n v="105"/>
    <n v="4700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x v="6"/>
    <n v="120"/>
    <n v="66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x v="6"/>
    <n v="115"/>
    <n v="1877.0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x v="6"/>
    <n v="119"/>
    <n v="6611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x v="6"/>
    <n v="105"/>
    <n v="3685.92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x v="6"/>
    <n v="118"/>
    <n v="3981.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x v="6"/>
    <n v="120"/>
    <n v="315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x v="6"/>
    <n v="103"/>
    <n v="10250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x v="6"/>
    <n v="101"/>
    <n v="12645.8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x v="6"/>
    <n v="105"/>
    <n v="478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x v="6"/>
    <n v="103"/>
    <n v="7321.4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x v="6"/>
    <n v="108"/>
    <n v="8966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x v="6"/>
    <n v="111"/>
    <n v="15146.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x v="6"/>
    <n v="150"/>
    <n v="250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x v="6"/>
    <n v="104"/>
    <n v="3650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x v="6"/>
    <n v="116"/>
    <n v="4400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x v="6"/>
    <n v="103"/>
    <n v="8735.7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x v="6"/>
    <n v="101"/>
    <n v="3647.4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x v="6"/>
    <n v="117"/>
    <n v="4485.9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x v="6"/>
    <n v="133"/>
    <n v="4290.32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x v="6"/>
    <n v="133"/>
    <n v="5123.08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x v="6"/>
    <n v="102"/>
    <n v="3394.4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x v="6"/>
    <n v="128"/>
    <n v="9074.469999999999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x v="6"/>
    <n v="115"/>
    <n v="500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x v="6"/>
    <n v="110"/>
    <n v="244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x v="6"/>
    <n v="112"/>
    <n v="44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x v="6"/>
    <n v="126"/>
    <n v="6774.19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x v="6"/>
    <n v="100"/>
    <n v="6537.6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x v="6"/>
    <n v="102"/>
    <n v="12190.4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x v="6"/>
    <n v="108"/>
    <n v="4745.6099999999997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x v="6"/>
    <n v="100"/>
    <n v="9284.26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x v="6"/>
    <n v="113"/>
    <n v="6825.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x v="6"/>
    <n v="128"/>
    <n v="3720.96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x v="6"/>
    <n v="108"/>
    <n v="25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x v="6"/>
    <n v="242"/>
    <n v="4321.4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x v="6"/>
    <n v="142"/>
    <n v="2513.0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x v="6"/>
    <n v="130"/>
    <n v="236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x v="6"/>
    <n v="106"/>
    <n v="10395.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x v="6"/>
    <n v="105"/>
    <n v="5038.4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x v="6"/>
    <n v="136"/>
    <n v="1360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x v="6"/>
    <n v="100"/>
    <n v="2857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x v="6"/>
    <n v="100"/>
    <n v="6382.9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x v="6"/>
    <n v="124"/>
    <n v="885.7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x v="6"/>
    <n v="117"/>
    <n v="5066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x v="6"/>
    <n v="103"/>
    <n v="6078.4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x v="6"/>
    <n v="108"/>
    <n v="11342.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x v="6"/>
    <n v="120"/>
    <n v="10456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x v="6"/>
    <n v="100"/>
    <n v="9830.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x v="6"/>
    <n v="107"/>
    <n v="3503.95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x v="6"/>
    <n v="100"/>
    <n v="27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x v="6"/>
    <n v="111"/>
    <n v="6384.62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x v="6"/>
    <n v="115"/>
    <n v="3018.94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x v="6"/>
    <n v="108"/>
    <n v="8351.43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x v="6"/>
    <n v="170"/>
    <n v="6476.1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x v="6"/>
    <n v="187"/>
    <n v="2011.8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x v="6"/>
    <n v="108"/>
    <n v="4409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x v="6"/>
    <n v="100"/>
    <n v="4047.62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x v="6"/>
    <n v="120"/>
    <n v="4453.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x v="6"/>
    <n v="111"/>
    <n v="12580.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x v="6"/>
    <n v="104"/>
    <n v="196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x v="6"/>
    <n v="1"/>
    <n v="10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x v="6"/>
    <n v="5"/>
    <n v="30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x v="6"/>
    <n v="32"/>
    <n v="6066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x v="6"/>
    <n v="0"/>
    <n v="233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x v="6"/>
    <n v="1"/>
    <n v="5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x v="6"/>
    <n v="4"/>
    <n v="2392.31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x v="6"/>
    <n v="2"/>
    <n v="1583.3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x v="6"/>
    <n v="42"/>
    <n v="2978.5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x v="6"/>
    <n v="50"/>
    <n v="600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x v="6"/>
    <n v="5"/>
    <n v="2433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x v="6"/>
    <n v="20"/>
    <n v="500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x v="6"/>
    <n v="2"/>
    <n v="350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x v="6"/>
    <n v="7"/>
    <n v="2955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x v="6"/>
    <n v="32"/>
    <n v="266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x v="6"/>
    <n v="0"/>
    <n v="183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x v="6"/>
    <n v="0"/>
    <n v="200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x v="6"/>
    <n v="2"/>
    <n v="133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x v="6"/>
    <n v="1"/>
    <n v="225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x v="6"/>
    <n v="20"/>
    <n v="504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x v="6"/>
    <n v="42"/>
    <n v="10502.9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x v="6"/>
    <n v="1"/>
    <n v="354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x v="6"/>
    <n v="15"/>
    <n v="833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x v="6"/>
    <n v="5"/>
    <n v="3592.31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x v="6"/>
    <n v="38"/>
    <n v="11912.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x v="6"/>
    <n v="5"/>
    <n v="9033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x v="6"/>
    <n v="0"/>
    <n v="233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x v="6"/>
    <n v="11"/>
    <n v="10833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x v="6"/>
    <n v="2"/>
    <n v="15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x v="6"/>
    <n v="0"/>
    <n v="290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x v="6"/>
    <n v="23"/>
    <n v="9655.1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x v="6"/>
    <n v="34"/>
    <n v="630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x v="6"/>
    <n v="19"/>
    <n v="3816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x v="6"/>
    <n v="0"/>
    <n v="46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x v="6"/>
    <n v="33"/>
    <n v="260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x v="6"/>
    <n v="5"/>
    <n v="100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x v="6"/>
    <n v="0"/>
    <n v="50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x v="6"/>
    <n v="38"/>
    <n v="8157.14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x v="6"/>
    <n v="1"/>
    <n v="70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x v="6"/>
    <n v="3"/>
    <n v="273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x v="6"/>
    <n v="9"/>
    <n v="2941.18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x v="6"/>
    <n v="1"/>
    <n v="125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x v="6"/>
    <n v="5"/>
    <n v="5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x v="6"/>
    <n v="21"/>
    <n v="5208.3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x v="6"/>
    <n v="5"/>
    <n v="18333.330000000002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x v="6"/>
    <n v="4"/>
    <n v="2633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x v="6"/>
    <n v="62"/>
    <n v="48642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x v="6"/>
    <n v="1"/>
    <n v="30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x v="6"/>
    <n v="0"/>
    <n v="250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x v="6"/>
    <n v="1"/>
    <n v="9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x v="6"/>
    <n v="5"/>
    <n v="18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x v="6"/>
    <n v="18"/>
    <n v="3658.82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x v="6"/>
    <n v="9"/>
    <n v="8071.43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x v="6"/>
    <n v="0"/>
    <n v="10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x v="6"/>
    <n v="3"/>
    <n v="528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x v="6"/>
    <n v="0"/>
    <n v="200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x v="6"/>
    <n v="0"/>
    <n v="10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x v="6"/>
    <n v="37"/>
    <n v="4692.859999999999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x v="6"/>
    <n v="14"/>
    <n v="7807.69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x v="6"/>
    <n v="0"/>
    <n v="10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x v="6"/>
    <n v="0"/>
    <n v="10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x v="6"/>
    <n v="61"/>
    <n v="20366.669999999998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x v="6"/>
    <n v="8"/>
    <n v="2071.429999999999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x v="6"/>
    <n v="22"/>
    <n v="4855.560000000000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x v="6"/>
    <n v="27"/>
    <n v="681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x v="6"/>
    <n v="9"/>
    <n v="85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x v="6"/>
    <n v="27"/>
    <n v="5161.54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x v="40"/>
    <n v="129"/>
    <n v="43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x v="40"/>
    <n v="100"/>
    <n v="833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x v="40"/>
    <n v="100"/>
    <n v="30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x v="40"/>
    <n v="103"/>
    <n v="17551.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x v="40"/>
    <n v="102"/>
    <n v="23166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x v="40"/>
    <n v="125"/>
    <n v="75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x v="40"/>
    <n v="131"/>
    <n v="11214.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x v="40"/>
    <n v="100"/>
    <n v="4166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x v="40"/>
    <n v="102"/>
    <n v="25517.34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x v="40"/>
    <n v="101"/>
    <n v="16277.42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x v="40"/>
    <n v="106"/>
    <n v="8833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x v="40"/>
    <n v="105"/>
    <n v="8573.6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x v="40"/>
    <n v="103"/>
    <n v="4757.4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x v="40"/>
    <n v="108"/>
    <n v="7297.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x v="40"/>
    <n v="101"/>
    <n v="9053.85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x v="40"/>
    <n v="128"/>
    <n v="3764.7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x v="40"/>
    <n v="133"/>
    <n v="36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x v="40"/>
    <n v="101"/>
    <n v="12671.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x v="40"/>
    <n v="103"/>
    <n v="3292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x v="40"/>
    <n v="107"/>
    <n v="8124.2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x v="38"/>
    <n v="0"/>
    <n v="10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x v="38"/>
    <n v="20"/>
    <n v="20222.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x v="38"/>
    <n v="1"/>
    <n v="100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x v="38"/>
    <n v="0"/>
    <n v="10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x v="38"/>
    <n v="4"/>
    <n v="8246.15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x v="38"/>
    <n v="0"/>
    <n v="266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x v="38"/>
    <n v="3"/>
    <n v="125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x v="38"/>
    <n v="2"/>
    <n v="1889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x v="38"/>
    <n v="8"/>
    <n v="20062.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x v="38"/>
    <n v="0"/>
    <n v="20166.669999999998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x v="38"/>
    <n v="60"/>
    <n v="65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x v="38"/>
    <n v="17"/>
    <n v="661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x v="38"/>
    <n v="2"/>
    <n v="933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x v="6"/>
    <n v="110"/>
    <n v="50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x v="6"/>
    <n v="122"/>
    <n v="6090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x v="6"/>
    <n v="107"/>
    <n v="10903.0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x v="6"/>
    <n v="101"/>
    <n v="2569.2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x v="6"/>
    <n v="109"/>
    <n v="4192.3100000000004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x v="6"/>
    <n v="114"/>
    <n v="8877.3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x v="6"/>
    <n v="114"/>
    <n v="8022.5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x v="6"/>
    <n v="106"/>
    <n v="7893.62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x v="6"/>
    <n v="163"/>
    <n v="9558.8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x v="6"/>
    <n v="106"/>
    <n v="6989.0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x v="6"/>
    <n v="100"/>
    <n v="7453.4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x v="6"/>
    <n v="105"/>
    <n v="12394.12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x v="6"/>
    <n v="175"/>
    <n v="26484.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x v="6"/>
    <n v="102"/>
    <n v="5862.07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x v="6"/>
    <n v="100"/>
    <n v="7088.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x v="6"/>
    <n v="171"/>
    <n v="857.14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x v="6"/>
    <n v="114"/>
    <n v="11356.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x v="6"/>
    <n v="129"/>
    <n v="6068.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x v="6"/>
    <n v="101"/>
    <n v="11021.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x v="6"/>
    <n v="109"/>
    <n v="13645.83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x v="38"/>
    <n v="129"/>
    <n v="5316.4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x v="38"/>
    <n v="102"/>
    <n v="8649.15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x v="38"/>
    <n v="147"/>
    <n v="15523.83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x v="38"/>
    <n v="100"/>
    <n v="11508.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x v="38"/>
    <n v="122"/>
    <n v="10959.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x v="38"/>
    <n v="106"/>
    <n v="4521.43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x v="38"/>
    <n v="110"/>
    <n v="10415.17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x v="38"/>
    <n v="100"/>
    <n v="3571.43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x v="38"/>
    <n v="177"/>
    <n v="9699.7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x v="38"/>
    <n v="100"/>
    <n v="37037.04000000000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x v="38"/>
    <n v="103"/>
    <n v="9440.86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x v="38"/>
    <n v="105"/>
    <n v="4898.4399999999996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x v="38"/>
    <n v="100"/>
    <n v="4559.0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x v="38"/>
    <n v="458"/>
    <n v="2327.5300000000002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x v="38"/>
    <n v="105"/>
    <n v="6322.89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x v="38"/>
    <n v="172"/>
    <n v="15352.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x v="38"/>
    <n v="104"/>
    <n v="902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x v="38"/>
    <n v="103"/>
    <n v="11897.1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x v="38"/>
    <n v="119"/>
    <n v="80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x v="38"/>
    <n v="100"/>
    <n v="625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x v="38"/>
    <n v="319"/>
    <n v="13137.72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x v="38"/>
    <n v="109"/>
    <n v="7303.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x v="38"/>
    <n v="101"/>
    <n v="17852.93999999999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x v="38"/>
    <n v="113"/>
    <n v="16290.97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x v="38"/>
    <n v="120"/>
    <n v="10824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x v="38"/>
    <n v="108"/>
    <n v="8886.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x v="38"/>
    <n v="180"/>
    <n v="540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x v="38"/>
    <n v="101"/>
    <n v="11673.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x v="38"/>
    <n v="120"/>
    <n v="23389.8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x v="38"/>
    <n v="158"/>
    <n v="1580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x v="38"/>
    <n v="124"/>
    <n v="14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x v="38"/>
    <n v="117"/>
    <n v="8518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x v="38"/>
    <n v="157"/>
    <n v="14669.1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x v="38"/>
    <n v="113"/>
    <n v="5076.479999999999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x v="38"/>
    <n v="103"/>
    <n v="877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x v="38"/>
    <n v="103"/>
    <n v="24227.7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x v="38"/>
    <n v="106"/>
    <n v="14644.6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x v="38"/>
    <n v="101"/>
    <n v="10317.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x v="38"/>
    <n v="121"/>
    <n v="8046.46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x v="38"/>
    <n v="101"/>
    <n v="23466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x v="38"/>
    <n v="116"/>
    <n v="5068.9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x v="38"/>
    <n v="101"/>
    <n v="16270.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x v="38"/>
    <n v="103"/>
    <n v="12016.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x v="38"/>
    <n v="246"/>
    <n v="6769.7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x v="38"/>
    <n v="302"/>
    <n v="5210.34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x v="38"/>
    <n v="143"/>
    <n v="5160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x v="38"/>
    <n v="131"/>
    <n v="1643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x v="38"/>
    <n v="168"/>
    <n v="8485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x v="38"/>
    <n v="110"/>
    <n v="9454.8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x v="38"/>
    <n v="107"/>
    <n v="4553.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x v="38"/>
    <n v="100"/>
    <n v="5172.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x v="38"/>
    <n v="127"/>
    <n v="50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x v="38"/>
    <n v="147"/>
    <n v="19113.04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x v="38"/>
    <n v="113"/>
    <n v="8931.4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x v="38"/>
    <n v="109"/>
    <n v="8858.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x v="38"/>
    <n v="127"/>
    <n v="9630.0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x v="38"/>
    <n v="213"/>
    <n v="3331.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x v="38"/>
    <n v="101"/>
    <n v="3722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x v="38"/>
    <n v="109"/>
    <n v="9213.04000000000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x v="38"/>
    <n v="108"/>
    <n v="7678.5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x v="38"/>
    <n v="110"/>
    <n v="9652.6299999999992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x v="38"/>
    <n v="128"/>
    <n v="5189.1899999999996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x v="38"/>
    <n v="110"/>
    <n v="12891.4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x v="38"/>
    <n v="109"/>
    <n v="8410.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x v="38"/>
    <n v="133"/>
    <n v="8294.16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x v="38"/>
    <n v="191"/>
    <n v="25994.8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x v="38"/>
    <n v="149"/>
    <n v="37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x v="38"/>
    <n v="166"/>
    <n v="17702.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x v="38"/>
    <n v="107"/>
    <n v="7407.4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x v="38"/>
    <n v="106"/>
    <n v="7066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x v="38"/>
    <n v="24"/>
    <n v="2362.86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x v="38"/>
    <n v="0"/>
    <n v="375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x v="38"/>
    <n v="0"/>
    <n v="133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x v="38"/>
    <n v="0"/>
    <n v="10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x v="38"/>
    <n v="0"/>
    <n v="10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x v="38"/>
    <n v="3"/>
    <n v="410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x v="38"/>
    <n v="0"/>
    <n v="5583.3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x v="38"/>
    <n v="67"/>
    <n v="9976.1200000000008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x v="38"/>
    <n v="20"/>
    <n v="2552.17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x v="38"/>
    <n v="11"/>
    <n v="11765.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x v="38"/>
    <n v="0"/>
    <n v="50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x v="38"/>
    <n v="12"/>
    <n v="27966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x v="38"/>
    <n v="3"/>
    <n v="200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x v="38"/>
    <n v="0"/>
    <n v="875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x v="38"/>
    <n v="14"/>
    <n v="2014.29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x v="38"/>
    <n v="3"/>
    <n v="2087.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x v="38"/>
    <n v="60"/>
    <n v="6130.7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x v="38"/>
    <n v="0"/>
    <n v="10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x v="38"/>
    <n v="0"/>
    <n v="9214.290000000000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x v="38"/>
    <n v="0"/>
    <n v="733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x v="38"/>
    <n v="9"/>
    <n v="648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x v="38"/>
    <n v="15"/>
    <n v="30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x v="38"/>
    <n v="0"/>
    <n v="525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x v="38"/>
    <n v="0"/>
    <n v="2366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x v="38"/>
    <n v="1"/>
    <n v="41577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x v="38"/>
    <n v="0"/>
    <n v="5371.4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x v="38"/>
    <n v="0"/>
    <n v="4206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x v="38"/>
    <n v="0"/>
    <n v="1866.67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x v="38"/>
    <n v="12"/>
    <n v="7833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x v="38"/>
    <n v="2"/>
    <n v="677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x v="38"/>
    <n v="0"/>
    <n v="1666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x v="38"/>
    <n v="1"/>
    <n v="625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x v="38"/>
    <n v="0"/>
    <n v="420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x v="38"/>
    <n v="23"/>
    <n v="13008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x v="38"/>
    <n v="5"/>
    <n v="127022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x v="38"/>
    <n v="16"/>
    <n v="8844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x v="38"/>
    <n v="1"/>
    <n v="5634.2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x v="38"/>
    <n v="23"/>
    <n v="5352.9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x v="38"/>
    <n v="0"/>
    <n v="250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x v="38"/>
    <n v="0"/>
    <n v="500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x v="38"/>
    <n v="4"/>
    <n v="5678.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x v="38"/>
    <n v="17"/>
    <n v="4083.3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x v="38"/>
    <n v="4"/>
    <n v="6511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x v="38"/>
    <n v="14"/>
    <n v="556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x v="38"/>
    <n v="15"/>
    <n v="14053.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x v="38"/>
    <n v="12"/>
    <n v="250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x v="38"/>
    <n v="39"/>
    <n v="6953.3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x v="38"/>
    <n v="0"/>
    <n v="55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x v="38"/>
    <n v="30"/>
    <n v="2370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x v="38"/>
    <n v="42"/>
    <n v="7987.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x v="38"/>
    <n v="4"/>
    <n v="10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x v="38"/>
    <n v="20"/>
    <n v="27258.6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x v="38"/>
    <n v="0"/>
    <n v="130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x v="38"/>
    <n v="25"/>
    <n v="5818.4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x v="38"/>
    <n v="0"/>
    <n v="100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x v="38"/>
    <n v="27"/>
    <n v="7010.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x v="38"/>
    <n v="5"/>
    <n v="5788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x v="38"/>
    <n v="4"/>
    <n v="12527.03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x v="38"/>
    <n v="3"/>
    <n v="300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x v="38"/>
    <n v="57"/>
    <n v="430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x v="38"/>
    <n v="0"/>
    <n v="10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x v="38"/>
    <n v="0"/>
    <n v="7750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x v="38"/>
    <n v="0"/>
    <n v="5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x v="38"/>
    <n v="0"/>
    <n v="128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x v="38"/>
    <n v="1"/>
    <n v="100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x v="38"/>
    <n v="58"/>
    <n v="580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x v="38"/>
    <n v="68"/>
    <n v="24480.46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x v="38"/>
    <n v="0"/>
    <n v="650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x v="38"/>
    <n v="4"/>
    <n v="6117.65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x v="6"/>
    <n v="109"/>
    <n v="13923.93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x v="6"/>
    <n v="1"/>
    <n v="10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x v="6"/>
    <n v="4"/>
    <n v="93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x v="6"/>
    <n v="16"/>
    <n v="53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x v="6"/>
    <n v="0"/>
    <n v="10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x v="6"/>
    <n v="108"/>
    <n v="33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x v="6"/>
    <n v="23"/>
    <n v="18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x v="6"/>
    <n v="21"/>
    <n v="23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x v="6"/>
    <n v="128"/>
    <n v="290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x v="6"/>
    <n v="3"/>
    <n v="50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x v="6"/>
    <n v="5"/>
    <n v="4500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x v="6"/>
    <n v="1"/>
    <n v="240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x v="6"/>
    <n v="52"/>
    <n v="32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x v="6"/>
    <n v="2"/>
    <n v="150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x v="6"/>
    <n v="75"/>
    <n v="2513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x v="6"/>
    <n v="11"/>
    <n v="4375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x v="6"/>
    <n v="118"/>
    <n v="11035.2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x v="6"/>
    <n v="131"/>
    <n v="4142.1099999999997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x v="6"/>
    <n v="104"/>
    <n v="5200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x v="6"/>
    <n v="101"/>
    <n v="3399.0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x v="6"/>
    <n v="100"/>
    <n v="10335.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x v="6"/>
    <n v="106"/>
    <n v="3479.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x v="6"/>
    <n v="336"/>
    <n v="4177.390000000000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x v="6"/>
    <n v="113"/>
    <n v="6426.8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x v="6"/>
    <n v="189"/>
    <n v="3120.94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x v="6"/>
    <n v="102"/>
    <n v="6292.13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x v="6"/>
    <n v="101"/>
    <n v="9853.66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x v="6"/>
    <n v="114"/>
    <n v="8260.8700000000008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x v="6"/>
    <n v="133"/>
    <n v="3850.42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x v="6"/>
    <n v="102"/>
    <n v="8015.79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x v="6"/>
    <n v="105"/>
    <n v="2840.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x v="6"/>
    <n v="127"/>
    <n v="8073.02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x v="6"/>
    <n v="111"/>
    <n v="20069.43999999999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x v="6"/>
    <n v="107"/>
    <n v="3759.15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x v="6"/>
    <n v="163"/>
    <n v="5809.52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x v="6"/>
    <n v="160"/>
    <n v="6030.0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x v="6"/>
    <n v="116"/>
    <n v="6336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x v="6"/>
    <n v="124"/>
    <n v="5090.16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x v="6"/>
    <n v="103"/>
    <n v="10050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x v="6"/>
    <n v="112"/>
    <n v="3161.97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x v="6"/>
    <n v="109"/>
    <n v="6510.26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x v="6"/>
    <n v="115"/>
    <n v="7931.0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x v="6"/>
    <n v="103"/>
    <n v="13918.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x v="6"/>
    <n v="101"/>
    <n v="13191.3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x v="6"/>
    <n v="110"/>
    <n v="913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x v="6"/>
    <n v="115"/>
    <n v="3967.2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x v="6"/>
    <n v="117"/>
    <n v="5754.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x v="6"/>
    <n v="172"/>
    <n v="3302.56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x v="6"/>
    <n v="114"/>
    <n v="7733.58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x v="6"/>
    <n v="120"/>
    <n v="3193.3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x v="6"/>
    <n v="109"/>
    <n v="3633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x v="6"/>
    <n v="101"/>
    <n v="4676.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x v="6"/>
    <n v="109"/>
    <n v="4007.35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x v="6"/>
    <n v="107"/>
    <n v="1002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x v="6"/>
    <n v="100"/>
    <n v="4166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x v="6"/>
    <n v="102"/>
    <n v="4671.43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x v="6"/>
    <n v="116"/>
    <n v="7149.1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x v="40"/>
    <n v="65"/>
    <n v="144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x v="40"/>
    <n v="12"/>
    <n v="35684.21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x v="40"/>
    <n v="4"/>
    <n v="37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x v="40"/>
    <n v="1"/>
    <n v="12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x v="40"/>
    <n v="12"/>
    <n v="2445.8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x v="40"/>
    <n v="59"/>
    <n v="5307.6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x v="40"/>
    <n v="0"/>
    <n v="300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x v="40"/>
    <n v="11"/>
    <n v="286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x v="40"/>
    <n v="0"/>
    <n v="366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x v="40"/>
    <n v="52"/>
    <n v="4920.75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x v="40"/>
    <n v="0"/>
    <n v="10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x v="40"/>
    <n v="1"/>
    <n v="125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x v="40"/>
    <n v="55"/>
    <n v="109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x v="40"/>
    <n v="25"/>
    <n v="4166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x v="40"/>
    <n v="3"/>
    <n v="22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x v="40"/>
    <n v="46"/>
    <n v="7083.3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x v="6"/>
    <n v="104"/>
    <n v="6310.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x v="6"/>
    <n v="119"/>
    <n v="5015.8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x v="6"/>
    <n v="126"/>
    <n v="6288.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x v="6"/>
    <n v="120"/>
    <n v="8553.1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x v="6"/>
    <n v="126"/>
    <n v="5372.3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x v="6"/>
    <n v="100"/>
    <n v="12780.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x v="6"/>
    <n v="102"/>
    <n v="10657.3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x v="6"/>
    <n v="100"/>
    <n v="26211.1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x v="6"/>
    <n v="100"/>
    <n v="5717.14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x v="6"/>
    <n v="116"/>
    <n v="5020.189999999999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x v="6"/>
    <n v="102"/>
    <n v="6658.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x v="6"/>
    <n v="100"/>
    <n v="16825.2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x v="6"/>
    <n v="101"/>
    <n v="25637.2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x v="6"/>
    <n v="103"/>
    <n v="3661.0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x v="6"/>
    <n v="125"/>
    <n v="3714.29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x v="6"/>
    <n v="110"/>
    <n v="4587.84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x v="6"/>
    <n v="102"/>
    <n v="14171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x v="6"/>
    <n v="102"/>
    <n v="5248.7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x v="6"/>
    <n v="104"/>
    <n v="5952.38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x v="6"/>
    <n v="125"/>
    <n v="500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x v="6"/>
    <n v="102"/>
    <n v="19362.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x v="6"/>
    <n v="108"/>
    <n v="10679.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x v="6"/>
    <n v="110"/>
    <n v="7721.6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x v="6"/>
    <n v="161"/>
    <n v="575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x v="6"/>
    <n v="131"/>
    <n v="5046.149999999999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x v="6"/>
    <n v="119"/>
    <n v="9737.7000000000007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x v="6"/>
    <n v="100"/>
    <n v="3491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x v="6"/>
    <n v="103"/>
    <n v="8553.0400000000009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x v="6"/>
    <n v="101"/>
    <n v="18290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x v="6"/>
    <n v="101"/>
    <n v="13113.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x v="6"/>
    <n v="112"/>
    <n v="3981.0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x v="6"/>
    <n v="106"/>
    <n v="5970.1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x v="6"/>
    <n v="101"/>
    <n v="8873.530000000000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x v="6"/>
    <n v="115"/>
    <n v="5868.8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x v="6"/>
    <n v="127"/>
    <n v="6956.5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x v="6"/>
    <n v="103"/>
    <n v="11587.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x v="6"/>
    <n v="103"/>
    <n v="2386.9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x v="6"/>
    <n v="104"/>
    <n v="8112.59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x v="6"/>
    <n v="111"/>
    <n v="5762.6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x v="6"/>
    <n v="106"/>
    <n v="4642.979999999999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x v="6"/>
    <n v="101"/>
    <n v="6047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x v="6"/>
    <n v="105"/>
    <n v="6557.9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x v="6"/>
    <n v="102"/>
    <n v="11919.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x v="6"/>
    <n v="111"/>
    <n v="83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x v="6"/>
    <n v="128"/>
    <n v="57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x v="6"/>
    <n v="102"/>
    <n v="17708.7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x v="6"/>
    <n v="101"/>
    <n v="7077.15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x v="6"/>
    <n v="175"/>
    <n v="2916.6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x v="6"/>
    <n v="128"/>
    <n v="7276.1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x v="6"/>
    <n v="106"/>
    <n v="5185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x v="6"/>
    <n v="105"/>
    <n v="9820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x v="6"/>
    <n v="106"/>
    <n v="25173.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x v="6"/>
    <n v="109"/>
    <n v="7482.1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x v="6"/>
    <n v="100"/>
    <n v="6765.3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x v="6"/>
    <n v="103"/>
    <n v="9381.3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x v="6"/>
    <n v="112"/>
    <n v="4123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x v="6"/>
    <n v="103"/>
    <n v="5255.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x v="6"/>
    <n v="164"/>
    <n v="7028.57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x v="6"/>
    <n v="131"/>
    <n v="4832.5200000000004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x v="6"/>
    <n v="102"/>
    <n v="5317.7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x v="6"/>
    <n v="128"/>
    <n v="6095.24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x v="6"/>
    <n v="102"/>
    <n v="11600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x v="6"/>
    <n v="102"/>
    <n v="6100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x v="6"/>
    <n v="130"/>
    <n v="3823.53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x v="6"/>
    <n v="154"/>
    <n v="10650.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x v="6"/>
    <n v="107"/>
    <n v="20457.14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x v="6"/>
    <n v="101"/>
    <n v="5491.26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x v="6"/>
    <n v="100"/>
    <n v="15041.6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x v="6"/>
    <n v="117"/>
    <n v="52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x v="6"/>
    <n v="109"/>
    <n v="5430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x v="6"/>
    <n v="103"/>
    <n v="7602.9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x v="6"/>
    <n v="114"/>
    <n v="10520.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x v="6"/>
    <n v="103"/>
    <n v="6866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x v="6"/>
    <n v="122"/>
    <n v="12936.17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x v="6"/>
    <n v="103"/>
    <n v="13426.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x v="6"/>
    <n v="105"/>
    <n v="1782.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x v="6"/>
    <n v="102"/>
    <n v="20320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x v="6"/>
    <n v="112"/>
    <n v="6918.5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x v="6"/>
    <n v="102"/>
    <n v="12512.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x v="6"/>
    <n v="100"/>
    <n v="7352.9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x v="6"/>
    <n v="100"/>
    <n v="4843.7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x v="6"/>
    <n v="133"/>
    <n v="2660.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x v="6"/>
    <n v="121"/>
    <n v="3366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x v="6"/>
    <n v="114"/>
    <n v="4071.43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x v="6"/>
    <n v="286"/>
    <n v="1926.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x v="6"/>
    <n v="170"/>
    <n v="8428.5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x v="6"/>
    <n v="118"/>
    <n v="2958.3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x v="6"/>
    <n v="103"/>
    <n v="2666.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x v="6"/>
    <n v="144"/>
    <n v="4597.87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x v="6"/>
    <n v="100"/>
    <n v="12509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x v="6"/>
    <n v="102"/>
    <n v="14129.17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x v="6"/>
    <n v="116"/>
    <n v="5533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x v="6"/>
    <n v="136"/>
    <n v="4642.0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x v="6"/>
    <n v="133"/>
    <n v="5720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x v="6"/>
    <n v="103"/>
    <n v="17370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x v="6"/>
    <n v="116"/>
    <n v="59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x v="6"/>
    <n v="105"/>
    <n v="8958.57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x v="6"/>
    <n v="102"/>
    <n v="204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x v="6"/>
    <n v="175"/>
    <n v="4870.3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x v="6"/>
    <n v="107"/>
    <n v="53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x v="6"/>
    <n v="122"/>
    <n v="7508.7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x v="6"/>
    <n v="159"/>
    <n v="1800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x v="6"/>
    <n v="100"/>
    <n v="20983.87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x v="6"/>
    <n v="110"/>
    <n v="6102.2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x v="6"/>
    <n v="100"/>
    <n v="6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x v="6"/>
    <n v="116"/>
    <n v="8003.4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x v="6"/>
    <n v="211"/>
    <n v="2906.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x v="6"/>
    <n v="110"/>
    <n v="4943.8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x v="6"/>
    <n v="100"/>
    <n v="9397.7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x v="6"/>
    <n v="106"/>
    <n v="6194.4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x v="6"/>
    <n v="126"/>
    <n v="7850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x v="6"/>
    <n v="108"/>
    <n v="33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x v="6"/>
    <n v="101"/>
    <n v="6644.74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x v="6"/>
    <n v="107"/>
    <n v="3580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x v="6"/>
    <n v="102"/>
    <n v="14565.2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x v="6"/>
    <n v="126"/>
    <n v="2569.3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x v="6"/>
    <n v="102"/>
    <n v="1525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x v="6"/>
    <n v="113"/>
    <n v="300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x v="6"/>
    <n v="101"/>
    <n v="14228.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x v="6"/>
    <n v="101"/>
    <n v="2454.55000000000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x v="6"/>
    <n v="146"/>
    <n v="29277.78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x v="6"/>
    <n v="117"/>
    <n v="4492.31000000000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x v="6"/>
    <n v="106"/>
    <n v="2310.14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x v="6"/>
    <n v="105"/>
    <n v="804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x v="6"/>
    <n v="100"/>
    <n v="7228.9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x v="6"/>
    <n v="105"/>
    <n v="3297.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x v="6"/>
    <n v="139"/>
    <n v="11665.22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x v="6"/>
    <n v="100"/>
    <n v="7961.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x v="6"/>
    <n v="100"/>
    <n v="277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x v="6"/>
    <n v="110"/>
    <n v="8102.9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x v="6"/>
    <n v="102"/>
    <n v="13684.8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x v="6"/>
    <n v="104"/>
    <n v="17761.7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x v="6"/>
    <n v="138"/>
    <n v="10907.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x v="6"/>
    <n v="100"/>
    <n v="11964.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x v="6"/>
    <n v="102"/>
    <n v="782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x v="6"/>
    <n v="171"/>
    <n v="5217.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x v="6"/>
    <n v="101"/>
    <n v="11412.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x v="6"/>
    <n v="130"/>
    <n v="500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x v="6"/>
    <n v="110"/>
    <n v="9166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x v="6"/>
    <n v="119"/>
    <n v="10859.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x v="6"/>
    <n v="100"/>
    <n v="6982.2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x v="6"/>
    <n v="153"/>
    <n v="10957.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x v="6"/>
    <n v="104"/>
    <n v="7166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x v="6"/>
    <n v="101"/>
    <n v="9361.1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x v="6"/>
    <n v="108"/>
    <n v="7680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x v="6"/>
    <n v="315"/>
    <n v="3579.5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x v="6"/>
    <n v="102"/>
    <n v="5560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x v="6"/>
    <n v="126"/>
    <n v="14733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x v="6"/>
    <n v="101"/>
    <n v="5633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x v="6"/>
    <n v="101"/>
    <n v="9619.0499999999993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x v="6"/>
    <n v="103"/>
    <n v="6357.4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x v="6"/>
    <n v="106"/>
    <n v="18478.25999999999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x v="6"/>
    <n v="101"/>
    <n v="12672.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x v="6"/>
    <n v="113"/>
    <n v="8342.65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x v="6"/>
    <n v="218"/>
    <n v="5450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x v="6"/>
    <n v="101"/>
    <n v="30230.77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x v="6"/>
    <n v="106"/>
    <n v="4413.8900000000003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x v="6"/>
    <n v="104"/>
    <n v="866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x v="6"/>
    <n v="221"/>
    <n v="6138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x v="6"/>
    <n v="119"/>
    <n v="2966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x v="6"/>
    <n v="105"/>
    <n v="4547.8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x v="6"/>
    <n v="104"/>
    <n v="9620.370000000000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x v="6"/>
    <n v="118"/>
    <n v="6792.3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x v="6"/>
    <n v="139"/>
    <n v="3077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x v="6"/>
    <n v="104"/>
    <n v="3833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x v="6"/>
    <n v="100"/>
    <n v="6683.3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x v="6"/>
    <n v="107"/>
    <n v="7173.0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x v="6"/>
    <n v="100"/>
    <n v="17647.06000000000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x v="6"/>
    <n v="100"/>
    <n v="42110.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x v="6"/>
    <n v="101"/>
    <n v="10498.7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x v="6"/>
    <n v="108"/>
    <n v="2819.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x v="6"/>
    <n v="104"/>
    <n v="5455.2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x v="6"/>
    <n v="104"/>
    <n v="11189.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x v="6"/>
    <n v="102"/>
    <n v="8520.8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x v="6"/>
    <n v="101"/>
    <n v="7665.22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x v="6"/>
    <n v="112"/>
    <n v="6516.6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x v="6"/>
    <n v="100"/>
    <n v="9376.030000000000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x v="6"/>
    <n v="100"/>
    <n v="13333.33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x v="6"/>
    <n v="105"/>
    <n v="5121.9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x v="6"/>
    <n v="117"/>
    <n v="10017.14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x v="6"/>
    <n v="104"/>
    <n v="3460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x v="6"/>
    <n v="115"/>
    <n v="18467.74000000000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x v="6"/>
    <n v="102"/>
    <n v="6981.8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x v="6"/>
    <n v="223"/>
    <n v="6194.4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x v="6"/>
    <n v="100"/>
    <n v="4166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x v="6"/>
    <n v="106"/>
    <n v="3606.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x v="6"/>
    <n v="142"/>
    <n v="2900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x v="6"/>
    <n v="184"/>
    <n v="2421.0500000000002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x v="6"/>
    <n v="104"/>
    <n v="5589.2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x v="6"/>
    <n v="112"/>
    <n v="1166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x v="6"/>
    <n v="111"/>
    <n v="6835.3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x v="6"/>
    <n v="104"/>
    <n v="2706.52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x v="6"/>
    <n v="100"/>
    <n v="11812.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x v="6"/>
    <n v="102"/>
    <n v="4475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x v="6"/>
    <n v="110"/>
    <n v="9978.790000000000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x v="6"/>
    <n v="100"/>
    <n v="11764.7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x v="6"/>
    <n v="122"/>
    <n v="20333.33000000000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x v="6"/>
    <n v="138"/>
    <n v="2832.35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x v="6"/>
    <n v="100"/>
    <n v="11023.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x v="6"/>
    <n v="107"/>
    <n v="3197.0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x v="6"/>
    <n v="211"/>
    <n v="5861.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x v="6"/>
    <n v="124"/>
    <n v="2942.86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x v="6"/>
    <n v="109"/>
    <n v="8137.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x v="6"/>
    <n v="104"/>
    <n v="19916.669999999998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x v="6"/>
    <n v="100"/>
    <n v="11538.4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x v="6"/>
    <n v="130"/>
    <n v="4642.8599999999997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x v="6"/>
    <n v="104"/>
    <n v="7056.82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x v="6"/>
    <n v="100"/>
    <n v="2222.219999999999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x v="6"/>
    <n v="120"/>
    <n v="15946.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x v="6"/>
    <n v="100"/>
    <n v="3777.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x v="6"/>
    <n v="101"/>
    <n v="7205.3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x v="6"/>
    <n v="107"/>
    <n v="6369.5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x v="6"/>
    <n v="138"/>
    <n v="2841.1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x v="6"/>
    <n v="101"/>
    <n v="10321.4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x v="6"/>
    <n v="109"/>
    <n v="7115.2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x v="6"/>
    <n v="140"/>
    <n v="350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x v="6"/>
    <n v="104"/>
    <n v="8177.6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x v="6"/>
    <n v="103"/>
    <n v="29702.98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x v="6"/>
    <n v="108"/>
    <n v="4660.9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x v="6"/>
    <n v="100"/>
    <n v="5172.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x v="6"/>
    <n v="103"/>
    <n v="4029.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x v="6"/>
    <n v="130"/>
    <n v="16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x v="6"/>
    <n v="109"/>
    <n v="3015.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x v="6"/>
    <n v="100"/>
    <n v="9523.8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x v="6"/>
    <n v="110"/>
    <n v="5221.43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x v="6"/>
    <n v="100"/>
    <n v="13415.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x v="6"/>
    <n v="106"/>
    <n v="6282.74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x v="6"/>
    <n v="112"/>
    <n v="5894.74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x v="6"/>
    <n v="106"/>
    <n v="14310.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x v="6"/>
    <n v="101"/>
    <n v="8416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x v="6"/>
    <n v="104"/>
    <n v="18607.1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x v="6"/>
    <n v="135"/>
    <n v="8978.5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x v="6"/>
    <n v="105"/>
    <n v="6415.7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x v="6"/>
    <n v="103"/>
    <n v="5965.12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x v="6"/>
    <n v="100"/>
    <n v="31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x v="6"/>
    <n v="186"/>
    <n v="4122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x v="6"/>
    <n v="289"/>
    <n v="43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x v="6"/>
    <n v="100"/>
    <n v="6451.6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x v="6"/>
    <n v="108"/>
    <n v="43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x v="6"/>
    <n v="108"/>
    <n v="7700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x v="6"/>
    <n v="110"/>
    <n v="5122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x v="6"/>
    <n v="171"/>
    <n v="68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x v="6"/>
    <n v="152"/>
    <n v="1948.7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x v="6"/>
    <n v="101"/>
    <n v="4112.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x v="6"/>
    <n v="153"/>
    <n v="414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x v="6"/>
    <n v="128"/>
    <n v="275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x v="6"/>
    <n v="101"/>
    <n v="3357.1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x v="6"/>
    <n v="101"/>
    <n v="14586.9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x v="6"/>
    <n v="191"/>
    <n v="35868.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x v="6"/>
    <n v="140"/>
    <n v="5098.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x v="6"/>
    <n v="124"/>
    <n v="4503.7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x v="6"/>
    <n v="126"/>
    <n v="1752.7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x v="6"/>
    <n v="190"/>
    <n v="500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x v="6"/>
    <n v="139"/>
    <n v="579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x v="6"/>
    <n v="202"/>
    <n v="2970.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x v="6"/>
    <n v="103"/>
    <n v="9068.42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x v="6"/>
    <n v="102"/>
    <n v="5501.27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x v="6"/>
    <n v="103"/>
    <n v="5722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x v="6"/>
    <n v="127"/>
    <n v="7295.08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x v="6"/>
    <n v="101"/>
    <n v="6446.8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x v="6"/>
    <n v="122"/>
    <n v="71635.289999999994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x v="6"/>
    <n v="113"/>
    <n v="5039.68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x v="6"/>
    <n v="150"/>
    <n v="4166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x v="6"/>
    <n v="215"/>
    <n v="3576.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x v="6"/>
    <n v="102"/>
    <n v="8873.9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x v="6"/>
    <n v="100"/>
    <n v="14848.4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x v="6"/>
    <n v="101"/>
    <n v="5179.4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x v="6"/>
    <n v="113"/>
    <n v="200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x v="6"/>
    <n v="104"/>
    <n v="5200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x v="6"/>
    <n v="115"/>
    <n v="5323.0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x v="6"/>
    <n v="113"/>
    <n v="3959.65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x v="6"/>
    <n v="128"/>
    <n v="34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x v="6"/>
    <n v="143"/>
    <n v="16461.5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x v="6"/>
    <n v="119"/>
    <n v="12505.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x v="6"/>
    <n v="138"/>
    <n v="5187.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x v="6"/>
    <n v="160"/>
    <n v="4028.57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x v="6"/>
    <n v="114"/>
    <n v="6490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x v="6"/>
    <n v="101"/>
    <n v="5533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x v="6"/>
    <n v="155"/>
    <n v="8314.290000000000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x v="6"/>
    <n v="128"/>
    <n v="3871.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x v="6"/>
    <n v="121"/>
    <n v="12537.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x v="6"/>
    <n v="113"/>
    <n v="7826.3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x v="6"/>
    <n v="128"/>
    <n v="4722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x v="6"/>
    <n v="158"/>
    <n v="791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x v="6"/>
    <n v="105"/>
    <n v="11429.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x v="6"/>
    <n v="100"/>
    <n v="5172.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x v="6"/>
    <n v="100"/>
    <n v="3076.9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x v="6"/>
    <n v="107"/>
    <n v="7420.83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x v="6"/>
    <n v="124"/>
    <n v="4784.62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x v="6"/>
    <n v="109"/>
    <n v="3440.8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x v="6"/>
    <n v="102"/>
    <n v="4023.8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x v="6"/>
    <n v="106"/>
    <n v="6028.57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x v="6"/>
    <n v="106"/>
    <n v="2530.9499999999998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x v="6"/>
    <n v="101"/>
    <n v="3595.24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x v="6"/>
    <n v="105"/>
    <n v="13600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x v="6"/>
    <n v="108"/>
    <n v="7076.32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x v="6"/>
    <n v="100"/>
    <n v="125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x v="6"/>
    <n v="104"/>
    <n v="6651.28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x v="6"/>
    <n v="102"/>
    <n v="105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x v="6"/>
    <n v="104"/>
    <n v="1450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x v="6"/>
    <n v="180"/>
    <n v="120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x v="6"/>
    <n v="106"/>
    <n v="966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x v="6"/>
    <n v="101"/>
    <n v="6033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x v="6"/>
    <n v="101"/>
    <n v="7989.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x v="6"/>
    <n v="100"/>
    <n v="5882.3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x v="6"/>
    <n v="118"/>
    <n v="7534.09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x v="6"/>
    <n v="110"/>
    <n v="550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x v="6"/>
    <n v="103"/>
    <n v="6695.6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x v="6"/>
    <n v="100"/>
    <n v="227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x v="6"/>
    <n v="100"/>
    <n v="30769.23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x v="6"/>
    <n v="110"/>
    <n v="5002.0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x v="6"/>
    <n v="101"/>
    <n v="7239.2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x v="6"/>
    <n v="101"/>
    <n v="9595.24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x v="6"/>
    <n v="169"/>
    <n v="4561.54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x v="6"/>
    <n v="100"/>
    <n v="4102.9399999999996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x v="6"/>
    <n v="114"/>
    <n v="5682.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x v="6"/>
    <n v="102"/>
    <n v="13724.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x v="6"/>
    <n v="106"/>
    <n v="757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x v="6"/>
    <n v="102"/>
    <n v="9900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x v="6"/>
    <n v="117"/>
    <n v="8156.98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x v="6"/>
    <n v="101"/>
    <n v="4510.8100000000004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x v="6"/>
    <n v="132"/>
    <n v="366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x v="6"/>
    <n v="100"/>
    <n v="1250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x v="6"/>
    <n v="128"/>
    <n v="4923.0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x v="6"/>
    <n v="119"/>
    <n v="4229.6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x v="6"/>
    <n v="126"/>
    <n v="7887.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x v="6"/>
    <n v="156"/>
    <n v="3828.4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x v="6"/>
    <n v="103"/>
    <n v="4484.7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x v="6"/>
    <n v="153"/>
    <n v="1352.9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x v="6"/>
    <n v="180"/>
    <n v="435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x v="6"/>
    <n v="128"/>
    <n v="3095.1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x v="6"/>
    <n v="120"/>
    <n v="5523.08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x v="6"/>
    <n v="123"/>
    <n v="4612.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x v="6"/>
    <n v="105"/>
    <n v="3937.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x v="6"/>
    <n v="102"/>
    <n v="6615.29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x v="6"/>
    <n v="105"/>
    <n v="5413.79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x v="6"/>
    <n v="100"/>
    <n v="10416.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x v="6"/>
    <n v="100"/>
    <n v="3137.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x v="6"/>
    <n v="102"/>
    <n v="5921.05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x v="6"/>
    <n v="114"/>
    <n v="11917.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x v="6"/>
    <n v="102"/>
    <n v="16461.5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x v="6"/>
    <n v="102"/>
    <n v="2428.57000000000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x v="6"/>
    <n v="105"/>
    <n v="4093.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x v="6"/>
    <n v="102"/>
    <n v="6110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x v="6"/>
    <n v="100"/>
    <n v="38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x v="6"/>
    <n v="106"/>
    <n v="5620.19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x v="6"/>
    <n v="113"/>
    <n v="10700.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x v="6"/>
    <n v="100"/>
    <n v="17142.86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x v="6"/>
    <n v="100"/>
    <n v="1105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x v="6"/>
    <n v="100"/>
    <n v="17927.599999999999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x v="6"/>
    <n v="144"/>
    <n v="2290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x v="6"/>
    <n v="104"/>
    <n v="4312.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x v="6"/>
    <n v="108"/>
    <n v="4689.1899999999996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x v="6"/>
    <n v="102"/>
    <n v="4740.74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x v="6"/>
    <n v="149"/>
    <n v="1512.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x v="6"/>
    <n v="105"/>
    <n v="2109.8000000000002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x v="6"/>
    <n v="101"/>
    <n v="5911.76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x v="6"/>
    <n v="131"/>
    <n v="9791.67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x v="6"/>
    <n v="105"/>
    <n v="5513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x v="6"/>
    <n v="109"/>
    <n v="2653.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x v="6"/>
    <n v="111"/>
    <n v="5842.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x v="6"/>
    <n v="100"/>
    <n v="12253.66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x v="6"/>
    <n v="114"/>
    <n v="8796.15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x v="6"/>
    <n v="122"/>
    <n v="7324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x v="6"/>
    <n v="100"/>
    <n v="55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x v="6"/>
    <n v="103"/>
    <n v="3953.85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x v="6"/>
    <n v="106"/>
    <n v="13677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x v="6"/>
    <n v="101"/>
    <n v="9934.3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x v="6"/>
    <n v="100"/>
    <n v="20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x v="6"/>
    <n v="130"/>
    <n v="288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x v="6"/>
    <n v="100"/>
    <n v="4054.59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x v="6"/>
    <n v="100"/>
    <n v="3571.4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x v="6"/>
    <n v="114"/>
    <n v="3796.3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x v="6"/>
    <n v="100"/>
    <n v="33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x v="6"/>
    <n v="287"/>
    <n v="5857.14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x v="6"/>
    <n v="109"/>
    <n v="13562.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x v="6"/>
    <n v="116"/>
    <n v="3093.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x v="6"/>
    <n v="119"/>
    <n v="17608.7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x v="6"/>
    <n v="109"/>
    <n v="15198.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x v="6"/>
    <n v="127"/>
    <n v="2260.7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x v="6"/>
    <n v="101"/>
    <n v="1827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x v="6"/>
    <n v="128"/>
    <n v="8225.8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x v="6"/>
    <n v="100"/>
    <n v="6853.4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x v="6"/>
    <n v="175"/>
    <n v="6805.5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x v="6"/>
    <n v="127"/>
    <n v="7271.4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x v="6"/>
    <n v="111"/>
    <n v="7718.6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x v="6"/>
    <n v="126"/>
    <n v="5597.22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x v="6"/>
    <n v="119"/>
    <n v="4969.3500000000004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x v="6"/>
    <n v="108"/>
    <n v="7900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x v="6"/>
    <n v="103"/>
    <n v="7772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x v="6"/>
    <n v="110"/>
    <n v="4077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x v="6"/>
    <n v="202"/>
    <n v="5941.18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x v="6"/>
    <n v="130"/>
    <n v="3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x v="6"/>
    <n v="104"/>
    <n v="3937.7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x v="6"/>
    <n v="100"/>
    <n v="8167.3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x v="6"/>
    <n v="171"/>
    <n v="4491.2299999999996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x v="6"/>
    <n v="113"/>
    <n v="4905.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x v="6"/>
    <n v="184"/>
    <n v="3066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x v="6"/>
    <n v="130"/>
    <n v="6106.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x v="6"/>
    <n v="105"/>
    <n v="2900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x v="6"/>
    <n v="100"/>
    <n v="2962.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x v="6"/>
    <n v="153"/>
    <n v="14309.52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x v="6"/>
    <n v="162"/>
    <n v="5235.479999999999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x v="6"/>
    <n v="136"/>
    <n v="66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x v="6"/>
    <n v="144"/>
    <n v="1266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x v="6"/>
    <n v="100"/>
    <n v="625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x v="6"/>
    <n v="101"/>
    <n v="3549.3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x v="6"/>
    <n v="107"/>
    <n v="3708.3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x v="6"/>
    <n v="125"/>
    <n v="6933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x v="6"/>
    <n v="119"/>
    <n v="1725.4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x v="6"/>
    <n v="101"/>
    <n v="3607.1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x v="6"/>
    <n v="113"/>
    <n v="6647.0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x v="6"/>
    <n v="105"/>
    <n v="5606.6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x v="6"/>
    <n v="110"/>
    <n v="4702.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x v="6"/>
    <n v="100"/>
    <n v="4766.62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x v="6"/>
    <n v="120"/>
    <n v="8823.530000000000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x v="6"/>
    <n v="105"/>
    <n v="8071.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x v="6"/>
    <n v="103"/>
    <n v="3948.72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x v="6"/>
    <n v="102"/>
    <n v="8485.4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x v="6"/>
    <n v="100"/>
    <n v="6896.55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x v="40"/>
    <n v="0"/>
    <n v="10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x v="40"/>
    <n v="0"/>
    <n v="10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x v="40"/>
    <n v="51"/>
    <n v="14788.1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x v="40"/>
    <n v="20"/>
    <n v="100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x v="40"/>
    <n v="35"/>
    <n v="5683.8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x v="40"/>
    <n v="4"/>
    <n v="17694.439999999999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x v="40"/>
    <n v="36"/>
    <n v="1276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x v="40"/>
    <n v="31"/>
    <n v="6614.2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x v="40"/>
    <n v="7"/>
    <n v="1080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x v="40"/>
    <n v="0"/>
    <n v="10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x v="40"/>
    <n v="6"/>
    <n v="1833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x v="40"/>
    <n v="2"/>
    <n v="75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x v="40"/>
    <n v="16"/>
    <n v="6841.6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x v="40"/>
    <n v="0"/>
    <n v="10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x v="40"/>
    <n v="5"/>
    <n v="6012.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x v="40"/>
    <n v="6"/>
    <n v="150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x v="6"/>
    <n v="100"/>
    <n v="55004.1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x v="6"/>
    <n v="104"/>
    <n v="9750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x v="6"/>
    <n v="100"/>
    <n v="2941.18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x v="6"/>
    <n v="104"/>
    <n v="577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x v="6"/>
    <n v="251"/>
    <n v="4423.5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x v="6"/>
    <n v="101"/>
    <n v="609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x v="6"/>
    <n v="174"/>
    <n v="6884.2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x v="6"/>
    <n v="116"/>
    <n v="7358.2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x v="6"/>
    <n v="106"/>
    <n v="11502.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x v="6"/>
    <n v="111"/>
    <n v="110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x v="6"/>
    <n v="101"/>
    <n v="755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x v="6"/>
    <n v="102"/>
    <n v="23546.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x v="6"/>
    <n v="100"/>
    <n v="1136.3599999999999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x v="6"/>
    <n v="111"/>
    <n v="9250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x v="6"/>
    <n v="101"/>
    <n v="202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x v="6"/>
    <n v="104"/>
    <n v="2600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x v="6"/>
    <n v="109"/>
    <n v="4605.2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x v="6"/>
    <n v="115"/>
    <n v="5100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x v="6"/>
    <n v="100"/>
    <n v="3157.89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x v="6"/>
    <n v="103"/>
    <n v="5336.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x v="6"/>
    <n v="104"/>
    <n v="3696.4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x v="6"/>
    <n v="138"/>
    <n v="8129.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x v="6"/>
    <n v="110"/>
    <n v="2008.33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x v="6"/>
    <n v="101"/>
    <n v="88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x v="6"/>
    <n v="102"/>
    <n v="5343.86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x v="6"/>
    <n v="114"/>
    <n v="3986.8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x v="6"/>
    <n v="100"/>
    <n v="14516.1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x v="6"/>
    <n v="140"/>
    <n v="233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x v="6"/>
    <n v="129"/>
    <n v="6437.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x v="6"/>
    <n v="103"/>
    <n v="6205.2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x v="6"/>
    <n v="103"/>
    <n v="6612.9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x v="6"/>
    <n v="110"/>
    <n v="734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x v="6"/>
    <n v="113"/>
    <n v="995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x v="6"/>
    <n v="112"/>
    <n v="6216.6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x v="6"/>
    <n v="139"/>
    <n v="6232.84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x v="6"/>
    <n v="111"/>
    <n v="587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x v="6"/>
    <n v="139"/>
    <n v="4534.78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x v="6"/>
    <n v="106"/>
    <n v="4194.439999999999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x v="6"/>
    <n v="101"/>
    <n v="5916.6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x v="6"/>
    <n v="100"/>
    <n v="200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x v="6"/>
    <n v="109"/>
    <n v="8397.4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x v="6"/>
    <n v="118"/>
    <n v="5725.8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x v="6"/>
    <n v="120"/>
    <n v="5806.45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x v="6"/>
    <n v="128"/>
    <n v="18680.2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x v="6"/>
    <n v="126"/>
    <n v="7411.7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x v="6"/>
    <n v="129"/>
    <n v="3071.4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x v="6"/>
    <n v="107"/>
    <n v="6266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x v="6"/>
    <n v="100"/>
    <n v="12136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x v="6"/>
    <n v="155"/>
    <n v="3974.36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x v="6"/>
    <n v="108"/>
    <n v="7200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x v="6"/>
    <n v="111"/>
    <n v="4063.24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x v="6"/>
    <n v="101"/>
    <n v="6300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x v="6"/>
    <n v="121"/>
    <n v="3366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x v="6"/>
    <n v="100"/>
    <n v="3858.97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x v="6"/>
    <n v="109"/>
    <n v="15595.2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x v="6"/>
    <n v="123"/>
    <n v="4320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x v="6"/>
    <n v="136"/>
    <n v="1514.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x v="6"/>
    <n v="103"/>
    <n v="8357.1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x v="6"/>
    <n v="121"/>
    <n v="1400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x v="6"/>
    <n v="186"/>
    <n v="8086.9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x v="6"/>
    <n v="300"/>
    <n v="5384.62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x v="6"/>
    <n v="108"/>
    <n v="3092.86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x v="6"/>
    <n v="141"/>
    <n v="6796.3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x v="6"/>
    <n v="114"/>
    <n v="2714.2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x v="6"/>
    <n v="154"/>
    <n v="11086.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x v="6"/>
    <n v="102"/>
    <n v="10684.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x v="6"/>
    <n v="102"/>
    <n v="10551.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x v="6"/>
    <n v="103"/>
    <n v="13296.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x v="6"/>
    <n v="156"/>
    <n v="5191.67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x v="6"/>
    <n v="101"/>
    <n v="3100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x v="6"/>
    <n v="239"/>
    <n v="2602.1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x v="6"/>
    <n v="210"/>
    <n v="1050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x v="6"/>
    <n v="105"/>
    <n v="8622.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x v="6"/>
    <n v="101"/>
    <n v="1145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x v="6"/>
    <n v="111"/>
    <n v="4765.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x v="6"/>
    <n v="102"/>
    <n v="7288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x v="6"/>
    <n v="103"/>
    <n v="4954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x v="6"/>
    <n v="127"/>
    <n v="254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x v="6"/>
    <n v="339"/>
    <n v="6258.7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x v="6"/>
    <n v="101"/>
    <n v="6106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x v="6"/>
    <n v="9"/>
    <n v="6006.4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x v="6"/>
    <n v="7"/>
    <n v="724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x v="6"/>
    <n v="10"/>
    <n v="100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x v="6"/>
    <n v="11"/>
    <n v="5166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x v="6"/>
    <n v="15"/>
    <n v="32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x v="6"/>
    <n v="28"/>
    <n v="610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x v="6"/>
    <n v="13"/>
    <n v="100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x v="6"/>
    <n v="1"/>
    <n v="100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x v="6"/>
    <n v="21"/>
    <n v="375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x v="6"/>
    <n v="18"/>
    <n v="450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x v="6"/>
    <n v="20"/>
    <n v="10062.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x v="6"/>
    <n v="18"/>
    <n v="2557.14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x v="6"/>
    <n v="2"/>
    <n v="250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x v="6"/>
    <n v="10"/>
    <n v="100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x v="6"/>
    <n v="2"/>
    <n v="2020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x v="6"/>
    <n v="1"/>
    <n v="250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x v="40"/>
    <n v="104"/>
    <n v="9953.8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x v="40"/>
    <n v="105"/>
    <n v="750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x v="40"/>
    <n v="100"/>
    <n v="215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x v="40"/>
    <n v="133"/>
    <n v="12054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x v="40"/>
    <n v="113"/>
    <n v="3766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x v="40"/>
    <n v="103"/>
    <n v="17223.33000000000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x v="40"/>
    <n v="120"/>
    <n v="11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x v="40"/>
    <n v="130"/>
    <n v="2546.429999999999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x v="40"/>
    <n v="101"/>
    <n v="26764.7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x v="40"/>
    <n v="109"/>
    <n v="7596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x v="40"/>
    <n v="102"/>
    <n v="5903.85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x v="40"/>
    <n v="110"/>
    <n v="5011.1000000000004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x v="40"/>
    <n v="101"/>
    <n v="5550.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x v="40"/>
    <n v="100"/>
    <n v="16666.669999999998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x v="40"/>
    <n v="106"/>
    <n v="4742.859999999999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x v="40"/>
    <n v="100"/>
    <n v="6493.5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x v="40"/>
    <n v="100"/>
    <n v="55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x v="40"/>
    <n v="113"/>
    <n v="7422.4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x v="40"/>
    <n v="103"/>
    <n v="10692.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x v="40"/>
    <n v="117"/>
    <n v="4169.640000000000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x v="40"/>
    <n v="108"/>
    <n v="7424.33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x v="40"/>
    <n v="100"/>
    <n v="733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x v="40"/>
    <n v="100"/>
    <n v="100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x v="40"/>
    <n v="146"/>
    <n v="3842.1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x v="40"/>
    <n v="110"/>
    <n v="1669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x v="40"/>
    <n v="108"/>
    <n v="9491.2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x v="40"/>
    <n v="100"/>
    <n v="100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x v="40"/>
    <n v="100"/>
    <n v="14321.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x v="40"/>
    <n v="107"/>
    <n v="9081.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x v="40"/>
    <n v="143"/>
    <n v="4854.2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x v="40"/>
    <n v="105"/>
    <n v="7002.7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x v="40"/>
    <n v="104"/>
    <n v="13562.6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x v="40"/>
    <n v="120"/>
    <n v="100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x v="40"/>
    <n v="110"/>
    <n v="9490.379999999999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x v="40"/>
    <n v="102"/>
    <n v="7537.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x v="40"/>
    <n v="129"/>
    <n v="6445.83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x v="40"/>
    <n v="115"/>
    <n v="1150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x v="40"/>
    <n v="151"/>
    <n v="1005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x v="40"/>
    <n v="111"/>
    <n v="9377.459999999999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x v="40"/>
    <n v="100"/>
    <n v="351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x v="40"/>
    <n v="1"/>
    <n v="500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x v="40"/>
    <n v="3"/>
    <n v="290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x v="40"/>
    <n v="0"/>
    <n v="175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x v="40"/>
    <n v="60"/>
    <n v="1740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x v="40"/>
    <n v="1"/>
    <n v="500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x v="40"/>
    <n v="2"/>
    <n v="50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x v="40"/>
    <n v="0"/>
    <n v="10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x v="40"/>
    <n v="90"/>
    <n v="14540.54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x v="40"/>
    <n v="1"/>
    <n v="2050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x v="40"/>
    <n v="4"/>
    <n v="1005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x v="40"/>
    <n v="4"/>
    <n v="5506.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x v="40"/>
    <n v="9"/>
    <n v="4733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x v="40"/>
    <n v="20"/>
    <n v="58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x v="40"/>
    <n v="0"/>
    <n v="15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x v="40"/>
    <n v="0"/>
    <n v="50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x v="40"/>
    <n v="30"/>
    <n v="5055.5600000000004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x v="6"/>
    <n v="100"/>
    <n v="4166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x v="6"/>
    <n v="101"/>
    <n v="5328.95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x v="6"/>
    <n v="122"/>
    <n v="7023.08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x v="6"/>
    <n v="330"/>
    <n v="4342.1099999999997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x v="6"/>
    <n v="110"/>
    <n v="19918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x v="6"/>
    <n v="101"/>
    <n v="7851.8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x v="6"/>
    <n v="140"/>
    <n v="6182.35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x v="6"/>
    <n v="100"/>
    <n v="5000.0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x v="6"/>
    <n v="119"/>
    <n v="4833.9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x v="6"/>
    <n v="107"/>
    <n v="107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x v="6"/>
    <n v="228"/>
    <n v="570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x v="6"/>
    <n v="106"/>
    <n v="4092.3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x v="6"/>
    <n v="143"/>
    <n v="215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x v="6"/>
    <n v="105"/>
    <n v="7954.3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x v="6"/>
    <n v="110"/>
    <n v="7238.1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x v="6"/>
    <n v="106"/>
    <n v="6463.4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x v="6"/>
    <n v="108"/>
    <n v="3857.14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x v="6"/>
    <n v="105"/>
    <n v="10757.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x v="6"/>
    <n v="119"/>
    <n v="275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x v="6"/>
    <n v="153"/>
    <n v="7046.1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x v="6"/>
    <n v="100"/>
    <n v="17857.14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x v="6"/>
    <n v="100"/>
    <n v="6262.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x v="6"/>
    <n v="225"/>
    <n v="750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x v="6"/>
    <n v="106"/>
    <n v="5890.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x v="6"/>
    <n v="105"/>
    <n v="13955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x v="6"/>
    <n v="117"/>
    <n v="700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x v="6"/>
    <n v="109"/>
    <n v="5738.6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x v="6"/>
    <n v="160"/>
    <n v="40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x v="6"/>
    <n v="113"/>
    <n v="6428.57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x v="6"/>
    <n v="102"/>
    <n v="12011.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x v="6"/>
    <n v="101"/>
    <n v="1008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x v="6"/>
    <n v="101"/>
    <n v="6328.1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x v="6"/>
    <n v="6500"/>
    <n v="2166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x v="6"/>
    <n v="9"/>
    <n v="2564.71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x v="6"/>
    <n v="22"/>
    <n v="4769.5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x v="6"/>
    <n v="21"/>
    <n v="5605.26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x v="6"/>
    <n v="41"/>
    <n v="813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x v="6"/>
    <n v="2"/>
    <n v="7016.6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x v="6"/>
    <n v="3"/>
    <n v="2362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x v="6"/>
    <n v="16"/>
    <n v="18855.560000000001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x v="6"/>
    <n v="16"/>
    <n v="4951.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x v="6"/>
    <n v="7"/>
    <n v="7546.43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x v="6"/>
    <n v="4"/>
    <n v="95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x v="6"/>
    <n v="34"/>
    <n v="355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x v="6"/>
    <n v="0"/>
    <n v="100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x v="6"/>
    <n v="0"/>
    <n v="130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x v="6"/>
    <n v="16"/>
    <n v="894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x v="6"/>
    <n v="3"/>
    <n v="250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x v="6"/>
    <n v="0"/>
    <n v="10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x v="6"/>
    <n v="5"/>
    <n v="650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x v="6"/>
    <n v="2"/>
    <n v="100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x v="6"/>
    <n v="0"/>
    <n v="10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x v="6"/>
    <n v="18"/>
    <n v="8153.85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x v="6"/>
    <n v="5"/>
    <n v="100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x v="6"/>
    <n v="0"/>
    <n v="10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x v="6"/>
    <n v="1"/>
    <n v="200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x v="6"/>
    <n v="27"/>
    <n v="4642.859999999999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x v="6"/>
    <n v="1"/>
    <n v="55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x v="6"/>
    <n v="13"/>
    <n v="502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x v="40"/>
    <n v="0"/>
    <n v="100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x v="40"/>
    <n v="3"/>
    <n v="3013.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x v="40"/>
    <n v="15"/>
    <n v="1500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x v="40"/>
    <n v="3"/>
    <n v="133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x v="40"/>
    <n v="53"/>
    <n v="4476.0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x v="40"/>
    <n v="5"/>
    <n v="8864.290000000000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x v="40"/>
    <n v="0"/>
    <n v="100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x v="40"/>
    <n v="13"/>
    <n v="5764.71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x v="40"/>
    <n v="5"/>
    <n v="25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x v="40"/>
    <n v="2"/>
    <n v="175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x v="6"/>
    <n v="27"/>
    <n v="3871.43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x v="6"/>
    <n v="1"/>
    <n v="1311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x v="6"/>
    <n v="17"/>
    <n v="3155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x v="6"/>
    <n v="33"/>
    <n v="3714.29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x v="6"/>
    <n v="22"/>
    <n v="12827.3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x v="6"/>
    <n v="3"/>
    <n v="4727.2700000000004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x v="6"/>
    <n v="5"/>
    <n v="500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x v="6"/>
    <n v="11"/>
    <n v="425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x v="6"/>
    <n v="18"/>
    <n v="440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x v="6"/>
    <n v="33"/>
    <n v="5087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x v="6"/>
    <n v="1"/>
    <n v="625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x v="6"/>
    <n v="5"/>
    <n v="270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x v="6"/>
    <n v="1"/>
    <n v="250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x v="6"/>
    <n v="49"/>
    <n v="4725.8100000000004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x v="6"/>
    <n v="0"/>
    <n v="15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x v="6"/>
    <n v="12"/>
    <n v="2471.4299999999998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x v="6"/>
    <n v="67"/>
    <n v="6312.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x v="6"/>
    <n v="15"/>
    <n v="38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x v="6"/>
    <n v="9"/>
    <n v="16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x v="6"/>
    <n v="0"/>
    <n v="33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x v="6"/>
    <n v="3"/>
    <n v="6166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x v="6"/>
    <n v="37"/>
    <n v="8313.89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x v="6"/>
    <n v="0"/>
    <n v="10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x v="6"/>
    <n v="10"/>
    <n v="14285.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x v="6"/>
    <n v="36"/>
    <n v="3366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x v="6"/>
    <n v="0"/>
    <n v="50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x v="6"/>
    <n v="0"/>
    <n v="100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x v="6"/>
    <n v="0"/>
    <n v="400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x v="6"/>
    <n v="2"/>
    <n v="300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x v="6"/>
    <n v="5"/>
    <n v="450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x v="6"/>
    <n v="8"/>
    <n v="1016.6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x v="6"/>
    <n v="12"/>
    <n v="8141.1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x v="6"/>
    <n v="15"/>
    <n v="57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x v="6"/>
    <n v="10"/>
    <n v="50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x v="6"/>
    <n v="0"/>
    <n v="150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x v="6"/>
    <n v="1"/>
    <n v="125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x v="6"/>
    <n v="13"/>
    <n v="930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x v="6"/>
    <n v="2"/>
    <n v="3235.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x v="6"/>
    <n v="0"/>
    <n v="10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x v="6"/>
    <n v="16"/>
    <n v="9183.3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x v="6"/>
    <n v="11"/>
    <n v="4583.3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x v="6"/>
    <n v="44"/>
    <n v="5717.39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x v="6"/>
    <n v="86"/>
    <n v="2485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x v="6"/>
    <n v="12"/>
    <n v="794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x v="6"/>
    <n v="0"/>
    <n v="50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x v="6"/>
    <n v="0"/>
    <n v="55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x v="6"/>
    <n v="1"/>
    <n v="250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x v="6"/>
    <n v="36"/>
    <n v="13707.6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x v="6"/>
    <n v="0"/>
    <n v="50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x v="6"/>
    <n v="3"/>
    <n v="390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x v="6"/>
    <n v="3"/>
    <n v="505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x v="6"/>
    <n v="16"/>
    <n v="4928.13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x v="6"/>
    <n v="1"/>
    <n v="250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x v="6"/>
    <n v="0"/>
    <n v="10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x v="6"/>
    <n v="0"/>
    <n v="250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x v="6"/>
    <n v="24"/>
    <n v="5312.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x v="6"/>
    <n v="0"/>
    <n v="70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x v="6"/>
    <n v="32"/>
    <n v="4006.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x v="6"/>
    <n v="24"/>
    <n v="2433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x v="6"/>
    <n v="2"/>
    <n v="11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x v="6"/>
    <n v="0"/>
    <n v="105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x v="6"/>
    <n v="3"/>
    <n v="150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x v="6"/>
    <n v="6"/>
    <n v="420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x v="6"/>
    <n v="14"/>
    <n v="71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x v="6"/>
    <n v="1"/>
    <n v="225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x v="6"/>
    <n v="24"/>
    <n v="410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x v="6"/>
    <n v="11"/>
    <n v="4790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x v="6"/>
    <n v="7"/>
    <n v="3516.6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x v="6"/>
    <n v="0"/>
    <n v="55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x v="6"/>
    <n v="1"/>
    <n v="2266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x v="6"/>
    <n v="21"/>
    <n v="2637.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x v="6"/>
    <n v="78"/>
    <n v="10554.0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x v="6"/>
    <n v="32"/>
    <n v="290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x v="6"/>
    <n v="48"/>
    <n v="620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x v="6"/>
    <n v="1"/>
    <n v="2175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x v="6"/>
    <n v="11"/>
    <n v="26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x v="6"/>
    <n v="2"/>
    <n v="1833.33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x v="6"/>
    <n v="18"/>
    <n v="6428.57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x v="6"/>
    <n v="4"/>
    <n v="1750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x v="6"/>
    <n v="20"/>
    <n v="340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x v="6"/>
    <n v="35"/>
    <n v="8428.26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x v="6"/>
    <n v="6"/>
    <n v="95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x v="6"/>
    <n v="32"/>
    <n v="3373.6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x v="6"/>
    <n v="10"/>
    <n v="3753.85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x v="6"/>
    <n v="38"/>
    <n v="1161.54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x v="6"/>
    <n v="2"/>
    <n v="80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x v="6"/>
    <n v="4"/>
    <n v="230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x v="6"/>
    <n v="20"/>
    <n v="100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x v="6"/>
    <n v="5"/>
    <n v="6011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x v="6"/>
    <n v="0"/>
    <n v="30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x v="6"/>
    <n v="0"/>
    <n v="50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x v="6"/>
    <n v="35"/>
    <n v="175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x v="6"/>
    <n v="17"/>
    <n v="2923.53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x v="6"/>
    <n v="57"/>
    <n v="5958.33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x v="6"/>
    <n v="17"/>
    <n v="8257.14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x v="6"/>
    <n v="0"/>
    <n v="100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x v="6"/>
    <n v="38"/>
    <n v="3235.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x v="6"/>
    <n v="2"/>
    <n v="5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x v="6"/>
    <n v="10"/>
    <n v="1005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x v="6"/>
    <n v="0"/>
    <n v="10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x v="6"/>
    <n v="1"/>
    <n v="200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x v="6"/>
    <n v="0"/>
    <n v="20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x v="6"/>
    <n v="0"/>
    <n v="50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x v="6"/>
    <n v="6"/>
    <n v="150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x v="6"/>
    <n v="4"/>
    <n v="250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x v="6"/>
    <n v="24"/>
    <n v="4584.2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x v="6"/>
    <n v="8"/>
    <n v="4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x v="6"/>
    <n v="1"/>
    <n v="130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x v="6"/>
    <n v="0"/>
    <n v="10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x v="6"/>
    <n v="14"/>
    <n v="100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x v="6"/>
    <n v="1"/>
    <n v="525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x v="6"/>
    <n v="9"/>
    <n v="325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x v="6"/>
    <n v="1"/>
    <n v="7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x v="6"/>
    <n v="17"/>
    <n v="33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x v="6"/>
    <n v="1"/>
    <n v="625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x v="6"/>
    <n v="70"/>
    <n v="6355.8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x v="6"/>
    <n v="1"/>
    <n v="100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x v="6"/>
    <n v="5"/>
    <n v="625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x v="6"/>
    <n v="7"/>
    <n v="3071.43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x v="6"/>
    <n v="28"/>
    <n v="510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x v="6"/>
    <n v="16"/>
    <n v="66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x v="6"/>
    <n v="7"/>
    <n v="590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x v="6"/>
    <n v="26"/>
    <n v="6534.03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x v="6"/>
    <n v="1"/>
    <n v="100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x v="6"/>
    <n v="37"/>
    <n v="1474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x v="6"/>
    <n v="47"/>
    <n v="16605.88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x v="6"/>
    <n v="11"/>
    <n v="400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x v="6"/>
    <n v="12"/>
    <n v="75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x v="6"/>
    <n v="60"/>
    <n v="600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x v="6"/>
    <n v="31"/>
    <n v="12500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x v="6"/>
    <n v="0"/>
    <n v="105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x v="6"/>
    <n v="0"/>
    <n v="70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x v="6"/>
    <n v="38"/>
    <n v="56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x v="6"/>
    <n v="0"/>
    <n v="10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x v="6"/>
    <n v="8"/>
    <n v="3833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x v="6"/>
    <n v="2"/>
    <n v="275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x v="6"/>
    <n v="18"/>
    <n v="3297.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x v="6"/>
    <n v="0"/>
    <n v="160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x v="6"/>
    <n v="0"/>
    <n v="10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x v="6"/>
    <n v="38"/>
    <n v="8661.5400000000009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x v="6"/>
    <n v="22"/>
    <n v="550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x v="6"/>
    <n v="18"/>
    <n v="4195.24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x v="6"/>
    <n v="53"/>
    <n v="8833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x v="6"/>
    <n v="22"/>
    <n v="12916.6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x v="6"/>
    <n v="3"/>
    <n v="23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x v="6"/>
    <n v="3"/>
    <n v="3571.4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x v="6"/>
    <n v="3"/>
    <n v="570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x v="6"/>
    <n v="2"/>
    <n v="16333.3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x v="6"/>
    <n v="1"/>
    <n v="150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x v="6"/>
    <n v="19"/>
    <n v="6416.6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x v="6"/>
    <n v="1"/>
    <n v="6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x v="6"/>
    <n v="0"/>
    <n v="250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x v="6"/>
    <n v="61"/>
    <n v="17911.759999999998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x v="6"/>
    <n v="1"/>
    <n v="349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x v="6"/>
    <n v="34"/>
    <n v="3307.69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x v="6"/>
    <n v="17"/>
    <n v="275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x v="6"/>
    <n v="0"/>
    <n v="20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x v="6"/>
    <n v="1"/>
    <n v="185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x v="6"/>
    <n v="27"/>
    <n v="350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x v="6"/>
    <n v="29"/>
    <n v="4430.7700000000004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x v="6"/>
    <n v="9"/>
    <n v="2225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x v="6"/>
    <n v="0"/>
    <n v="50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x v="6"/>
    <n v="16"/>
    <n v="2916.6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x v="6"/>
    <n v="2"/>
    <n v="15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x v="6"/>
    <n v="22"/>
    <n v="1265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x v="6"/>
    <n v="0"/>
    <n v="100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x v="6"/>
    <n v="0"/>
    <n v="100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x v="6"/>
    <n v="5"/>
    <n v="94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x v="6"/>
    <n v="11"/>
    <n v="720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x v="6"/>
    <n v="5"/>
    <n v="300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x v="6"/>
    <n v="3"/>
    <n v="1066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x v="6"/>
    <n v="13"/>
    <n v="255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x v="6"/>
    <n v="0"/>
    <n v="200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x v="6"/>
    <n v="2"/>
    <n v="150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x v="6"/>
    <n v="37"/>
    <n v="91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x v="6"/>
    <n v="3"/>
    <n v="800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x v="6"/>
    <n v="11"/>
    <n v="800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x v="6"/>
    <n v="1"/>
    <n v="500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x v="6"/>
    <n v="27"/>
    <n v="2283.3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x v="6"/>
    <n v="10"/>
    <n v="1666.6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x v="6"/>
    <n v="21"/>
    <n v="4578.5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x v="6"/>
    <n v="7"/>
    <n v="3833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x v="6"/>
    <n v="71"/>
    <n v="1069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x v="6"/>
    <n v="2"/>
    <n v="10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x v="6"/>
    <n v="2"/>
    <n v="590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x v="6"/>
    <n v="29"/>
    <n v="1433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x v="6"/>
    <n v="3"/>
    <n v="1566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x v="6"/>
    <n v="0"/>
    <n v="10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x v="6"/>
    <n v="0"/>
    <n v="10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A4C42-541B-4119-AA72-441B6A712F37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field="16" type="button" dataOnly="0" labelOnly="1" outline="0" axis="axisPage" fieldPosition="0"/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3D59B-BCFE-453E-A392-C578962B01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5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06FB1-4B07-44E8-AF24-5F5109D362E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0E6E7-818A-4AD3-8C4B-D917C407C80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3">
    <format dxfId="3">
      <pivotArea type="origin" dataOnly="0" labelOnly="1" outline="0" fieldPosition="0"/>
    </format>
    <format dxfId="2">
      <pivotArea field="9" type="button" dataOnly="0" labelOnly="1" outline="0"/>
    </format>
    <format dxfId="1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60" zoomScaleNormal="60" workbookViewId="0">
      <selection activeCell="O10" sqref="O1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42578125" customWidth="1"/>
    <col min="16" max="16" width="22.85546875" customWidth="1"/>
    <col min="17" max="17" width="41.140625" customWidth="1"/>
    <col min="18" max="18" width="20.5703125" customWidth="1"/>
    <col min="19" max="19" width="36.42578125" customWidth="1"/>
    <col min="20" max="20" width="29.5703125" customWidth="1"/>
    <col min="21" max="21" width="16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8" t="s">
        <v>8358</v>
      </c>
      <c r="R1" s="10" t="s">
        <v>8359</v>
      </c>
      <c r="S1" s="10" t="s">
        <v>8365</v>
      </c>
      <c r="T1" s="10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IFERROR(ROUND(E2/L2*100,2),"N/A")</f>
        <v>6391.76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IFERROR(ROUND(E3/L3*100,2),0)</f>
        <v>18548.099999999999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8666.67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IFERROR(ROUND(E67/L67*100,2),0)</f>
        <v>13205.26</v>
      </c>
      <c r="Q67" s="9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9123.08</v>
      </c>
      <c r="Q68" s="9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11625</v>
      </c>
      <c r="Q69" s="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2119.44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6232.71</v>
      </c>
      <c r="Q71" s="9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3741.18</v>
      </c>
      <c r="Q72" s="9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6971.88</v>
      </c>
      <c r="Q73" s="9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5817.07</v>
      </c>
      <c r="Q74" s="9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5000</v>
      </c>
      <c r="Q75" s="9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1947.1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8595.74</v>
      </c>
      <c r="Q77" s="9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3066.67</v>
      </c>
      <c r="Q78" s="9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6038.46</v>
      </c>
      <c r="Q79" s="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3860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4026.83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27382.98</v>
      </c>
      <c r="Q82" s="9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5303.57</v>
      </c>
      <c r="Q83" s="9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4000.5</v>
      </c>
      <c r="Q84" s="9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1576.92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7142.86</v>
      </c>
      <c r="Q86" s="9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7171.43</v>
      </c>
      <c r="Q87" s="9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37576.47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10460</v>
      </c>
      <c r="Q89" s="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6000</v>
      </c>
      <c r="Q90" s="9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12328.57</v>
      </c>
      <c r="Q91" s="9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3137.5</v>
      </c>
      <c r="Q92" s="9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7826.09</v>
      </c>
      <c r="Q93" s="9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12232.56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7373.33</v>
      </c>
      <c r="Q95" s="9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2166.67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2190.48</v>
      </c>
      <c r="Q97" s="9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5058.82</v>
      </c>
      <c r="Q98" s="9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5312.5</v>
      </c>
      <c r="Q99" s="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5666.67</v>
      </c>
      <c r="Q100" s="9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4077.67</v>
      </c>
      <c r="Q101" s="9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19230.77</v>
      </c>
      <c r="Q102" s="9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10000</v>
      </c>
      <c r="Q103" s="9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11792.31</v>
      </c>
      <c r="Q104" s="9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2789.8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6000</v>
      </c>
      <c r="Q106" s="9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3938.33</v>
      </c>
      <c r="Q107" s="9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18611.11</v>
      </c>
      <c r="Q108" s="9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11137.68</v>
      </c>
      <c r="Q109" s="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7872.34</v>
      </c>
      <c r="Q110" s="9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4670.21</v>
      </c>
      <c r="Q111" s="9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6538.46</v>
      </c>
      <c r="Q112" s="9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10207.549999999999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6419.75</v>
      </c>
      <c r="Q114" s="9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9038.4599999999991</v>
      </c>
      <c r="Q115" s="9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8857.14</v>
      </c>
      <c r="Q116" s="9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2872.73</v>
      </c>
      <c r="Q117" s="9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6978.95</v>
      </c>
      <c r="Q118" s="9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16748.96</v>
      </c>
      <c r="Q119" s="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14491.23</v>
      </c>
      <c r="Q120" s="9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9184.0499999999993</v>
      </c>
      <c r="Q121" s="9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1000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100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2516.67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1166.67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10669.23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4750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31116.67</v>
      </c>
      <c r="Q130" s="9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IFERROR(ROUND(E131/L131*100,2),0)</f>
        <v>0</v>
      </c>
      <c r="Q131" s="9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9450.6200000000008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8060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8124.14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4617.8599999999997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1000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5594.59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3755.56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3833.33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2000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1533.33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44943.28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2800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1500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3590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1333.33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11900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400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1000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500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4350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9142.86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550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10833.33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5600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3250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100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4988.46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2571.4299999999998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3084.62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18050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37350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2550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22000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16000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6900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5000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8333.33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566.66999999999996</v>
      </c>
      <c r="Q194" s="9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IFERROR(ROUND(E195/L195*100,2),0)</f>
        <v>0</v>
      </c>
      <c r="Q195" s="9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100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7710.53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4650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8730.83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5428.57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11768.37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7647.06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16384.62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9181.82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18583.330000000002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100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2000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100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1000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33153.83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31428.95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11598.68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12000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6500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12500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3000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1571.43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8020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5000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5000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11784.76</v>
      </c>
      <c r="Q242" s="9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10904.26</v>
      </c>
      <c r="Q243" s="9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7301.98</v>
      </c>
      <c r="Q244" s="9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7819.51</v>
      </c>
      <c r="Q245" s="9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4739.88</v>
      </c>
      <c r="Q246" s="9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5402.08</v>
      </c>
      <c r="Q247" s="9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6848.88</v>
      </c>
      <c r="Q248" s="9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10814.52</v>
      </c>
      <c r="Q249" s="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58995.21</v>
      </c>
      <c r="Q250" s="9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4805.1099999999997</v>
      </c>
      <c r="Q251" s="9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7248.28</v>
      </c>
      <c r="Q252" s="9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5707.79</v>
      </c>
      <c r="Q253" s="9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8544.44</v>
      </c>
      <c r="Q254" s="9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21585.71</v>
      </c>
      <c r="Q255" s="9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8938.64</v>
      </c>
      <c r="Q256" s="9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4541.84</v>
      </c>
      <c r="Q257" s="9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6575.64</v>
      </c>
      <c r="Q258" s="9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IFERROR(ROUND(E259/L259*100,2),0)</f>
        <v>6670.41</v>
      </c>
      <c r="Q259" s="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8334.59</v>
      </c>
      <c r="Q260" s="9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10504.61</v>
      </c>
      <c r="Q261" s="9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12090.91</v>
      </c>
      <c r="Q262" s="9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9763.64</v>
      </c>
      <c r="Q263" s="9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4137.93</v>
      </c>
      <c r="Q264" s="9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3065.45</v>
      </c>
      <c r="Q265" s="9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6494.51</v>
      </c>
      <c r="Q266" s="9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9577.59</v>
      </c>
      <c r="Q267" s="9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4041.67</v>
      </c>
      <c r="Q268" s="9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7857.84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5018.0200000000004</v>
      </c>
      <c r="Q270" s="9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9225.17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5754.1</v>
      </c>
      <c r="Q272" s="9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10942.16</v>
      </c>
      <c r="Q273" s="9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8189.25</v>
      </c>
      <c r="Q274" s="9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4566.7700000000004</v>
      </c>
      <c r="Q275" s="9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5522.12</v>
      </c>
      <c r="Q276" s="9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6529.82</v>
      </c>
      <c r="Q277" s="9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9522.58</v>
      </c>
      <c r="Q278" s="9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7544.48</v>
      </c>
      <c r="Q279" s="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9781.69</v>
      </c>
      <c r="Q280" s="9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8768.56</v>
      </c>
      <c r="Q281" s="9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5474.89</v>
      </c>
      <c r="Q282" s="9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8395.34</v>
      </c>
      <c r="Q283" s="9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25438.55</v>
      </c>
      <c r="Q284" s="9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10182.700000000001</v>
      </c>
      <c r="Q285" s="9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5506.64</v>
      </c>
      <c r="Q286" s="9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5690.14</v>
      </c>
      <c r="Q287" s="9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12128.15</v>
      </c>
      <c r="Q288" s="9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9118.9699999999993</v>
      </c>
      <c r="Q289" s="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11544.81</v>
      </c>
      <c r="Q290" s="9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6777.16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2857.62</v>
      </c>
      <c r="Q292" s="9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4688.28</v>
      </c>
      <c r="Q293" s="9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15442.23</v>
      </c>
      <c r="Q294" s="9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20122.14</v>
      </c>
      <c r="Q295" s="9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10000</v>
      </c>
      <c r="Q296" s="9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10008.200000000001</v>
      </c>
      <c r="Q297" s="9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23008.95</v>
      </c>
      <c r="Q298" s="9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14174.65</v>
      </c>
      <c r="Q299" s="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5634.44</v>
      </c>
      <c r="Q300" s="9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7334.12</v>
      </c>
      <c r="Q301" s="9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8533.7800000000007</v>
      </c>
      <c r="Q302" s="9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6149.62</v>
      </c>
      <c r="Q303" s="9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9301.85</v>
      </c>
      <c r="Q304" s="9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5029.2700000000004</v>
      </c>
      <c r="Q305" s="9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10643.24</v>
      </c>
      <c r="Q306" s="9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5171.96</v>
      </c>
      <c r="Q307" s="9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3661.25</v>
      </c>
      <c r="Q308" s="9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4251.74</v>
      </c>
      <c r="Q309" s="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6271.29</v>
      </c>
      <c r="Q310" s="9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8995.7999999999993</v>
      </c>
      <c r="Q311" s="9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2892.47</v>
      </c>
      <c r="Q312" s="9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13880.22</v>
      </c>
      <c r="Q313" s="9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6130.14</v>
      </c>
      <c r="Q314" s="9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8020.27</v>
      </c>
      <c r="Q315" s="9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3209.58</v>
      </c>
      <c r="Q316" s="9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20088.89</v>
      </c>
      <c r="Q317" s="9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10801.27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9569.94</v>
      </c>
      <c r="Q319" s="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4988.03</v>
      </c>
      <c r="Q320" s="9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11047.06</v>
      </c>
      <c r="Q321" s="9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13491.14</v>
      </c>
      <c r="Q322" s="9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IFERROR(ROUND(E323/L323*100,2),0)</f>
        <v>10662.31</v>
      </c>
      <c r="Q323" s="9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14504.3</v>
      </c>
      <c r="Q324" s="9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11458.62</v>
      </c>
      <c r="Q325" s="9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10531.71</v>
      </c>
      <c r="Q326" s="9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7092.12</v>
      </c>
      <c r="Q327" s="9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14717.17</v>
      </c>
      <c r="Q328" s="9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16047.06</v>
      </c>
      <c r="Q329" s="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15604.58</v>
      </c>
      <c r="Q330" s="9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6317.37</v>
      </c>
      <c r="Q331" s="9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10482.35</v>
      </c>
      <c r="Q332" s="9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9735.6200000000008</v>
      </c>
      <c r="Q333" s="9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20363.060000000001</v>
      </c>
      <c r="Q334" s="9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18831.2</v>
      </c>
      <c r="Q335" s="9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14665.22</v>
      </c>
      <c r="Q336" s="9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10918.75</v>
      </c>
      <c r="Q337" s="9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5924.9</v>
      </c>
      <c r="Q338" s="9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9790.48</v>
      </c>
      <c r="Q339" s="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7000.02</v>
      </c>
      <c r="Q340" s="9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7286.52</v>
      </c>
      <c r="Q341" s="9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14634.78</v>
      </c>
      <c r="Q342" s="9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6790.91</v>
      </c>
      <c r="Q343" s="9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16985.080000000002</v>
      </c>
      <c r="Q344" s="9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5841.33</v>
      </c>
      <c r="Q345" s="9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11999.3</v>
      </c>
      <c r="Q346" s="9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9986.0300000000007</v>
      </c>
      <c r="Q347" s="9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9057.91</v>
      </c>
      <c r="Q348" s="9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11777.36</v>
      </c>
      <c r="Q349" s="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8655.4599999999991</v>
      </c>
      <c r="Q350" s="9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7189.93</v>
      </c>
      <c r="Q351" s="9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12981.9</v>
      </c>
      <c r="Q352" s="9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4491.29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4075.52</v>
      </c>
      <c r="Q354" s="9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10352.39</v>
      </c>
      <c r="Q355" s="9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12544.83</v>
      </c>
      <c r="Q356" s="9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24660.61</v>
      </c>
      <c r="Q357" s="9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7940.13</v>
      </c>
      <c r="Q358" s="9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8613.86</v>
      </c>
      <c r="Q359" s="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19304.87</v>
      </c>
      <c r="Q360" s="9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8402.32</v>
      </c>
      <c r="Q361" s="9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13982.76</v>
      </c>
      <c r="Q362" s="9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10982.19</v>
      </c>
      <c r="Q363" s="9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13953.49</v>
      </c>
      <c r="Q364" s="9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34784.620000000003</v>
      </c>
      <c r="Q365" s="9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6824.16</v>
      </c>
      <c r="Q366" s="9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23993.85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28731.34</v>
      </c>
      <c r="Q368" s="9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8684.8799999999992</v>
      </c>
      <c r="Q369" s="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8184.91</v>
      </c>
      <c r="Q370" s="9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4287.5</v>
      </c>
      <c r="Q371" s="9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70941.86</v>
      </c>
      <c r="Q372" s="9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16125.52</v>
      </c>
      <c r="Q373" s="9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4177.78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8988.76</v>
      </c>
      <c r="Q375" s="9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4505.17</v>
      </c>
      <c r="Q376" s="9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4285.71</v>
      </c>
      <c r="Q377" s="9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5408.33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10321.799999999999</v>
      </c>
      <c r="Q379" s="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4039.76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11685.91</v>
      </c>
      <c r="Q381" s="9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11551.02</v>
      </c>
      <c r="Q382" s="9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10431.27</v>
      </c>
      <c r="Q383" s="9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6977.27</v>
      </c>
      <c r="Q384" s="9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4302.08</v>
      </c>
      <c r="Q385" s="9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5854.05</v>
      </c>
      <c r="Q386" s="9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IFERROR(ROUND(E387/L387*100,2),0)</f>
        <v>11179.54</v>
      </c>
      <c r="Q387" s="9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4623.08</v>
      </c>
      <c r="Q388" s="9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14469.04</v>
      </c>
      <c r="Q389" s="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8884.51</v>
      </c>
      <c r="Q390" s="9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8175.11</v>
      </c>
      <c r="Q391" s="9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7142.86</v>
      </c>
      <c r="Q392" s="9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10425.91</v>
      </c>
      <c r="Q393" s="9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9061.65</v>
      </c>
      <c r="Q394" s="9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15733.05</v>
      </c>
      <c r="Q395" s="9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5871.98</v>
      </c>
      <c r="Q397" s="9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8163.27</v>
      </c>
      <c r="Q398" s="9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5646</v>
      </c>
      <c r="Q399" s="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14010.45</v>
      </c>
      <c r="Q400" s="9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22485.26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18113.310000000001</v>
      </c>
      <c r="Q402" s="9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71104.11</v>
      </c>
      <c r="Q403" s="9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6588.37</v>
      </c>
      <c r="Q404" s="9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7518.57</v>
      </c>
      <c r="Q405" s="9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13314.39</v>
      </c>
      <c r="Q406" s="9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5520</v>
      </c>
      <c r="Q407" s="9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8616.3700000000008</v>
      </c>
      <c r="Q408" s="9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9231.82</v>
      </c>
      <c r="Q409" s="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16016.47</v>
      </c>
      <c r="Q410" s="9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4560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18328.57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12578.84</v>
      </c>
      <c r="Q413" s="9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5765.45</v>
      </c>
      <c r="Q414" s="9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7866.08</v>
      </c>
      <c r="Q415" s="9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9148.08</v>
      </c>
      <c r="Q416" s="9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6809.81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4808.68</v>
      </c>
      <c r="Q418" s="9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20242.310000000001</v>
      </c>
      <c r="Q419" s="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21675</v>
      </c>
      <c r="Q420" s="9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11006.85</v>
      </c>
      <c r="Q421" s="9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483.33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5016.67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3583.33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1176.92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300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1662.5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5200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480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5187.5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6250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100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17054.55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500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39358.82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500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5000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100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4787.5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500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2050.25</v>
      </c>
      <c r="Q450" s="9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IFERROR(ROUND(E451/L451*100,2),0)</f>
        <v>900</v>
      </c>
      <c r="Q451" s="9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5657.14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4000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1300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1640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2250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2033.33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1675.51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2500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1250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11363.64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100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1520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11064.1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2550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3847.65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2820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6150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100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3956.93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8880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5545.71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8714.2900000000009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1000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5122.45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1354.55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6652.01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5000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7166.67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1033.33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100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1000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13609.09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7346.15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5750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1266.67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6700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371.43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25000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6400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13333.33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1000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3000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550</v>
      </c>
      <c r="Q514" s="9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IFERROR(ROUND(E515/L515*100,2),0)</f>
        <v>10238.24</v>
      </c>
      <c r="Q515" s="9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1666.67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72502.94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6833.33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3922.86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15014.71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9342.86</v>
      </c>
      <c r="Q523" s="9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11096.77</v>
      </c>
      <c r="Q524" s="9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7178.57</v>
      </c>
      <c r="Q525" s="9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2925.81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100000</v>
      </c>
      <c r="Q527" s="9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7434.78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6382.91</v>
      </c>
      <c r="Q529" s="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4433.33</v>
      </c>
      <c r="Q530" s="9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8694.44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12655.17</v>
      </c>
      <c r="Q532" s="9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12903.23</v>
      </c>
      <c r="Q533" s="9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7124.28</v>
      </c>
      <c r="Q534" s="9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11788.24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32708.33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3474.58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10006.41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4084.75</v>
      </c>
      <c r="Q539" s="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25201.67</v>
      </c>
      <c r="Q540" s="9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2516.1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100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2500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100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3500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300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40270.589999999997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2600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900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850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13503.57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2050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6436.36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6830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5000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400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2750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3400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100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100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4900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2000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14200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5300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3844.44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2000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100</v>
      </c>
      <c r="Q578" s="9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IFERROR(ROUND(E579/L579*100,2),0)</f>
        <v>1000</v>
      </c>
      <c r="Q579" s="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200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3500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100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100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500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1400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38928.57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15050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100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2477.7800000000002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3050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25000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1642.86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1300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300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1000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12142.86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1550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2333.33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4538.62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1637.5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1000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29220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500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10593.39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2000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100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8700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3788.89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11141.03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9000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11666.67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1000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7666.67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4980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100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200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400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300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100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5050</v>
      </c>
      <c r="Q642" s="9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IFERROR(ROUND(E643/L643*100,2),0)</f>
        <v>15131.75</v>
      </c>
      <c r="Q643" s="9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13435.92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17402.63</v>
      </c>
      <c r="Q645" s="9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7348.63</v>
      </c>
      <c r="Q646" s="9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2351.9</v>
      </c>
      <c r="Q647" s="9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3907.44</v>
      </c>
      <c r="Q648" s="9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12594.12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164400</v>
      </c>
      <c r="Q650" s="9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4267.07</v>
      </c>
      <c r="Q651" s="9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3512.5</v>
      </c>
      <c r="Q652" s="9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23935.24</v>
      </c>
      <c r="Q653" s="9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10764.29</v>
      </c>
      <c r="Q654" s="9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9583.06</v>
      </c>
      <c r="Q655" s="9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3166.34</v>
      </c>
      <c r="Q656" s="9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4288.6899999999996</v>
      </c>
      <c r="Q657" s="9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12273.56</v>
      </c>
      <c r="Q658" s="9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19045.45</v>
      </c>
      <c r="Q659" s="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10933.7</v>
      </c>
      <c r="Q660" s="9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14366.67</v>
      </c>
      <c r="Q661" s="9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8494.44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1055.56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3900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3117.24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15533.33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200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17892.86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8499.68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78853.33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5029.7700000000004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6833.33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750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3426.92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6129.17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6517.65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9390.43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15065.12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100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9933.33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17739.259999999998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5530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59166.67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40550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34314.730000000003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7258.82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2600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649.75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11938.51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8428.57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9085.7099999999991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100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2034.21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53068.97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12039.18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1300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29133.33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12491.92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11957.14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12025</v>
      </c>
      <c r="Q706" s="9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IFERROR(ROUND(E707/L707*100,2),0)</f>
        <v>19540</v>
      </c>
      <c r="Q707" s="9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11769.87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2394.85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3050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9997.34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19900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8032.14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4468.75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2250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1940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6670.73</v>
      </c>
      <c r="Q722" s="9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8414.2900000000009</v>
      </c>
      <c r="Q723" s="9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21572.55</v>
      </c>
      <c r="Q724" s="9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5469</v>
      </c>
      <c r="Q725" s="9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5162.9399999999996</v>
      </c>
      <c r="Q726" s="9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14335.71</v>
      </c>
      <c r="Q727" s="9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7242.86</v>
      </c>
      <c r="Q728" s="9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3653.02</v>
      </c>
      <c r="Q729" s="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6090.35</v>
      </c>
      <c r="Q730" s="9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4355</v>
      </c>
      <c r="Q731" s="9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9976.6</v>
      </c>
      <c r="Q732" s="9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8873.24</v>
      </c>
      <c r="Q733" s="9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492.31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1782.25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18719.3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23480.79</v>
      </c>
      <c r="Q737" s="9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10504.63</v>
      </c>
      <c r="Q738" s="9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5666.67</v>
      </c>
      <c r="Q739" s="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3904.88</v>
      </c>
      <c r="Q740" s="9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6834.53</v>
      </c>
      <c r="Q741" s="9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16957.89</v>
      </c>
      <c r="Q742" s="9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14142.34</v>
      </c>
      <c r="Q743" s="9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6739.13</v>
      </c>
      <c r="Q744" s="9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5426.67</v>
      </c>
      <c r="Q745" s="9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8251.61</v>
      </c>
      <c r="Q746" s="9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5372.97</v>
      </c>
      <c r="Q747" s="9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3420.62</v>
      </c>
      <c r="Q748" s="9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12732.73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4556.82</v>
      </c>
      <c r="Q750" s="9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9596.36</v>
      </c>
      <c r="Q751" s="9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7727.12</v>
      </c>
      <c r="Q752" s="9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5733.87</v>
      </c>
      <c r="Q753" s="9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5319.05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49230.77</v>
      </c>
      <c r="Q755" s="9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4234.6899999999996</v>
      </c>
      <c r="Q756" s="9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3746.6</v>
      </c>
      <c r="Q757" s="9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3745.45</v>
      </c>
      <c r="Q758" s="9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3305.56</v>
      </c>
      <c r="Q759" s="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13421.05</v>
      </c>
      <c r="Q760" s="9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5147.47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3916.67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500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5729.55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5900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IFERROR(ROUND(E771/L771*100,2),0)</f>
        <v>3184.62</v>
      </c>
      <c r="Q771" s="9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1000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5000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1600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3900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3400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6312.28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700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200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3851.85</v>
      </c>
      <c r="Q782" s="9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4260.92</v>
      </c>
      <c r="Q783" s="9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5000</v>
      </c>
      <c r="Q784" s="9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6348.57</v>
      </c>
      <c r="Q785" s="9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10250</v>
      </c>
      <c r="Q786" s="9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3114.28</v>
      </c>
      <c r="Q787" s="9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16227.27</v>
      </c>
      <c r="Q788" s="9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8058.82</v>
      </c>
      <c r="Q789" s="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5985.44</v>
      </c>
      <c r="Q790" s="9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13285.71</v>
      </c>
      <c r="Q791" s="9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9254.7800000000007</v>
      </c>
      <c r="Q792" s="9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6085.94</v>
      </c>
      <c r="Q793" s="9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4185.18</v>
      </c>
      <c r="Q794" s="9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8832.59</v>
      </c>
      <c r="Q795" s="9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15896.23</v>
      </c>
      <c r="Q796" s="9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8505.43</v>
      </c>
      <c r="Q797" s="9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11261.11</v>
      </c>
      <c r="Q798" s="9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4543.66</v>
      </c>
      <c r="Q799" s="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4621.84</v>
      </c>
      <c r="Q800" s="9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17860.71</v>
      </c>
      <c r="Q801" s="9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4373.3900000000003</v>
      </c>
      <c r="Q803" s="9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8106.67</v>
      </c>
      <c r="Q804" s="9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7460.53</v>
      </c>
      <c r="Q805" s="9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30555.56</v>
      </c>
      <c r="Q806" s="9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5833.33</v>
      </c>
      <c r="Q807" s="9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11767.61</v>
      </c>
      <c r="Q808" s="9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7377.19</v>
      </c>
      <c r="Q809" s="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10465.120000000001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7982.69</v>
      </c>
      <c r="Q811" s="9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5833.33</v>
      </c>
      <c r="Q812" s="9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8666.67</v>
      </c>
      <c r="Q813" s="9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2760.61</v>
      </c>
      <c r="Q814" s="9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2499.94</v>
      </c>
      <c r="Q815" s="9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4546.43</v>
      </c>
      <c r="Q816" s="9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9953.49</v>
      </c>
      <c r="Q817" s="9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3931</v>
      </c>
      <c r="Q818" s="9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8942</v>
      </c>
      <c r="Q819" s="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2868.42</v>
      </c>
      <c r="Q820" s="9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3107.14</v>
      </c>
      <c r="Q821" s="9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7055.26</v>
      </c>
      <c r="Q822" s="9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22412.82</v>
      </c>
      <c r="Q823" s="9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5181.16</v>
      </c>
      <c r="Q824" s="9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4351.5200000000004</v>
      </c>
      <c r="Q825" s="9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3981.67</v>
      </c>
      <c r="Q826" s="9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12680.81</v>
      </c>
      <c r="Q827" s="9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11387.76</v>
      </c>
      <c r="Q828" s="9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2818.18</v>
      </c>
      <c r="Q829" s="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3660.53</v>
      </c>
      <c r="Q830" s="9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3250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6065.63</v>
      </c>
      <c r="Q832" s="9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17500</v>
      </c>
      <c r="Q833" s="9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9799.39</v>
      </c>
      <c r="Q834" s="9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IFERROR(ROUND(E835/L835*100,2),0)</f>
        <v>14878.05</v>
      </c>
      <c r="Q835" s="9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9608</v>
      </c>
      <c r="Q836" s="9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5862.5</v>
      </c>
      <c r="Q837" s="9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10970.7</v>
      </c>
      <c r="Q838" s="9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4911.29</v>
      </c>
      <c r="Q839" s="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4767.21</v>
      </c>
      <c r="Q840" s="9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6073.78</v>
      </c>
      <c r="Q841" s="9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6337.72</v>
      </c>
      <c r="Q842" s="9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5389.36</v>
      </c>
      <c r="Q843" s="9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6687.18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6310.24</v>
      </c>
      <c r="Q845" s="9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3662.89</v>
      </c>
      <c r="Q846" s="9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3400.57</v>
      </c>
      <c r="Q847" s="9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2855.34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1000</v>
      </c>
      <c r="Q849" s="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1875</v>
      </c>
      <c r="Q850" s="9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4170.43</v>
      </c>
      <c r="Q851" s="9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4666.92</v>
      </c>
      <c r="Q852" s="9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3727.14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5925.81</v>
      </c>
      <c r="Q854" s="9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3000</v>
      </c>
      <c r="Q855" s="9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6586.23</v>
      </c>
      <c r="Q856" s="9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3191.49</v>
      </c>
      <c r="Q857" s="9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1946.43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5000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2273.7800000000002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4272.45</v>
      </c>
      <c r="Q861" s="9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5291.67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5050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4250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1800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3417.72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2250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5818.18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10918.18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5000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34666.67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1240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2708.33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3250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900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3476.19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2857.78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4658.62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3250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2146.67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1412.5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3000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2157.14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8337.5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1000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3571.43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2928.57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1800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7376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2888.89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14382.35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4000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14781.13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2785.71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4444.4399999999996</v>
      </c>
      <c r="Q898" s="9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IFERROR(ROUND(E899/L899*100,2),0)</f>
        <v>0</v>
      </c>
      <c r="Q899" s="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3500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3500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1050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3000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4000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5033.33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3266.67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6500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2460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1500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8258.33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4166.67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3000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1960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18933.330000000002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5500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2180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3200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6900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1871.43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4603.33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6000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5066.67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2500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2000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2500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2000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11028.57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3745.16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2408.33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6940.63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5720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6000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3900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5841.67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15863.64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9985.7099999999991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2520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8919.18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18262.37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5064.71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3328.57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5182.3500000000004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11362.57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13646.28</v>
      </c>
      <c r="Q962" s="9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IFERROR(ROUND(E963/L963*100,2),0)</f>
        <v>36435.449999999997</v>
      </c>
      <c r="Q963" s="9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1924.32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4188.8900000000003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3031.03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4966.67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5920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4397.53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2650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16400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4520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15388.89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5137.5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9333.33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10862.5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16050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79083.740000000005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30193.919999999998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4793.55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100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17179.330000000002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3533.33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8208.7000000000007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11086.96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16121.95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5240.63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1300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3028.57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8959.69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42445.45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8066.67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1300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812.5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15342.79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29207.5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330400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13454.55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21406.67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21633.68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93231.06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17494.740000000002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25000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6500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5500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7500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138935.62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9591.11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4000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7478.95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16111.83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8871.43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10620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2207.9699999999998</v>
      </c>
      <c r="Q1023" s="9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3105.41</v>
      </c>
      <c r="Q1024" s="9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3620.61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38897.620000000003</v>
      </c>
      <c r="Q1026" s="9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IFERROR(ROUND(E1027/L1027*100,2),0)</f>
        <v>7184.86</v>
      </c>
      <c r="Q1027" s="9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5738.18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6966.67</v>
      </c>
      <c r="Q1029" s="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4598.82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7926.24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4303.1400000000003</v>
      </c>
      <c r="Q1032" s="9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10848.48</v>
      </c>
      <c r="Q1033" s="9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6102.96</v>
      </c>
      <c r="Q1034" s="9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5059.26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3915.72</v>
      </c>
      <c r="Q1036" s="9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6515.79</v>
      </c>
      <c r="Q1037" s="9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2396.31</v>
      </c>
      <c r="Q1038" s="9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4861.8999999999996</v>
      </c>
      <c r="Q1039" s="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3573.77</v>
      </c>
      <c r="Q1040" s="9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2136.67</v>
      </c>
      <c r="Q1041" s="9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25000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1000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2923.63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300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100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5300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1500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5000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4750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6566.67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1620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3412.84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1300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4047.62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3500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1000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11356.67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1500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4828.1000000000004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4397.6000000000004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900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3766.67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1858.16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300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1866.67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41000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11400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750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4341.7299999999996</v>
      </c>
      <c r="Q1090" s="9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IFERROR(ROUND(E1091/L1091*100,2),0)</f>
        <v>2395.92</v>
      </c>
      <c r="Q1091" s="9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500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1250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300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1056.25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12200.04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26780.85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7420.69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671.43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8195.4500000000007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2500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1000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683.33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1770.83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1620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8029.73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2357.14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3488.1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1500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2318.1799999999998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100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10023.370000000001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500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333.33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1785.2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1037.5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3633.33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500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580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366.67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6071.43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500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2543.48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100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1050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366.67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11061.54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2000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100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5000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4500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25320.51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500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4416.67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2433.33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3750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4200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6073.33</v>
      </c>
      <c r="Q1154" s="9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IFERROR(ROUND(E1155/L1155*100,2),0)</f>
        <v>5000</v>
      </c>
      <c r="Q1155" s="9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10833.33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2350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5033.33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1166.67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6078.95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1750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35887.5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6118.75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34000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566.66999999999996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5000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2500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3000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4663.16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6500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1000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500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64000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6911.76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133.33000000000001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1050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6156.27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11873.87</v>
      </c>
      <c r="Q1187" s="9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6508.13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13015.71</v>
      </c>
      <c r="Q1189" s="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3777.65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11279.07</v>
      </c>
      <c r="Q1191" s="9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5192.3100000000004</v>
      </c>
      <c r="Q1192" s="9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8924.24</v>
      </c>
      <c r="Q1193" s="9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1933.33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7996.7</v>
      </c>
      <c r="Q1195" s="9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5641.46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7941.18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7643.95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12100</v>
      </c>
      <c r="Q1199" s="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5461.68</v>
      </c>
      <c r="Q1200" s="9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29922.22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5853.4</v>
      </c>
      <c r="Q1202" s="9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5537.18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18380.439999999999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16534.650000000001</v>
      </c>
      <c r="Q1205" s="9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23478.95</v>
      </c>
      <c r="Q1206" s="9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21148.39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3234.38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12337.59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20706.669999999998</v>
      </c>
      <c r="Q1210" s="9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13826.09</v>
      </c>
      <c r="Q1211" s="9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49381.55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16850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3886.75</v>
      </c>
      <c r="Q1214" s="9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6152.78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10544</v>
      </c>
      <c r="Q1216" s="9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7159.2</v>
      </c>
      <c r="Q1217" s="9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9188.2900000000009</v>
      </c>
      <c r="Q1218" s="9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IFERROR(ROUND(E1219/L1219*100,2),0)</f>
        <v>14857.38</v>
      </c>
      <c r="Q1219" s="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17421.349999999999</v>
      </c>
      <c r="Q1220" s="9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10286.17</v>
      </c>
      <c r="Q1221" s="9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11117.86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2379.62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8126.81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11621.47</v>
      </c>
      <c r="Q1225" s="9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5888.89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4400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4842.5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6104.17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2500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4000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1933.33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3500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5933.33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3012.5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7461.76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500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4450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4613.33</v>
      </c>
      <c r="Q1246" s="9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14147.06</v>
      </c>
      <c r="Q1247" s="9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7548.39</v>
      </c>
      <c r="Q1248" s="9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8550</v>
      </c>
      <c r="Q1249" s="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6425.42</v>
      </c>
      <c r="Q1250" s="9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6446.91</v>
      </c>
      <c r="Q1251" s="9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11820.08</v>
      </c>
      <c r="Q1252" s="9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8254.0499999999993</v>
      </c>
      <c r="Q1253" s="9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3417.02</v>
      </c>
      <c r="Q1254" s="9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4273.32</v>
      </c>
      <c r="Q1255" s="9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9448.94</v>
      </c>
      <c r="Q1256" s="9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5569.72</v>
      </c>
      <c r="Q1257" s="9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9803.08</v>
      </c>
      <c r="Q1258" s="9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9210.23</v>
      </c>
      <c r="Q1259" s="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3817.55</v>
      </c>
      <c r="Q1260" s="9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2714.58</v>
      </c>
      <c r="Q1261" s="9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5068.92</v>
      </c>
      <c r="Q1262" s="9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3894.23</v>
      </c>
      <c r="Q1263" s="9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7763.81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4353.66</v>
      </c>
      <c r="Q1265" s="9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3182.35</v>
      </c>
      <c r="Q1266" s="9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6318.44</v>
      </c>
      <c r="Q1267" s="9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19090</v>
      </c>
      <c r="Q1268" s="9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14085.53</v>
      </c>
      <c r="Q1269" s="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7692.31</v>
      </c>
      <c r="Q1270" s="9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9915.5300000000007</v>
      </c>
      <c r="Q1271" s="9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6788.17</v>
      </c>
      <c r="Q1272" s="9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24629.03</v>
      </c>
      <c r="Q1273" s="9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18928.57</v>
      </c>
      <c r="Q1274" s="9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7666.67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8296.33</v>
      </c>
      <c r="Q1276" s="9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6252.21</v>
      </c>
      <c r="Q1277" s="9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4606.8100000000004</v>
      </c>
      <c r="Q1278" s="9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3854.39</v>
      </c>
      <c r="Q1279" s="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5300.53</v>
      </c>
      <c r="Q1280" s="9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7335.54</v>
      </c>
      <c r="Q1281" s="9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12797.52</v>
      </c>
      <c r="Q1282" s="9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IFERROR(ROUND(E1283/L1283*100,2),0)</f>
        <v>10472.969999999999</v>
      </c>
      <c r="Q1283" s="9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6767.15</v>
      </c>
      <c r="Q1284" s="9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9593.18</v>
      </c>
      <c r="Q1285" s="9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6516.13</v>
      </c>
      <c r="Q1286" s="9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3226.98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2420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6586.89</v>
      </c>
      <c r="Q1290" s="9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3607.69</v>
      </c>
      <c r="Q1291" s="9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4418.6000000000004</v>
      </c>
      <c r="Q1292" s="9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10407.14</v>
      </c>
      <c r="Q1293" s="9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3596.15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12779.17</v>
      </c>
      <c r="Q1295" s="9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2772.73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3982.81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5217.3900000000003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9203.7800000000007</v>
      </c>
      <c r="Q1299" s="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6342.42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13562.5</v>
      </c>
      <c r="Q1301" s="9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16875</v>
      </c>
      <c r="Q1302" s="9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7086.21</v>
      </c>
      <c r="Q1303" s="9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5000</v>
      </c>
      <c r="Q1304" s="9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4221.42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15241.35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9061.6299999999992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20160.39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12793.33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2989.47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36797.14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12916.67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80070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2800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10201.64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18436.36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16291.94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100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60352.63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4540.74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9733.33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16766.669999999998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85985.71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2650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3027.27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5466.67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10272.73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4158.54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11653.33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4533.33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10050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5182.25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37922.769999999997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17636.43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6606.67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8964.86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38239.129999999997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15835.6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4076.26</v>
      </c>
      <c r="Q1346" s="9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IFERROR(ROUND(E1347/L1347*100,2),0)</f>
        <v>5357.14</v>
      </c>
      <c r="Q1347" s="9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4844.97</v>
      </c>
      <c r="Q1348" s="9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8241.94</v>
      </c>
      <c r="Q1349" s="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23019.23</v>
      </c>
      <c r="Q1350" s="9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5936.05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6669.87</v>
      </c>
      <c r="Q1352" s="9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16877.5</v>
      </c>
      <c r="Q1353" s="9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5997.36</v>
      </c>
      <c r="Q1354" s="9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3180.95</v>
      </c>
      <c r="Q1355" s="9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2442.19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2534.71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7144.32</v>
      </c>
      <c r="Q1358" s="9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3855.38</v>
      </c>
      <c r="Q1359" s="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6836.73</v>
      </c>
      <c r="Q1360" s="9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4021.05</v>
      </c>
      <c r="Q1361" s="9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3207.41</v>
      </c>
      <c r="Q1362" s="9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2863.26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4364</v>
      </c>
      <c r="Q1364" s="9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4000</v>
      </c>
      <c r="Q1365" s="9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34604.17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8173.91</v>
      </c>
      <c r="Q1367" s="9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6453.53</v>
      </c>
      <c r="Q1368" s="9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6347.78</v>
      </c>
      <c r="Q1369" s="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6362.07</v>
      </c>
      <c r="Q1370" s="9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8396.7099999999991</v>
      </c>
      <c r="Q1371" s="9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7775</v>
      </c>
      <c r="Q1372" s="9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10707.14</v>
      </c>
      <c r="Q1373" s="9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3875</v>
      </c>
      <c r="Q1374" s="9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20194.23</v>
      </c>
      <c r="Q1375" s="9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4306.0600000000004</v>
      </c>
      <c r="Q1376" s="9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6287.16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5560.71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4870.97</v>
      </c>
      <c r="Q1379" s="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3057.89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7390.73</v>
      </c>
      <c r="Q1381" s="9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2120</v>
      </c>
      <c r="Q1382" s="9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7335.62</v>
      </c>
      <c r="Q1383" s="9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5641.22</v>
      </c>
      <c r="Q1384" s="9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5024.7299999999996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6893.65</v>
      </c>
      <c r="Q1386" s="9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6591.41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6250</v>
      </c>
      <c r="Q1388" s="9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7006.41</v>
      </c>
      <c r="Q1389" s="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6018.19</v>
      </c>
      <c r="Q1390" s="9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2138.2399999999998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16078.95</v>
      </c>
      <c r="Q1392" s="9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4238.46</v>
      </c>
      <c r="Q1393" s="9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2731.73</v>
      </c>
      <c r="Q1394" s="9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19682.689999999999</v>
      </c>
      <c r="Q1395" s="9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5388.24</v>
      </c>
      <c r="Q1396" s="9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4775.6099999999997</v>
      </c>
      <c r="Q1397" s="9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8819.18</v>
      </c>
      <c r="Q1398" s="9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7205.7</v>
      </c>
      <c r="Q1399" s="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7424.62</v>
      </c>
      <c r="Q1400" s="9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6170.11</v>
      </c>
      <c r="Q1401" s="9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1723.53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5172.08</v>
      </c>
      <c r="Q1403" s="9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2415.04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6216.67</v>
      </c>
      <c r="Q1405" s="9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4820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617.65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500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750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1200</v>
      </c>
      <c r="Q1410" s="9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IFERROR(ROUND(E1411/L1411*100,2),0)</f>
        <v>0</v>
      </c>
      <c r="Q1411" s="9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100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233.33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2461.54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100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2750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600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4450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100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1300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10907.14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1500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8060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11555.32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8050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74454.55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750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3850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3668.18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7500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3000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100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67333.33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2500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100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100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1500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22500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4833.33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4466.67</v>
      </c>
      <c r="Q1463" s="9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2893.8</v>
      </c>
      <c r="Q1464" s="9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3544</v>
      </c>
      <c r="Q1465" s="9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3487.18</v>
      </c>
      <c r="Q1466" s="9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5262.27</v>
      </c>
      <c r="Q1467" s="9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6959.83</v>
      </c>
      <c r="Q1468" s="9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7672</v>
      </c>
      <c r="Q1469" s="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3319.11</v>
      </c>
      <c r="Q1470" s="9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14946.42</v>
      </c>
      <c r="Q1471" s="9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2317.2800000000002</v>
      </c>
      <c r="Q1472" s="9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9687.76</v>
      </c>
      <c r="Q1473" s="9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10320.24</v>
      </c>
      <c r="Q1474" s="9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IFERROR(ROUND(E1475/L1475*100,2),0)</f>
        <v>3846.26</v>
      </c>
      <c r="Q1475" s="9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4431.58</v>
      </c>
      <c r="Q1476" s="9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6417.34</v>
      </c>
      <c r="Q1477" s="9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4333.33</v>
      </c>
      <c r="Q1478" s="9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9049.59</v>
      </c>
      <c r="Q1479" s="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2918.72</v>
      </c>
      <c r="Q1480" s="9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3095.77</v>
      </c>
      <c r="Q1481" s="9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9215.7800000000007</v>
      </c>
      <c r="Q1482" s="9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1750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500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2500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5000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1600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6000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4710.53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1500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4045.45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100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1900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500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4673.33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9773.11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6783.59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5698.49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6715.99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4803.7700000000004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3886.05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7818.18</v>
      </c>
      <c r="Q1509" s="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9711.3700000000008</v>
      </c>
      <c r="Q1510" s="9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11039.4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3991.51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7597.57</v>
      </c>
      <c r="Q1513" s="9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5837.91</v>
      </c>
      <c r="Q1514" s="9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5582.09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15124.43</v>
      </c>
      <c r="Q1516" s="9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84967.03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15924.14</v>
      </c>
      <c r="Q1518" s="9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3950.73</v>
      </c>
      <c r="Q1519" s="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13052.97</v>
      </c>
      <c r="Q1520" s="9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6415.69</v>
      </c>
      <c r="Q1521" s="9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11152.69</v>
      </c>
      <c r="Q1522" s="9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17044.68</v>
      </c>
      <c r="Q1523" s="9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13373.92</v>
      </c>
      <c r="Q1524" s="9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9583.4</v>
      </c>
      <c r="Q1525" s="9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22178.57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3231.54</v>
      </c>
      <c r="Q1527" s="9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9883.93</v>
      </c>
      <c r="Q1528" s="9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5522.21</v>
      </c>
      <c r="Q1529" s="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5279.38</v>
      </c>
      <c r="Q1530" s="9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13566.67</v>
      </c>
      <c r="Q1531" s="9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5399.2</v>
      </c>
      <c r="Q1532" s="9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5664.38</v>
      </c>
      <c r="Q1533" s="9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8231.6299999999992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8826.08</v>
      </c>
      <c r="Q1535" s="9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8490.51</v>
      </c>
      <c r="Q1536" s="9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4815.45</v>
      </c>
      <c r="Q1537" s="9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6601.54</v>
      </c>
      <c r="Q1538" s="9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IFERROR(ROUND(E1539/L1539*100,2),0)</f>
        <v>9637.5</v>
      </c>
      <c r="Q1539" s="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15617.39</v>
      </c>
      <c r="Q1540" s="9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9576.49</v>
      </c>
      <c r="Q1541" s="9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18040.82</v>
      </c>
      <c r="Q1542" s="9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300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2000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1000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100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2627.27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6000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2833.33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1442.86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13218.75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5641.67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1166.67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5000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2350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6700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4250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1000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10805.08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2692.31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15500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4776.92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2000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4166.67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7433.33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8433.33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6545.71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6500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2750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1400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500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3100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1500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13166.67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100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51000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4447.83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100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2050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4000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2500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100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4077.78</v>
      </c>
      <c r="Q1602" s="9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IFERROR(ROUND(E1603/L1603*100,2),0)</f>
        <v>4832.55</v>
      </c>
      <c r="Q1603" s="9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4695.3100000000004</v>
      </c>
      <c r="Q1604" s="9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6668.87</v>
      </c>
      <c r="Q1605" s="9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4884.29</v>
      </c>
      <c r="Q1606" s="9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13730.91</v>
      </c>
      <c r="Q1607" s="9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8782.9699999999993</v>
      </c>
      <c r="Q1608" s="9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7078.54</v>
      </c>
      <c r="Q1609" s="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5282.61</v>
      </c>
      <c r="Q1610" s="9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44375</v>
      </c>
      <c r="Q1611" s="9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4854.46</v>
      </c>
      <c r="Q1612" s="9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3707.41</v>
      </c>
      <c r="Q1613" s="9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5000</v>
      </c>
      <c r="Q1614" s="9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3903.85</v>
      </c>
      <c r="Q1615" s="9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6668.83</v>
      </c>
      <c r="Q1616" s="9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6713.24</v>
      </c>
      <c r="Q1617" s="9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6636.94</v>
      </c>
      <c r="Q1618" s="9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6462.03</v>
      </c>
      <c r="Q1619" s="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5837.04</v>
      </c>
      <c r="Q1620" s="9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8695.65</v>
      </c>
      <c r="Q1621" s="9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6647.06</v>
      </c>
      <c r="Q1622" s="9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16378.38</v>
      </c>
      <c r="Q1623" s="9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10798.46</v>
      </c>
      <c r="Q1624" s="9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4211.1099999999997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4720</v>
      </c>
      <c r="Q1626" s="9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11201.92</v>
      </c>
      <c r="Q1627" s="9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7495.37</v>
      </c>
      <c r="Q1628" s="9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6157.89</v>
      </c>
      <c r="Q1629" s="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4587.5</v>
      </c>
      <c r="Q1630" s="9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7585.37</v>
      </c>
      <c r="Q1631" s="9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8420.6299999999992</v>
      </c>
      <c r="Q1632" s="9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11722.56</v>
      </c>
      <c r="Q1633" s="9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8648.94</v>
      </c>
      <c r="Q1634" s="9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17241.38</v>
      </c>
      <c r="Q1635" s="9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6281.25</v>
      </c>
      <c r="Q1636" s="9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6772.97</v>
      </c>
      <c r="Q1637" s="9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5356.32</v>
      </c>
      <c r="Q1638" s="9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3460</v>
      </c>
      <c r="Q1639" s="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3888.89</v>
      </c>
      <c r="Q1640" s="9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9473.68</v>
      </c>
      <c r="Q1641" s="9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3996.71</v>
      </c>
      <c r="Q1642" s="9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9750</v>
      </c>
      <c r="Q1643" s="9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4285.71</v>
      </c>
      <c r="Q1644" s="9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16851.349999999999</v>
      </c>
      <c r="Q1645" s="9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8554.69</v>
      </c>
      <c r="Q1646" s="9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55400</v>
      </c>
      <c r="Q1647" s="9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2655.42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11382.61</v>
      </c>
      <c r="Q1649" s="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3201.11</v>
      </c>
      <c r="Q1650" s="9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4718.93</v>
      </c>
      <c r="Q1651" s="9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8846.8799999999992</v>
      </c>
      <c r="Q1652" s="9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10075</v>
      </c>
      <c r="Q1653" s="9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6471.43</v>
      </c>
      <c r="Q1654" s="9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5185.43</v>
      </c>
      <c r="Q1655" s="9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3879.41</v>
      </c>
      <c r="Q1656" s="9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4464.58</v>
      </c>
      <c r="Q1657" s="9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15677.33</v>
      </c>
      <c r="Q1658" s="9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11870.34</v>
      </c>
      <c r="Q1659" s="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7414.95</v>
      </c>
      <c r="Q1660" s="9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1253.33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2786.11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8017.82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13243.55</v>
      </c>
      <c r="Q1664" s="9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3375</v>
      </c>
      <c r="Q1665" s="9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3438.45</v>
      </c>
      <c r="Q1666" s="9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IFERROR(ROUND(E1667/L1667*100,2),0)</f>
        <v>4495.7</v>
      </c>
      <c r="Q1667" s="9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4104.08</v>
      </c>
      <c r="Q1668" s="9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5259.76</v>
      </c>
      <c r="Q1669" s="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7078.45</v>
      </c>
      <c r="Q1670" s="9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5375</v>
      </c>
      <c r="Q1671" s="9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4460.87</v>
      </c>
      <c r="Q1672" s="9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2614.9</v>
      </c>
      <c r="Q1673" s="9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3918.37</v>
      </c>
      <c r="Q1674" s="9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4559.32</v>
      </c>
      <c r="Q1675" s="9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8924.7800000000007</v>
      </c>
      <c r="Q1676" s="9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4041.65</v>
      </c>
      <c r="Q1677" s="9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8238.1</v>
      </c>
      <c r="Q1678" s="9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15952.38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3624.49</v>
      </c>
      <c r="Q1680" s="9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6250</v>
      </c>
      <c r="Q1681" s="9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4700</v>
      </c>
      <c r="Q1682" s="9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7457.51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7600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8643.56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2400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1800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8012.82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25314.29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17142.86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5772.73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26426.32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15933.33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3500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500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6108.7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11481.82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5400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6597.47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500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100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2550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11836.36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5411.11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3400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52500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5000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11570.59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550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5000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3402.44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3750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1166.67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2812.5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100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21666.67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6222.22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100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12214.29</v>
      </c>
      <c r="Q1730" s="9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IFERROR(ROUND(E1731/L1731*100,2),0)</f>
        <v>0</v>
      </c>
      <c r="Q1731" s="9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100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5500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2200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5666.67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2000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100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2557.69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6397.06</v>
      </c>
      <c r="Q1744" s="9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8992.5400000000009</v>
      </c>
      <c r="Q1745" s="9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9307.14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8967.42</v>
      </c>
      <c r="Q1747" s="9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20761.68</v>
      </c>
      <c r="Q1748" s="9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5940.88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35897.24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9473.66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8064.8</v>
      </c>
      <c r="Q1752" s="9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16868.849999999999</v>
      </c>
      <c r="Q1753" s="9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3468.89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46285.71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10438.89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750</v>
      </c>
      <c r="Q1757" s="9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4713</v>
      </c>
      <c r="Q1758" s="9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41428.57</v>
      </c>
      <c r="Q1759" s="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4248.1499999999996</v>
      </c>
      <c r="Q1760" s="9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10877.55</v>
      </c>
      <c r="Q1761" s="9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8109.8</v>
      </c>
      <c r="Q1762" s="9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5166.67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3540</v>
      </c>
      <c r="Q1764" s="9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10363.56</v>
      </c>
      <c r="Q1765" s="9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5528.21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7216.97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5861.54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1246.67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4913.6400000000003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15050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3580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4515.79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9878.9500000000007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8830.77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17062.900000000001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6510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6633.33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10489.47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7844.08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5904.17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7134.21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5122.7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6024.24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4493.5200000000004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3120.69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6387.5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1900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1000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10906.67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10993.53</v>
      </c>
      <c r="Q1794" s="9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IFERROR(ROUND(E1795/L1795*100,2),0)</f>
        <v>2000</v>
      </c>
      <c r="Q1795" s="9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5538.89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13390.12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4872.09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5897.3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1163.83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8371.68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6364.86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9427.7800000000007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7186.67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10484.620000000001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6713.93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7387.5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6912.5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12077.08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4222.22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750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153.85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3760.87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4215.71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8483.33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21337.5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5916.23</v>
      </c>
      <c r="Q1823" s="9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2457.58</v>
      </c>
      <c r="Q1825" s="9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7505</v>
      </c>
      <c r="Q1826" s="9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4202</v>
      </c>
      <c r="Q1827" s="9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5315.79</v>
      </c>
      <c r="Q1828" s="9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8388.5400000000009</v>
      </c>
      <c r="Q1829" s="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41733.33</v>
      </c>
      <c r="Q1830" s="9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7576.52</v>
      </c>
      <c r="Q1831" s="9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6738.94</v>
      </c>
      <c r="Q1832" s="9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7357.14</v>
      </c>
      <c r="Q1833" s="9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2500</v>
      </c>
      <c r="Q1834" s="9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4200</v>
      </c>
      <c r="Q1835" s="9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13116.67</v>
      </c>
      <c r="Q1836" s="9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4727.2700000000004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18212.73</v>
      </c>
      <c r="Q1838" s="9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6136.67</v>
      </c>
      <c r="Q1839" s="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3576.75</v>
      </c>
      <c r="Q1840" s="9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4562.22</v>
      </c>
      <c r="Q1841" s="9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7538.46</v>
      </c>
      <c r="Q1842" s="9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5087.5</v>
      </c>
      <c r="Q1843" s="9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11928.57</v>
      </c>
      <c r="Q1844" s="9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9254.19</v>
      </c>
      <c r="Q1845" s="9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7605</v>
      </c>
      <c r="Q1846" s="9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5263.16</v>
      </c>
      <c r="Q1847" s="9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9899.0400000000009</v>
      </c>
      <c r="Q1848" s="9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7952.63</v>
      </c>
      <c r="Q1849" s="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13420.83</v>
      </c>
      <c r="Q1850" s="9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3762.5</v>
      </c>
      <c r="Q1851" s="9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5104.47</v>
      </c>
      <c r="Q1852" s="9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5003.8500000000004</v>
      </c>
      <c r="Q1853" s="9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13393.13</v>
      </c>
      <c r="Q1854" s="9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5821.43</v>
      </c>
      <c r="Q1855" s="9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8803.76</v>
      </c>
      <c r="Q1856" s="9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7057.68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5328.95</v>
      </c>
      <c r="Q1858" s="9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IFERROR(ROUND(E1859/L1859*100,2),0)</f>
        <v>13636.36</v>
      </c>
      <c r="Q1859" s="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4054.73</v>
      </c>
      <c r="Q1860" s="9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7062.5</v>
      </c>
      <c r="Q1861" s="9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5268.42</v>
      </c>
      <c r="Q1862" s="9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9093.75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500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5808.33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200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6250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1000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7158.82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3281.82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4911.58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1630.77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1800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1300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1700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300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4183.33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4933.84</v>
      </c>
      <c r="Q1883" s="9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4172.84</v>
      </c>
      <c r="Q1884" s="9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3271.88</v>
      </c>
      <c r="Q1885" s="9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5196.1499999999996</v>
      </c>
      <c r="Q1886" s="9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5068.57</v>
      </c>
      <c r="Q1887" s="9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4224.1400000000003</v>
      </c>
      <c r="Q1888" s="9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41687.5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4665.17</v>
      </c>
      <c r="Q1890" s="9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4845.45</v>
      </c>
      <c r="Q1891" s="9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7052.9</v>
      </c>
      <c r="Q1892" s="9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8795.83</v>
      </c>
      <c r="Q1893" s="9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2626.92</v>
      </c>
      <c r="Q1894" s="9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5777.78</v>
      </c>
      <c r="Q1895" s="9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5725</v>
      </c>
      <c r="Q1896" s="9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19634.04</v>
      </c>
      <c r="Q1897" s="9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4300</v>
      </c>
      <c r="Q1898" s="9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3555.19</v>
      </c>
      <c r="Q1899" s="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6880.95</v>
      </c>
      <c r="Q1900" s="9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2857.14</v>
      </c>
      <c r="Q1901" s="9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5063.17</v>
      </c>
      <c r="Q1902" s="9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10680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400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3409.76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2500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1050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21595.96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12997.37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11749.47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1000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7059.52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2450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3000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200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1700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292892.86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2888.89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2962.5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4098.1000000000004</v>
      </c>
      <c r="Q1922" s="9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IFERROR(ROUND(E1923/L1923*100,2),0)</f>
        <v>5400</v>
      </c>
      <c r="Q1923" s="9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3610.94</v>
      </c>
      <c r="Q1924" s="9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2315.38</v>
      </c>
      <c r="Q1925" s="9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10400</v>
      </c>
      <c r="Q1926" s="9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3182.69</v>
      </c>
      <c r="Q1927" s="9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2738.96</v>
      </c>
      <c r="Q1928" s="9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5636.36</v>
      </c>
      <c r="Q1929" s="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7735.29</v>
      </c>
      <c r="Q1930" s="9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4280</v>
      </c>
      <c r="Q1931" s="9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4884.62</v>
      </c>
      <c r="Q1932" s="9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4824.04</v>
      </c>
      <c r="Q1933" s="9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7021.25</v>
      </c>
      <c r="Q1934" s="9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9405.4500000000007</v>
      </c>
      <c r="Q1935" s="9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8027.27</v>
      </c>
      <c r="Q1936" s="9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5420</v>
      </c>
      <c r="Q1937" s="9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6026.9</v>
      </c>
      <c r="Q1938" s="9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3874.03</v>
      </c>
      <c r="Q1939" s="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15254.39</v>
      </c>
      <c r="Q1940" s="9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11531.25</v>
      </c>
      <c r="Q1941" s="9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3583.87</v>
      </c>
      <c r="Q1942" s="9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6457.01</v>
      </c>
      <c r="Q1943" s="9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8743.6</v>
      </c>
      <c r="Q1944" s="9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6881.56</v>
      </c>
      <c r="Q1945" s="9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17620.02</v>
      </c>
      <c r="Q1946" s="9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51179.12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16044.29</v>
      </c>
      <c r="Q1948" s="9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3500.3</v>
      </c>
      <c r="Q1949" s="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18850.669999999998</v>
      </c>
      <c r="Q1950" s="9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5620.5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5130.54</v>
      </c>
      <c r="Q1952" s="9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12736.45</v>
      </c>
      <c r="Q1953" s="9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10185.530000000001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23055.78</v>
      </c>
      <c r="Q1955" s="9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84210.6</v>
      </c>
      <c r="Q1956" s="9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57727.59</v>
      </c>
      <c r="Q1957" s="9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48334.25</v>
      </c>
      <c r="Q1958" s="9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7613.85</v>
      </c>
      <c r="Q1959" s="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7410.77</v>
      </c>
      <c r="Q1960" s="9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3696.57</v>
      </c>
      <c r="Q1961" s="9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250096.97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6769.02</v>
      </c>
      <c r="Q1963" s="9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6304.74</v>
      </c>
      <c r="Q1964" s="9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11760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18075.189999999999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12732.04</v>
      </c>
      <c r="Q1967" s="9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13664.45</v>
      </c>
      <c r="Q1968" s="9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18278.02</v>
      </c>
      <c r="Q1969" s="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27937.84</v>
      </c>
      <c r="Q1970" s="9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6137.57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8072.75</v>
      </c>
      <c r="Q1972" s="9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27235.59</v>
      </c>
      <c r="Q1973" s="9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7084.87</v>
      </c>
      <c r="Q1974" s="9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24794</v>
      </c>
      <c r="Q1975" s="9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18681.39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13198.95</v>
      </c>
      <c r="Q1977" s="9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2931.08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24502.44</v>
      </c>
      <c r="Q1979" s="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132325.4</v>
      </c>
      <c r="Q1980" s="9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28265.97</v>
      </c>
      <c r="Q1981" s="9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9121.44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8868.75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45314.29</v>
      </c>
      <c r="Q1986" s="9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IFERROR(ROUND(E1987/L1987*100,2),0)</f>
        <v>1275</v>
      </c>
      <c r="Q1987" s="9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100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8342.86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2500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5000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10180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4666.67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100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2600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21833.33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3371.43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2500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12838.79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7883.43</v>
      </c>
      <c r="Q2004" s="9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9176.4699999999993</v>
      </c>
      <c r="Q2005" s="9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33110.239999999998</v>
      </c>
      <c r="Q2006" s="9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19426.189999999999</v>
      </c>
      <c r="Q2007" s="9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40897.69</v>
      </c>
      <c r="Q2008" s="9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8445.93</v>
      </c>
      <c r="Q2009" s="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4485.37</v>
      </c>
      <c r="Q2010" s="9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38336.43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5527.69</v>
      </c>
      <c r="Q2012" s="9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42202.06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6418.03</v>
      </c>
      <c r="Q2014" s="9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17357.78</v>
      </c>
      <c r="Q2015" s="9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8860.17</v>
      </c>
      <c r="Q2016" s="9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5022.2299999999996</v>
      </c>
      <c r="Q2017" s="9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19238.88</v>
      </c>
      <c r="Q2018" s="9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7341.69</v>
      </c>
      <c r="Q2019" s="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14768.5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10896.85</v>
      </c>
      <c r="Q2021" s="9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2364.75</v>
      </c>
      <c r="Q2022" s="9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14794.74</v>
      </c>
      <c r="Q2023" s="9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38503.69</v>
      </c>
      <c r="Q2024" s="9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45739.09</v>
      </c>
      <c r="Q2025" s="9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22299.05</v>
      </c>
      <c r="Q2026" s="9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22074.07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7350.39</v>
      </c>
      <c r="Q2028" s="9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22309.65</v>
      </c>
      <c r="Q2029" s="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4791.1400000000003</v>
      </c>
      <c r="Q2030" s="9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9606.3799999999992</v>
      </c>
      <c r="Q2031" s="9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11861.44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11845.47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14321.47</v>
      </c>
      <c r="Q2034" s="9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28271.52</v>
      </c>
      <c r="Q2035" s="9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59393.62</v>
      </c>
      <c r="Q2036" s="9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26215.7</v>
      </c>
      <c r="Q2037" s="9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4658.08</v>
      </c>
      <c r="Q2038" s="9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7004.11</v>
      </c>
      <c r="Q2039" s="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16490.689999999999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44926.39</v>
      </c>
      <c r="Q2041" s="9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2747.28</v>
      </c>
      <c r="Q2042" s="9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14397.5</v>
      </c>
      <c r="Q2043" s="9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8823.57</v>
      </c>
      <c r="Q2044" s="9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3632.64</v>
      </c>
      <c r="Q2045" s="9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9017.7800000000007</v>
      </c>
      <c r="Q2046" s="9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15262.36</v>
      </c>
      <c r="Q2047" s="9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5580.65</v>
      </c>
      <c r="Q2048" s="9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22785.33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9182.99</v>
      </c>
      <c r="Q2050" s="9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IFERROR(ROUND(E2051/L2051*100,2),0)</f>
        <v>8099.1</v>
      </c>
      <c r="Q2051" s="9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27839.41</v>
      </c>
      <c r="Q2052" s="9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4309.5</v>
      </c>
      <c r="Q2053" s="9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32629.21</v>
      </c>
      <c r="Q2054" s="9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4174.38</v>
      </c>
      <c r="Q2055" s="9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6402.09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9945.5400000000009</v>
      </c>
      <c r="Q2057" s="9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13849.46</v>
      </c>
      <c r="Q2058" s="9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4554.78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1050.73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11476.53</v>
      </c>
      <c r="Q2061" s="9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3599.71</v>
      </c>
      <c r="Q2062" s="9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15417.14</v>
      </c>
      <c r="Q2063" s="9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56638.92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12085.71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8616.3799999999992</v>
      </c>
      <c r="Q2066" s="9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5121.21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6726.15</v>
      </c>
      <c r="Q2068" s="9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6280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34613.120000000003</v>
      </c>
      <c r="Q2070" s="9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24411.91</v>
      </c>
      <c r="Q2071" s="9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25925.42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20196.400000000001</v>
      </c>
      <c r="Q2073" s="9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22620.86</v>
      </c>
      <c r="Q2074" s="9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32469</v>
      </c>
      <c r="Q2075" s="9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20500</v>
      </c>
      <c r="Q2076" s="9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2046.59</v>
      </c>
      <c r="Q2077" s="9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11635.3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30720.21</v>
      </c>
      <c r="Q2079" s="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54668.75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4747.45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10156</v>
      </c>
      <c r="Q2082" s="9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7290.91</v>
      </c>
      <c r="Q2083" s="9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4371.05</v>
      </c>
      <c r="Q2084" s="9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3400</v>
      </c>
      <c r="Q2085" s="9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7065.22</v>
      </c>
      <c r="Q2086" s="9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8930.1200000000008</v>
      </c>
      <c r="Q2087" s="9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11508.57</v>
      </c>
      <c r="Q2088" s="9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6212</v>
      </c>
      <c r="Q2089" s="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4620.43</v>
      </c>
      <c r="Q2090" s="9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4854.8500000000004</v>
      </c>
      <c r="Q2091" s="9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5752.02</v>
      </c>
      <c r="Q2092" s="9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8814.7199999999993</v>
      </c>
      <c r="Q2093" s="9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11049.09</v>
      </c>
      <c r="Q2094" s="9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6682.61</v>
      </c>
      <c r="Q2095" s="9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5859.72</v>
      </c>
      <c r="Q2096" s="9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11363.64</v>
      </c>
      <c r="Q2097" s="9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4357.1400000000003</v>
      </c>
      <c r="Q2098" s="9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7894.74</v>
      </c>
      <c r="Q2099" s="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18812.5</v>
      </c>
      <c r="Q2100" s="9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6303.17</v>
      </c>
      <c r="Q2101" s="9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3037.04</v>
      </c>
      <c r="Q2102" s="9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5147.7299999999996</v>
      </c>
      <c r="Q2103" s="9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3578.95</v>
      </c>
      <c r="Q2104" s="9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9881.74</v>
      </c>
      <c r="Q2105" s="9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2800</v>
      </c>
      <c r="Q2106" s="9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5131.3100000000004</v>
      </c>
      <c r="Q2107" s="9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5352.27</v>
      </c>
      <c r="Q2108" s="9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3714.93</v>
      </c>
      <c r="Q2109" s="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8989.5300000000007</v>
      </c>
      <c r="Q2110" s="9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10652.5</v>
      </c>
      <c r="Q2111" s="9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5281.58</v>
      </c>
      <c r="Q2112" s="9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5461.54</v>
      </c>
      <c r="Q2113" s="9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2727.27</v>
      </c>
      <c r="Q2114" s="9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IFERROR(ROUND(E2115/L2115*100,2),0)</f>
        <v>6859.81</v>
      </c>
      <c r="Q2115" s="9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3561.22</v>
      </c>
      <c r="Q2116" s="9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9402.7800000000007</v>
      </c>
      <c r="Q2117" s="9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52645.65</v>
      </c>
      <c r="Q2118" s="9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5065.71</v>
      </c>
      <c r="Q2119" s="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7918.29</v>
      </c>
      <c r="Q2120" s="9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9159.09</v>
      </c>
      <c r="Q2121" s="9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11696.28</v>
      </c>
      <c r="Q2122" s="9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2840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10333.33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1000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2300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3155.56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500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3422.03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2500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1966.67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833.33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2134.33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533.33000000000004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3466.67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2172.73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1192.25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2659.74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1066.67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2903.57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5090.91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5008.33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4500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2529.17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5129.21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100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4938.18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100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1966.67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1250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850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100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2300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1798.8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37094.74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6356.95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1300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531.25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3561.54</v>
      </c>
      <c r="Q2163" s="9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8710.34</v>
      </c>
      <c r="Q2164" s="9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7511.36</v>
      </c>
      <c r="Q2165" s="9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6801.2</v>
      </c>
      <c r="Q2166" s="9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2962.39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9162.5</v>
      </c>
      <c r="Q2168" s="9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2250</v>
      </c>
      <c r="Q2169" s="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6436.67</v>
      </c>
      <c r="Q2170" s="9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2185.71</v>
      </c>
      <c r="Q2171" s="9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3331.58</v>
      </c>
      <c r="Q2172" s="9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9027.66</v>
      </c>
      <c r="Q2173" s="9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7692.31</v>
      </c>
      <c r="Q2174" s="9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5923.33</v>
      </c>
      <c r="Q2175" s="9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6538.1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6730.77</v>
      </c>
      <c r="Q2177" s="9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8874.65</v>
      </c>
      <c r="Q2178" s="9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IFERROR(ROUND(E2179/L2179*100,2),0)</f>
        <v>6586.84</v>
      </c>
      <c r="Q2179" s="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4034.92</v>
      </c>
      <c r="Q2180" s="9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7685.71</v>
      </c>
      <c r="Q2181" s="9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6870.78</v>
      </c>
      <c r="Q2182" s="9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5777.36</v>
      </c>
      <c r="Q2183" s="9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4417.13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3156.63</v>
      </c>
      <c r="Q2185" s="9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10704.51</v>
      </c>
      <c r="Q2186" s="9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14903.45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5595.66</v>
      </c>
      <c r="Q2188" s="9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5697.04</v>
      </c>
      <c r="Q2189" s="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4405.6400000000003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6862.5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6531.84</v>
      </c>
      <c r="Q2192" s="9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4007.07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7564.77</v>
      </c>
      <c r="Q2195" s="9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6120.39</v>
      </c>
      <c r="Q2196" s="9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4813.04</v>
      </c>
      <c r="Q2197" s="9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6810.68</v>
      </c>
      <c r="Q2198" s="9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6589.13</v>
      </c>
      <c r="Q2199" s="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8165.44</v>
      </c>
      <c r="Q2200" s="9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5270.12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4122.8100000000004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1503.54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3906.69</v>
      </c>
      <c r="Q2204" s="9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2730.14</v>
      </c>
      <c r="Q2206" s="9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4222.22</v>
      </c>
      <c r="Q2207" s="9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3323.53</v>
      </c>
      <c r="Q2208" s="9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28571.43</v>
      </c>
      <c r="Q2209" s="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4233.33</v>
      </c>
      <c r="Q2210" s="9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5026.67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6190.28</v>
      </c>
      <c r="Q2212" s="9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4075</v>
      </c>
      <c r="Q2213" s="9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5579.67</v>
      </c>
      <c r="Q2214" s="9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1000</v>
      </c>
      <c r="Q2215" s="9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7312.54</v>
      </c>
      <c r="Q2216" s="9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2606.06</v>
      </c>
      <c r="Q2217" s="9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2264.29</v>
      </c>
      <c r="Q2218" s="9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4722.22</v>
      </c>
      <c r="Q2219" s="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3232.45</v>
      </c>
      <c r="Q2220" s="9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5342.11</v>
      </c>
      <c r="Q2221" s="9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5130.43</v>
      </c>
      <c r="Q2222" s="9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3719.72</v>
      </c>
      <c r="Q2223" s="9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2710</v>
      </c>
      <c r="Q2224" s="9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8214.5300000000007</v>
      </c>
      <c r="Q2226" s="9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16479.650000000001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6082.03</v>
      </c>
      <c r="Q2228" s="9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6797.01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8156.18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2542.5500000000002</v>
      </c>
      <c r="Q2231" s="9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2149.8000000000002</v>
      </c>
      <c r="Q2232" s="9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2722.66</v>
      </c>
      <c r="Q2233" s="9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2509.11</v>
      </c>
      <c r="Q2234" s="9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2123.02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4160.71</v>
      </c>
      <c r="Q2236" s="9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13558.5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2211.62</v>
      </c>
      <c r="Q2238" s="9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6462.56</v>
      </c>
      <c r="Q2239" s="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6956.96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7513.3</v>
      </c>
      <c r="Q2241" s="9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14097.92</v>
      </c>
      <c r="Q2242" s="9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IFERROR(ROUND(E2243/L2243*100,2),0)</f>
        <v>4947.24</v>
      </c>
      <c r="Q2243" s="9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5386.53</v>
      </c>
      <c r="Q2244" s="9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457.13</v>
      </c>
      <c r="Q2245" s="9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6500.34</v>
      </c>
      <c r="Q2246" s="9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5347.53</v>
      </c>
      <c r="Q2247" s="9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4391.2299999999996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5085.26</v>
      </c>
      <c r="Q2249" s="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5863.28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3281.67</v>
      </c>
      <c r="Q2251" s="9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42693.17</v>
      </c>
      <c r="Q2252" s="9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2380.87</v>
      </c>
      <c r="Q2253" s="9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9841.3700000000008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10732.14</v>
      </c>
      <c r="Q2255" s="9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1167.01</v>
      </c>
      <c r="Q2256" s="9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4178.2299999999996</v>
      </c>
      <c r="Q2257" s="9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9410.36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1572.2</v>
      </c>
      <c r="Q2260" s="9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9063.59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9729.76</v>
      </c>
      <c r="Q2262" s="9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3711.9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2810.5</v>
      </c>
      <c r="Q2264" s="9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14443.33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2427.42</v>
      </c>
      <c r="Q2266" s="9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3511.76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2476.29</v>
      </c>
      <c r="Q2268" s="9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18837.87</v>
      </c>
      <c r="Q2269" s="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14808.25</v>
      </c>
      <c r="Q2270" s="9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4993.46</v>
      </c>
      <c r="Q2271" s="9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10782.16</v>
      </c>
      <c r="Q2272" s="9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4263.3999999999996</v>
      </c>
      <c r="Q2273" s="9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1437.08</v>
      </c>
      <c r="Q2274" s="9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3747.62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3020.2</v>
      </c>
      <c r="Q2276" s="9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3355.06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6474.67</v>
      </c>
      <c r="Q2278" s="9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5793.24</v>
      </c>
      <c r="Q2279" s="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5307.84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4806.25</v>
      </c>
      <c r="Q2281" s="9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8239.69</v>
      </c>
      <c r="Q2282" s="9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5045.45</v>
      </c>
      <c r="Q2283" s="9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11583.33</v>
      </c>
      <c r="Q2284" s="9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6303.46</v>
      </c>
      <c r="Q2285" s="9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10802.15</v>
      </c>
      <c r="Q2286" s="9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4608.8599999999997</v>
      </c>
      <c r="Q2287" s="9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10721.43</v>
      </c>
      <c r="Q2288" s="9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5093.3900000000003</v>
      </c>
      <c r="Q2289" s="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4004</v>
      </c>
      <c r="Q2290" s="9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6444</v>
      </c>
      <c r="Q2291" s="9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5382.76</v>
      </c>
      <c r="Q2292" s="9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10046.51</v>
      </c>
      <c r="Q2293" s="9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4663.07</v>
      </c>
      <c r="Q2294" s="9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3407.41</v>
      </c>
      <c r="Q2295" s="9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6521.46</v>
      </c>
      <c r="Q2296" s="9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4420.59</v>
      </c>
      <c r="Q2297" s="9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7196.55</v>
      </c>
      <c r="Q2298" s="9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5294.74</v>
      </c>
      <c r="Q2299" s="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10945.14</v>
      </c>
      <c r="Q2300" s="9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7503.57</v>
      </c>
      <c r="Q2301" s="9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11571.43</v>
      </c>
      <c r="Q2302" s="9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3165.98</v>
      </c>
      <c r="Q2303" s="9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4617.6499999999996</v>
      </c>
      <c r="Q2304" s="9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6848.17</v>
      </c>
      <c r="Q2305" s="9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5346.92</v>
      </c>
      <c r="Q2306" s="9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IFERROR(ROUND(E2307/L2307*100,2),0)</f>
        <v>10910.78</v>
      </c>
      <c r="Q2307" s="9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5118.5600000000004</v>
      </c>
      <c r="Q2308" s="9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2793.68</v>
      </c>
      <c r="Q2309" s="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8249.69</v>
      </c>
      <c r="Q2310" s="9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5981.75</v>
      </c>
      <c r="Q2311" s="9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6481.65</v>
      </c>
      <c r="Q2312" s="9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9009.6200000000008</v>
      </c>
      <c r="Q2313" s="9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4096.2</v>
      </c>
      <c r="Q2314" s="9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5600.01</v>
      </c>
      <c r="Q2315" s="9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3767.28</v>
      </c>
      <c r="Q2316" s="9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4007.81</v>
      </c>
      <c r="Q2317" s="9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7803.2</v>
      </c>
      <c r="Q2318" s="9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1890.91</v>
      </c>
      <c r="Q2319" s="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3713.5</v>
      </c>
      <c r="Q2320" s="9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4196.1000000000004</v>
      </c>
      <c r="Q2321" s="9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6104.49</v>
      </c>
      <c r="Q2322" s="9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6453.13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3000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2549.1799999999998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1142.8599999999999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10800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5488.32</v>
      </c>
      <c r="Q2329" s="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4738.3599999999997</v>
      </c>
      <c r="Q2330" s="9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21184</v>
      </c>
      <c r="Q2331" s="9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21992.639999999999</v>
      </c>
      <c r="Q2332" s="9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4079.54</v>
      </c>
      <c r="Q2333" s="9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7550.28</v>
      </c>
      <c r="Q2334" s="9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1354.26</v>
      </c>
      <c r="Q2335" s="9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6086.57</v>
      </c>
      <c r="Q2336" s="9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11569.23</v>
      </c>
      <c r="Q2337" s="9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4810.46</v>
      </c>
      <c r="Q2338" s="9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7418.44</v>
      </c>
      <c r="Q2339" s="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12334.55</v>
      </c>
      <c r="Q2340" s="9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6662.32</v>
      </c>
      <c r="Q2341" s="9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10499.01</v>
      </c>
      <c r="Q2342" s="9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100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1300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1500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5400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1542.86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2500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2750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36700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200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6000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9740.74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4785.71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5000</v>
      </c>
      <c r="Q2370" s="9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IFERROR(ROUND(E2371/L2371*100,2),0)</f>
        <v>0</v>
      </c>
      <c r="Q2371" s="9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2050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3000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5000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1000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8158.25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1833.33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22442.86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3750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14500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100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11257.14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34200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5787.5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3000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2500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5000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150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1000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2233.33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5200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1683.33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5630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8406.25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16839.39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1500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7666.67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5033.33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833.33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3538.46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5583.33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500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100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6947.22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100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100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800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3444.44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100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100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100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1050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100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100</v>
      </c>
      <c r="Q2434" s="9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IFERROR(ROUND(E2435/L2435*100,2),0)</f>
        <v>0</v>
      </c>
      <c r="Q2435" s="9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1300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30600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2250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5000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500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7422.94</v>
      </c>
      <c r="Q2443" s="9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8125.27</v>
      </c>
      <c r="Q2444" s="9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13023.47</v>
      </c>
      <c r="Q2445" s="9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5340.98</v>
      </c>
      <c r="Q2446" s="9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7513.04</v>
      </c>
      <c r="Q2447" s="9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7566.67</v>
      </c>
      <c r="Q2448" s="9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3169.14</v>
      </c>
      <c r="Q2449" s="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4777.78</v>
      </c>
      <c r="Q2450" s="9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9000</v>
      </c>
      <c r="Q2451" s="9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14931.4</v>
      </c>
      <c r="Q2452" s="9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6206.99</v>
      </c>
      <c r="Q2453" s="9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5340</v>
      </c>
      <c r="Q2454" s="9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6926.87</v>
      </c>
      <c r="Q2455" s="9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27150.77</v>
      </c>
      <c r="Q2456" s="9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3412.5</v>
      </c>
      <c r="Q2457" s="9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4049.25</v>
      </c>
      <c r="Q2458" s="9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18975.810000000001</v>
      </c>
      <c r="Q2459" s="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6886.25</v>
      </c>
      <c r="Q2460" s="9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10877.66</v>
      </c>
      <c r="Q2461" s="9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12598.53</v>
      </c>
      <c r="Q2462" s="9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9052.33</v>
      </c>
      <c r="Q2463" s="9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2888.04</v>
      </c>
      <c r="Q2464" s="9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3100</v>
      </c>
      <c r="Q2465" s="9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5167.4399999999996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2627.08</v>
      </c>
      <c r="Q2467" s="9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4807.6899999999996</v>
      </c>
      <c r="Q2468" s="9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2755.81</v>
      </c>
      <c r="Q2469" s="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3697.14</v>
      </c>
      <c r="Q2470" s="9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2902.13</v>
      </c>
      <c r="Q2471" s="9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2865.67</v>
      </c>
      <c r="Q2472" s="9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3764.71</v>
      </c>
      <c r="Q2473" s="9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9790.4</v>
      </c>
      <c r="Q2474" s="9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4255.32</v>
      </c>
      <c r="Q2475" s="9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13158.37</v>
      </c>
      <c r="Q2476" s="9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3232.1</v>
      </c>
      <c r="Q2477" s="9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6110.4</v>
      </c>
      <c r="Q2478" s="9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3134.15</v>
      </c>
      <c r="Q2479" s="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12911.39</v>
      </c>
      <c r="Q2480" s="9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2502.06</v>
      </c>
      <c r="Q2481" s="9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25000</v>
      </c>
      <c r="Q2482" s="9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4754.1499999999996</v>
      </c>
      <c r="Q2483" s="9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4004</v>
      </c>
      <c r="Q2484" s="9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6584.21</v>
      </c>
      <c r="Q2485" s="9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4640.12</v>
      </c>
      <c r="Q2486" s="9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5036.59</v>
      </c>
      <c r="Q2487" s="9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2656.67</v>
      </c>
      <c r="Q2488" s="9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3949.37</v>
      </c>
      <c r="Q2489" s="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4924.62</v>
      </c>
      <c r="Q2490" s="9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6238</v>
      </c>
      <c r="Q2491" s="9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3793.75</v>
      </c>
      <c r="Q2492" s="9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5160</v>
      </c>
      <c r="Q2493" s="9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2777.78</v>
      </c>
      <c r="Q2494" s="9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9938.2199999999993</v>
      </c>
      <c r="Q2495" s="9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3884.82</v>
      </c>
      <c r="Q2496" s="9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4554.88</v>
      </c>
      <c r="Q2497" s="9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60000</v>
      </c>
      <c r="Q2498" s="9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IFERROR(ROUND(E2499/L2499*100,2),0)</f>
        <v>8055.11</v>
      </c>
      <c r="Q2499" s="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5280</v>
      </c>
      <c r="Q2500" s="9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4767.6499999999996</v>
      </c>
      <c r="Q2501" s="9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2344.83</v>
      </c>
      <c r="Q2502" s="9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4014.29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1720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1500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3571.43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3750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5250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7750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5354.55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10368.17</v>
      </c>
      <c r="Q2523" s="9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18518.52</v>
      </c>
      <c r="Q2524" s="9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5415.38</v>
      </c>
      <c r="Q2525" s="9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17720.93</v>
      </c>
      <c r="Q2526" s="9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10032.5</v>
      </c>
      <c r="Q2527" s="9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13690.91</v>
      </c>
      <c r="Q2528" s="9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5753.52</v>
      </c>
      <c r="Q2529" s="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5296.28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8232.89</v>
      </c>
      <c r="Q2531" s="9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13541.67</v>
      </c>
      <c r="Q2532" s="9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7406.56</v>
      </c>
      <c r="Q2533" s="9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8408.33</v>
      </c>
      <c r="Q2534" s="9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6102.94</v>
      </c>
      <c r="Q2535" s="9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15000</v>
      </c>
      <c r="Q2536" s="9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26608.97</v>
      </c>
      <c r="Q2537" s="9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725</v>
      </c>
      <c r="Q2538" s="9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10000</v>
      </c>
      <c r="Q2539" s="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10996.31</v>
      </c>
      <c r="Q2540" s="9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16991.53</v>
      </c>
      <c r="Q2541" s="9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9574.07</v>
      </c>
      <c r="Q2542" s="9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5946.03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5576.92</v>
      </c>
      <c r="Q2544" s="9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3007.69</v>
      </c>
      <c r="Q2545" s="9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8843.86</v>
      </c>
      <c r="Q2546" s="9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6403.28</v>
      </c>
      <c r="Q2547" s="9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6015.38</v>
      </c>
      <c r="Q2548" s="9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4919.3999999999996</v>
      </c>
      <c r="Q2549" s="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16516.22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4362.16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4370</v>
      </c>
      <c r="Q2552" s="9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6741.96</v>
      </c>
      <c r="Q2553" s="9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17750</v>
      </c>
      <c r="Q2554" s="9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3888.33</v>
      </c>
      <c r="Q2555" s="9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5498.51</v>
      </c>
      <c r="Q2556" s="9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6134.29</v>
      </c>
      <c r="Q2557" s="9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2311.7600000000002</v>
      </c>
      <c r="Q2558" s="9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2961.11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7561.11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3560</v>
      </c>
      <c r="Q2561" s="9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14300</v>
      </c>
      <c r="Q2562" s="9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IFERROR(ROUND(E2563/L2563*100,2),0)</f>
        <v>0</v>
      </c>
      <c r="Q2563" s="9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2500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6000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5000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7250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2950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6250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2308.33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2550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4818.18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100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100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5000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500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20283.330000000002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2912.5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500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1300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5000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100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9605.26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30577.78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1214.29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8357.14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1800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11553.33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2190.0700000000002</v>
      </c>
      <c r="Q2603" s="9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8002.25</v>
      </c>
      <c r="Q2604" s="9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3552</v>
      </c>
      <c r="Q2605" s="9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6493.33</v>
      </c>
      <c r="Q2606" s="9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6096.57</v>
      </c>
      <c r="Q2607" s="9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3144.42</v>
      </c>
      <c r="Q2608" s="9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8194.9699999999993</v>
      </c>
      <c r="Q2609" s="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5892.76</v>
      </c>
      <c r="Q2610" s="9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15729.35</v>
      </c>
      <c r="Q2611" s="9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5575.85</v>
      </c>
      <c r="Q2612" s="9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8380.2900000000009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5842.22</v>
      </c>
      <c r="Q2614" s="9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27057.14</v>
      </c>
      <c r="Q2615" s="9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10710</v>
      </c>
      <c r="Q2616" s="9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4718.0600000000004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12030.88</v>
      </c>
      <c r="Q2618" s="9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2759.75</v>
      </c>
      <c r="Q2619" s="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20529.87</v>
      </c>
      <c r="Q2620" s="9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3554.72</v>
      </c>
      <c r="Q2621" s="9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7463.95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4705.8100000000004</v>
      </c>
      <c r="Q2623" s="9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2659.14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3677.42</v>
      </c>
      <c r="Q2625" s="9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3182.05</v>
      </c>
      <c r="Q2626" s="9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IFERROR(ROUND(E2627/L2627*100,2),0)</f>
        <v>2757.69</v>
      </c>
      <c r="Q2627" s="9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5600</v>
      </c>
      <c r="Q2628" s="9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2155.56</v>
      </c>
      <c r="Q2629" s="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4409.5200000000004</v>
      </c>
      <c r="Q2630" s="9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3898.77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8018.55</v>
      </c>
      <c r="Q2633" s="9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3490.48</v>
      </c>
      <c r="Q2634" s="9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8910.0499999999993</v>
      </c>
      <c r="Q2635" s="9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3944</v>
      </c>
      <c r="Q2636" s="9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13690.48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3746</v>
      </c>
      <c r="Q2638" s="9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3196.15</v>
      </c>
      <c r="Q2639" s="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2521.4299999999998</v>
      </c>
      <c r="Q2640" s="9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1004.08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4594.2</v>
      </c>
      <c r="Q2642" s="9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1500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22358.25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3948.08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9130.43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7866.62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1200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1766.67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4133.33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7160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30782.35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8045.45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8394.2900000000009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850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7337.21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11286.18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9527.76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13330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380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8575</v>
      </c>
      <c r="Q2663" s="9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26700</v>
      </c>
      <c r="Q2664" s="9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37355.800000000003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17403.849999999999</v>
      </c>
      <c r="Q2666" s="9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9369.57</v>
      </c>
      <c r="Q2667" s="9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7732.77</v>
      </c>
      <c r="Q2668" s="9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9222.2199999999993</v>
      </c>
      <c r="Q2669" s="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6096.43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9100</v>
      </c>
      <c r="Q2671" s="9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4158.33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3376.19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7061.7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16715.150000000001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12861.99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6541.38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11755.56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12648.15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55000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4400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6900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2750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8490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1200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1000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528.57000000000005</v>
      </c>
      <c r="Q2690" s="9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IFERROR(ROUND(E2691/L2691*100,2),0)</f>
        <v>100</v>
      </c>
      <c r="Q2691" s="9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7276.27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1750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2500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1333.33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100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2366.67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8921.0499999999993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11655.77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1300.5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1750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3413.04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13234.62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16357.14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21737.5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14944.49</v>
      </c>
      <c r="Q2708" s="9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7123.75</v>
      </c>
      <c r="Q2709" s="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4446.43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16494.48</v>
      </c>
      <c r="Q2711" s="9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8487.15</v>
      </c>
      <c r="Q2712" s="9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5394.52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5053.1499999999996</v>
      </c>
      <c r="Q2714" s="9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10800.14</v>
      </c>
      <c r="Q2715" s="9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9537.3799999999992</v>
      </c>
      <c r="Q2716" s="9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5763.1</v>
      </c>
      <c r="Q2717" s="9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6416.05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9238.77</v>
      </c>
      <c r="Q2719" s="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12597.97</v>
      </c>
      <c r="Q2720" s="9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9463.77</v>
      </c>
      <c r="Q2721" s="9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17069.939999999999</v>
      </c>
      <c r="Q2722" s="9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4076.21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6825.41</v>
      </c>
      <c r="Q2724" s="9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9548.86</v>
      </c>
      <c r="Q2725" s="9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719.03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51165.49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26174.5</v>
      </c>
      <c r="Q2728" s="9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6976.1</v>
      </c>
      <c r="Q2729" s="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7722.96</v>
      </c>
      <c r="Q2730" s="9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34056.519999999997</v>
      </c>
      <c r="Q2731" s="9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6741.79</v>
      </c>
      <c r="Q2732" s="9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84570.27</v>
      </c>
      <c r="Q2733" s="9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9719.18</v>
      </c>
      <c r="Q2734" s="9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45184.03</v>
      </c>
      <c r="Q2735" s="9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13866.87</v>
      </c>
      <c r="Q2736" s="9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2164.0100000000002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16951.72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16188.21</v>
      </c>
      <c r="Q2739" s="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49313.33</v>
      </c>
      <c r="Q2740" s="9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2212.04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1823.53</v>
      </c>
      <c r="Q2742" s="9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4061.11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3795.45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3573.47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4215.79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3500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5500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3928.57</v>
      </c>
      <c r="Q2754" s="9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IFERROR(ROUND(E2755/L2755*100,2),0)</f>
        <v>4750</v>
      </c>
      <c r="Q2755" s="9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1733.33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3175.76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500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3900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5250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900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2500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3000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2500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1133.33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2947.06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100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6309.85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100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4384.62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7500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4597.22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1000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9366.67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5300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4700</v>
      </c>
      <c r="Q2783" s="9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6666.67</v>
      </c>
      <c r="Q2784" s="9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1877.05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6611.11</v>
      </c>
      <c r="Q2786" s="9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3685.92</v>
      </c>
      <c r="Q2787" s="9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3981.08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3150</v>
      </c>
      <c r="Q2789" s="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10250</v>
      </c>
      <c r="Q2790" s="9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12645.83</v>
      </c>
      <c r="Q2791" s="9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4787.88</v>
      </c>
      <c r="Q2792" s="9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7321.43</v>
      </c>
      <c r="Q2793" s="9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8966.67</v>
      </c>
      <c r="Q2794" s="9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15146.23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2500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3650</v>
      </c>
      <c r="Q2797" s="9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4400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8735.76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3647.48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4485.95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4290.32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5123.08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3394.44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9074.4699999999993</v>
      </c>
      <c r="Q2805" s="9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5000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2444.44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6774.19</v>
      </c>
      <c r="Q2809" s="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6537.68</v>
      </c>
      <c r="Q2810" s="9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12190.48</v>
      </c>
      <c r="Q2811" s="9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4745.6099999999997</v>
      </c>
      <c r="Q2812" s="9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9284.26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6825.3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3720.96</v>
      </c>
      <c r="Q2815" s="9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4321.43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2513.02</v>
      </c>
      <c r="Q2818" s="9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IFERROR(ROUND(E2819/L2819*100,2),0)</f>
        <v>2363.64</v>
      </c>
      <c r="Q2819" s="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10395.1</v>
      </c>
      <c r="Q2820" s="9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5038.46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1360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2857.14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6382.98</v>
      </c>
      <c r="Q2824" s="9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885.71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5066.67</v>
      </c>
      <c r="Q2826" s="9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6078.43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11342.11</v>
      </c>
      <c r="Q2828" s="9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10456.52</v>
      </c>
      <c r="Q2829" s="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9830.93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3503.95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27272.73</v>
      </c>
      <c r="Q2832" s="9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6384.62</v>
      </c>
      <c r="Q2833" s="9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3018.94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8351.43</v>
      </c>
      <c r="Q2835" s="9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6476.19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2011.82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4409.09</v>
      </c>
      <c r="Q2838" s="9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4047.62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4453.7</v>
      </c>
      <c r="Q2840" s="9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12580.65</v>
      </c>
      <c r="Q2841" s="9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1969.7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1000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3000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6066.67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2333.33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500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2392.31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1583.33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2978.57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6000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2433.33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3500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2955.56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2666.67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1833.33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2000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1333.33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2250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5040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10502.93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3540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8333.33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3592.31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11912.5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9033.33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233.33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10833.33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2900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9655.17</v>
      </c>
      <c r="Q2882" s="9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IFERROR(ROUND(E2883/L2883*100,2),0)</f>
        <v>0</v>
      </c>
      <c r="Q2883" s="9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6300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38160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2600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1000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500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8157.14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700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2730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2941.18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1250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5208.33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18333.330000000002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2633.33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48642.86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300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2500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3658.82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8071.43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100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5280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2000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100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4692.8599999999997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7807.69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100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100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20366.669999999998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2071.4299999999998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4855.5600000000004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6810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850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5161.54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4300</v>
      </c>
      <c r="Q2923" s="9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8333.33</v>
      </c>
      <c r="Q2924" s="9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3000</v>
      </c>
      <c r="Q2925" s="9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17551.02</v>
      </c>
      <c r="Q2926" s="9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23166.18</v>
      </c>
      <c r="Q2927" s="9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7500</v>
      </c>
      <c r="Q2928" s="9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11214.29</v>
      </c>
      <c r="Q2929" s="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4166.67</v>
      </c>
      <c r="Q2930" s="9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25517.34</v>
      </c>
      <c r="Q2931" s="9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16277.42</v>
      </c>
      <c r="Q2932" s="9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8833.33</v>
      </c>
      <c r="Q2933" s="9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8573.68</v>
      </c>
      <c r="Q2934" s="9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4757.41</v>
      </c>
      <c r="Q2935" s="9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7297.3</v>
      </c>
      <c r="Q2936" s="9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9053.85</v>
      </c>
      <c r="Q2937" s="9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3764.71</v>
      </c>
      <c r="Q2938" s="9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3636.36</v>
      </c>
      <c r="Q2939" s="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12671.88</v>
      </c>
      <c r="Q2940" s="9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32920</v>
      </c>
      <c r="Q2941" s="9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8124.24</v>
      </c>
      <c r="Q2942" s="9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100</v>
      </c>
      <c r="Q2943" s="9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20222.77</v>
      </c>
      <c r="Q2944" s="9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10000</v>
      </c>
      <c r="Q2946" s="9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IFERROR(ROUND(E2947/L2947*100,2),0)</f>
        <v>0</v>
      </c>
      <c r="Q2947" s="9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100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8246.15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266.67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1250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1889.66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20062.5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20166.669999999998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6500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6610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9333.33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5075</v>
      </c>
      <c r="Q2963" s="9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6090</v>
      </c>
      <c r="Q2964" s="9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10903.06</v>
      </c>
      <c r="Q2965" s="9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2569.23</v>
      </c>
      <c r="Q2966" s="9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4192.3100000000004</v>
      </c>
      <c r="Q2967" s="9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8877.34</v>
      </c>
      <c r="Q2968" s="9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8022.54</v>
      </c>
      <c r="Q2969" s="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7893.62</v>
      </c>
      <c r="Q2970" s="9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9558.82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6989.01</v>
      </c>
      <c r="Q2972" s="9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7453.49</v>
      </c>
      <c r="Q2973" s="9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12394.12</v>
      </c>
      <c r="Q2974" s="9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26484.85</v>
      </c>
      <c r="Q2975" s="9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5862.07</v>
      </c>
      <c r="Q2976" s="9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7088.5</v>
      </c>
      <c r="Q2977" s="9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857.14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11356.67</v>
      </c>
      <c r="Q2979" s="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6068.75</v>
      </c>
      <c r="Q2980" s="9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11021.74</v>
      </c>
      <c r="Q2981" s="9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13645.83</v>
      </c>
      <c r="Q2982" s="9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5316.49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8649.15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15523.83</v>
      </c>
      <c r="Q2985" s="9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11508.26</v>
      </c>
      <c r="Q2986" s="9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10959.46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4521.43</v>
      </c>
      <c r="Q2988" s="9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10415.17</v>
      </c>
      <c r="Q2989" s="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3571.43</v>
      </c>
      <c r="Q2990" s="9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9699.73</v>
      </c>
      <c r="Q2991" s="9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37037.040000000001</v>
      </c>
      <c r="Q2992" s="9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9440.86</v>
      </c>
      <c r="Q2993" s="9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4898.4399999999996</v>
      </c>
      <c r="Q2994" s="9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4559.09</v>
      </c>
      <c r="Q2995" s="9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2327.5300000000002</v>
      </c>
      <c r="Q2996" s="9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6322.89</v>
      </c>
      <c r="Q2997" s="9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15352.04</v>
      </c>
      <c r="Q2998" s="9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9020</v>
      </c>
      <c r="Q2999" s="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11897.11</v>
      </c>
      <c r="Q3000" s="9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8025</v>
      </c>
      <c r="Q3001" s="9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6250</v>
      </c>
      <c r="Q3002" s="9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13137.72</v>
      </c>
      <c r="Q3003" s="9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7303.3</v>
      </c>
      <c r="Q3004" s="9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17852.939999999999</v>
      </c>
      <c r="Q3005" s="9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16290.97</v>
      </c>
      <c r="Q3006" s="9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10824.24</v>
      </c>
      <c r="Q3007" s="9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8886.6</v>
      </c>
      <c r="Q3008" s="9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5400</v>
      </c>
      <c r="Q3009" s="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11673.08</v>
      </c>
      <c r="Q3010" s="9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IFERROR(ROUND(E3011/L3011*100,2),0)</f>
        <v>23389.84</v>
      </c>
      <c r="Q3011" s="9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15800</v>
      </c>
      <c r="Q3012" s="9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1484</v>
      </c>
      <c r="Q3013" s="9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8518.18</v>
      </c>
      <c r="Q3014" s="9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14669.16</v>
      </c>
      <c r="Q3015" s="9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5076.4799999999996</v>
      </c>
      <c r="Q3016" s="9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8770</v>
      </c>
      <c r="Q3017" s="9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24227.78</v>
      </c>
      <c r="Q3018" s="9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14644.65</v>
      </c>
      <c r="Q3019" s="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10317.07</v>
      </c>
      <c r="Q3020" s="9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8046.46</v>
      </c>
      <c r="Q3021" s="9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23466.67</v>
      </c>
      <c r="Q3022" s="9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5068.93</v>
      </c>
      <c r="Q3023" s="9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16270.97</v>
      </c>
      <c r="Q3024" s="9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12016.67</v>
      </c>
      <c r="Q3025" s="9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6769.78</v>
      </c>
      <c r="Q3026" s="9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5210.34</v>
      </c>
      <c r="Q3027" s="9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5160</v>
      </c>
      <c r="Q3028" s="9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16430</v>
      </c>
      <c r="Q3029" s="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8485.86</v>
      </c>
      <c r="Q3030" s="9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9454.89</v>
      </c>
      <c r="Q3031" s="9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4553.66</v>
      </c>
      <c r="Q3032" s="9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5172.41</v>
      </c>
      <c r="Q3033" s="9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5088</v>
      </c>
      <c r="Q3034" s="9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19113.04</v>
      </c>
      <c r="Q3035" s="9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8931.43</v>
      </c>
      <c r="Q3036" s="9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8858.86</v>
      </c>
      <c r="Q3037" s="9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9630.09</v>
      </c>
      <c r="Q3038" s="9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3331.25</v>
      </c>
      <c r="Q3039" s="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3722.22</v>
      </c>
      <c r="Q3040" s="9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9213.0400000000009</v>
      </c>
      <c r="Q3041" s="9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7678.57</v>
      </c>
      <c r="Q3042" s="9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9652.6299999999992</v>
      </c>
      <c r="Q3043" s="9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5189.1899999999996</v>
      </c>
      <c r="Q3044" s="9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12891.41</v>
      </c>
      <c r="Q3045" s="9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8410.9</v>
      </c>
      <c r="Q3046" s="9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8294.16</v>
      </c>
      <c r="Q3047" s="9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25994.83</v>
      </c>
      <c r="Q3048" s="9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3725</v>
      </c>
      <c r="Q3049" s="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17702.13</v>
      </c>
      <c r="Q3050" s="9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7407.41</v>
      </c>
      <c r="Q3051" s="9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7066.67</v>
      </c>
      <c r="Q3052" s="9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2362.86</v>
      </c>
      <c r="Q3053" s="9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3750</v>
      </c>
      <c r="Q3054" s="9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1333.33</v>
      </c>
      <c r="Q3055" s="9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100</v>
      </c>
      <c r="Q3057" s="9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100</v>
      </c>
      <c r="Q3060" s="9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4100</v>
      </c>
      <c r="Q3061" s="9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5583.33</v>
      </c>
      <c r="Q3062" s="9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9976.1200000000008</v>
      </c>
      <c r="Q3064" s="9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2552.17</v>
      </c>
      <c r="Q3065" s="9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11765.28</v>
      </c>
      <c r="Q3066" s="9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500</v>
      </c>
      <c r="Q3067" s="9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279666.67</v>
      </c>
      <c r="Q3068" s="9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20000</v>
      </c>
      <c r="Q3069" s="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8750</v>
      </c>
      <c r="Q3070" s="9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2014.29</v>
      </c>
      <c r="Q3071" s="9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2087.5</v>
      </c>
      <c r="Q3072" s="9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6130.77</v>
      </c>
      <c r="Q3073" s="9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100</v>
      </c>
      <c r="Q3074" s="9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IFERROR(ROUND(E3075/L3075*100,2),0)</f>
        <v>9214.2900000000009</v>
      </c>
      <c r="Q3075" s="9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733.33</v>
      </c>
      <c r="Q3076" s="9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6480</v>
      </c>
      <c r="Q3077" s="9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3012</v>
      </c>
      <c r="Q3078" s="9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5250</v>
      </c>
      <c r="Q3079" s="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2366.67</v>
      </c>
      <c r="Q3080" s="9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41577.78</v>
      </c>
      <c r="Q3081" s="9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5371.43</v>
      </c>
      <c r="Q3082" s="9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42060</v>
      </c>
      <c r="Q3083" s="9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1866.67</v>
      </c>
      <c r="Q3085" s="9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7833.33</v>
      </c>
      <c r="Q3086" s="9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6777.78</v>
      </c>
      <c r="Q3087" s="9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1666.67</v>
      </c>
      <c r="Q3088" s="9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6250</v>
      </c>
      <c r="Q3089" s="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4200</v>
      </c>
      <c r="Q3090" s="9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13008.89</v>
      </c>
      <c r="Q3091" s="9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127022.22</v>
      </c>
      <c r="Q3092" s="9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8844.44</v>
      </c>
      <c r="Q3093" s="9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5634.24</v>
      </c>
      <c r="Q3094" s="9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5352.94</v>
      </c>
      <c r="Q3095" s="9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2500</v>
      </c>
      <c r="Q3096" s="9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5000</v>
      </c>
      <c r="Q3097" s="9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5678.57</v>
      </c>
      <c r="Q3098" s="9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4083.33</v>
      </c>
      <c r="Q3099" s="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6511.11</v>
      </c>
      <c r="Q3100" s="9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5560</v>
      </c>
      <c r="Q3101" s="9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14053.85</v>
      </c>
      <c r="Q3102" s="9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2500</v>
      </c>
      <c r="Q3103" s="9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6953.33</v>
      </c>
      <c r="Q3104" s="9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550</v>
      </c>
      <c r="Q3105" s="9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23700</v>
      </c>
      <c r="Q3106" s="9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7987.1</v>
      </c>
      <c r="Q3107" s="9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1025</v>
      </c>
      <c r="Q3108" s="9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27258.62</v>
      </c>
      <c r="Q3109" s="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1300</v>
      </c>
      <c r="Q3110" s="9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5818.42</v>
      </c>
      <c r="Q3111" s="9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1000</v>
      </c>
      <c r="Q3112" s="9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7010.53</v>
      </c>
      <c r="Q3113" s="9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5788.89</v>
      </c>
      <c r="Q3114" s="9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12527.03</v>
      </c>
      <c r="Q3115" s="9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30000</v>
      </c>
      <c r="Q3117" s="9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4300</v>
      </c>
      <c r="Q3118" s="9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100</v>
      </c>
      <c r="Q3119" s="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77500</v>
      </c>
      <c r="Q3120" s="9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500</v>
      </c>
      <c r="Q3121" s="9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1280</v>
      </c>
      <c r="Q3122" s="9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1000</v>
      </c>
      <c r="Q3123" s="9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5800</v>
      </c>
      <c r="Q3124" s="9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24480.46</v>
      </c>
      <c r="Q3125" s="9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650</v>
      </c>
      <c r="Q3126" s="9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6117.65</v>
      </c>
      <c r="Q3128" s="9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13923.93</v>
      </c>
      <c r="Q3130" s="9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1000</v>
      </c>
      <c r="Q3131" s="9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9375</v>
      </c>
      <c r="Q3132" s="9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5375</v>
      </c>
      <c r="Q3133" s="9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1000</v>
      </c>
      <c r="Q3134" s="9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3375</v>
      </c>
      <c r="Q3135" s="9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1875</v>
      </c>
      <c r="Q3136" s="9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2314.29</v>
      </c>
      <c r="Q3137" s="9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2904.55</v>
      </c>
      <c r="Q3138" s="9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IFERROR(ROUND(E3139/L3139*100,2),0)</f>
        <v>5000</v>
      </c>
      <c r="Q3139" s="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45000</v>
      </c>
      <c r="Q3141" s="9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2400</v>
      </c>
      <c r="Q3142" s="9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3225</v>
      </c>
      <c r="Q3143" s="9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1500</v>
      </c>
      <c r="Q3144" s="9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25133.33</v>
      </c>
      <c r="Q3146" s="9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43750</v>
      </c>
      <c r="Q3148" s="9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11035.21</v>
      </c>
      <c r="Q3149" s="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4142.1099999999997</v>
      </c>
      <c r="Q3150" s="9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5200</v>
      </c>
      <c r="Q3151" s="9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3399.04</v>
      </c>
      <c r="Q3152" s="9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10335.290000000001</v>
      </c>
      <c r="Q3153" s="9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3479.1</v>
      </c>
      <c r="Q3154" s="9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4177.3900000000003</v>
      </c>
      <c r="Q3155" s="9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6426.83</v>
      </c>
      <c r="Q3156" s="9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3120.94</v>
      </c>
      <c r="Q3157" s="9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6292.13</v>
      </c>
      <c r="Q3158" s="9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9853.66</v>
      </c>
      <c r="Q3159" s="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8260.8700000000008</v>
      </c>
      <c r="Q3160" s="9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3850.42</v>
      </c>
      <c r="Q3161" s="9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8015.79</v>
      </c>
      <c r="Q3162" s="9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2840.54</v>
      </c>
      <c r="Q3163" s="9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8073.02</v>
      </c>
      <c r="Q3164" s="9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20069.439999999999</v>
      </c>
      <c r="Q3165" s="9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3759.15</v>
      </c>
      <c r="Q3166" s="9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5809.52</v>
      </c>
      <c r="Q3167" s="9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6030.09</v>
      </c>
      <c r="Q3168" s="9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6336.36</v>
      </c>
      <c r="Q3169" s="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5090.16</v>
      </c>
      <c r="Q3170" s="9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10050</v>
      </c>
      <c r="Q3171" s="9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3161.97</v>
      </c>
      <c r="Q3172" s="9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6510.26</v>
      </c>
      <c r="Q3173" s="9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7931.03</v>
      </c>
      <c r="Q3174" s="9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13918.92</v>
      </c>
      <c r="Q3175" s="9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13191.3</v>
      </c>
      <c r="Q3176" s="9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9130</v>
      </c>
      <c r="Q3177" s="9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3967.27</v>
      </c>
      <c r="Q3178" s="9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5754.9</v>
      </c>
      <c r="Q3179" s="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3302.56</v>
      </c>
      <c r="Q3180" s="9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7733.58</v>
      </c>
      <c r="Q3181" s="9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3193.33</v>
      </c>
      <c r="Q3182" s="9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3633.33</v>
      </c>
      <c r="Q3183" s="9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4676.82</v>
      </c>
      <c r="Q3184" s="9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4007.35</v>
      </c>
      <c r="Q3185" s="9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10021.74</v>
      </c>
      <c r="Q3186" s="9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4166.67</v>
      </c>
      <c r="Q3187" s="9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4671.43</v>
      </c>
      <c r="Q3188" s="9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7149.18</v>
      </c>
      <c r="Q3189" s="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1444.44</v>
      </c>
      <c r="Q3190" s="9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35684.21</v>
      </c>
      <c r="Q3191" s="9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3775</v>
      </c>
      <c r="Q3193" s="9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1275</v>
      </c>
      <c r="Q3194" s="9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2445.83</v>
      </c>
      <c r="Q3195" s="9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5307.69</v>
      </c>
      <c r="Q3197" s="9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30000</v>
      </c>
      <c r="Q3198" s="9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28625</v>
      </c>
      <c r="Q3199" s="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3666.67</v>
      </c>
      <c r="Q3200" s="9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4920.75</v>
      </c>
      <c r="Q3201" s="9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100</v>
      </c>
      <c r="Q3202" s="9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IFERROR(ROUND(E3203/L3203*100,2),0)</f>
        <v>1250</v>
      </c>
      <c r="Q3203" s="9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10904</v>
      </c>
      <c r="Q3204" s="9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4166.67</v>
      </c>
      <c r="Q3205" s="9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2275</v>
      </c>
      <c r="Q3207" s="9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7083.33</v>
      </c>
      <c r="Q3209" s="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6310.98</v>
      </c>
      <c r="Q3210" s="9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5015.8</v>
      </c>
      <c r="Q3211" s="9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6288.33</v>
      </c>
      <c r="Q3212" s="9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8553.11</v>
      </c>
      <c r="Q3213" s="9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5372.34</v>
      </c>
      <c r="Q3214" s="9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12780.85</v>
      </c>
      <c r="Q3215" s="9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10657.39</v>
      </c>
      <c r="Q3216" s="9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26211.19</v>
      </c>
      <c r="Q3217" s="9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5717.14</v>
      </c>
      <c r="Q3218" s="9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5020.1899999999996</v>
      </c>
      <c r="Q3219" s="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6658.7</v>
      </c>
      <c r="Q3220" s="9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16825.21</v>
      </c>
      <c r="Q3221" s="9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25637.29</v>
      </c>
      <c r="Q3222" s="9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3661.06</v>
      </c>
      <c r="Q3223" s="9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3714.29</v>
      </c>
      <c r="Q3224" s="9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4587.84</v>
      </c>
      <c r="Q3225" s="9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14171.3</v>
      </c>
      <c r="Q3226" s="9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5248.72</v>
      </c>
      <c r="Q3227" s="9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5952.38</v>
      </c>
      <c r="Q3228" s="9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5000</v>
      </c>
      <c r="Q3229" s="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19362.16</v>
      </c>
      <c r="Q3230" s="9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10679.7</v>
      </c>
      <c r="Q3231" s="9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7721.62</v>
      </c>
      <c r="Q3232" s="9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5750</v>
      </c>
      <c r="Q3233" s="9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5046.1499999999996</v>
      </c>
      <c r="Q3234" s="9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9737.7000000000007</v>
      </c>
      <c r="Q3235" s="9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3491.92</v>
      </c>
      <c r="Q3236" s="9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8553.0400000000009</v>
      </c>
      <c r="Q3237" s="9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18290.91</v>
      </c>
      <c r="Q3238" s="9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13113.62</v>
      </c>
      <c r="Q3239" s="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3981.01</v>
      </c>
      <c r="Q3240" s="9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5970.17</v>
      </c>
      <c r="Q3241" s="9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8873.5300000000007</v>
      </c>
      <c r="Q3242" s="9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5868.86</v>
      </c>
      <c r="Q3243" s="9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6956.51</v>
      </c>
      <c r="Q3244" s="9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11587.32</v>
      </c>
      <c r="Q3245" s="9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2386.96</v>
      </c>
      <c r="Q3246" s="9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8112.59</v>
      </c>
      <c r="Q3247" s="9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5762.69</v>
      </c>
      <c r="Q3248" s="9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4642.9799999999996</v>
      </c>
      <c r="Q3249" s="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6047.5</v>
      </c>
      <c r="Q3250" s="9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6557.95</v>
      </c>
      <c r="Q3251" s="9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11919.25</v>
      </c>
      <c r="Q3252" s="9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8305</v>
      </c>
      <c r="Q3253" s="9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5752</v>
      </c>
      <c r="Q3254" s="9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17708.7</v>
      </c>
      <c r="Q3255" s="9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7077.15</v>
      </c>
      <c r="Q3256" s="9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2916.67</v>
      </c>
      <c r="Q3257" s="9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7276.14</v>
      </c>
      <c r="Q3258" s="9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5185.34</v>
      </c>
      <c r="Q3259" s="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9820</v>
      </c>
      <c r="Q3260" s="9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25173.81</v>
      </c>
      <c r="Q3261" s="9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7482.19</v>
      </c>
      <c r="Q3262" s="9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6765.31</v>
      </c>
      <c r="Q3263" s="9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9381.34</v>
      </c>
      <c r="Q3264" s="9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4123.76</v>
      </c>
      <c r="Q3265" s="9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5255.1</v>
      </c>
      <c r="Q3266" s="9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IFERROR(ROUND(E3267/L3267*100,2),0)</f>
        <v>7028.57</v>
      </c>
      <c r="Q3267" s="9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4832.5200000000004</v>
      </c>
      <c r="Q3268" s="9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5317.71</v>
      </c>
      <c r="Q3269" s="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6095.24</v>
      </c>
      <c r="Q3270" s="9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11600</v>
      </c>
      <c r="Q3271" s="9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6100</v>
      </c>
      <c r="Q3272" s="9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3823.53</v>
      </c>
      <c r="Q3273" s="9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10650.34</v>
      </c>
      <c r="Q3274" s="9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20457.14</v>
      </c>
      <c r="Q3275" s="9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5491.26</v>
      </c>
      <c r="Q3276" s="9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15041.67</v>
      </c>
      <c r="Q3277" s="9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5258</v>
      </c>
      <c r="Q3278" s="9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5430</v>
      </c>
      <c r="Q3279" s="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7602.94</v>
      </c>
      <c r="Q3280" s="9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10520.63</v>
      </c>
      <c r="Q3281" s="9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6866.67</v>
      </c>
      <c r="Q3282" s="9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12936.17</v>
      </c>
      <c r="Q3283" s="9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13426.37</v>
      </c>
      <c r="Q3284" s="9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1782.98</v>
      </c>
      <c r="Q3285" s="9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20320</v>
      </c>
      <c r="Q3286" s="9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6918.52</v>
      </c>
      <c r="Q3287" s="9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12512.3</v>
      </c>
      <c r="Q3288" s="9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7352.94</v>
      </c>
      <c r="Q3289" s="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4843.71</v>
      </c>
      <c r="Q3290" s="9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2660.84</v>
      </c>
      <c r="Q3291" s="9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3366.67</v>
      </c>
      <c r="Q3292" s="9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4071.43</v>
      </c>
      <c r="Q3293" s="9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1926.67</v>
      </c>
      <c r="Q3294" s="9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8428.57</v>
      </c>
      <c r="Q3295" s="9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2958.33</v>
      </c>
      <c r="Q3296" s="9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2666.7</v>
      </c>
      <c r="Q3297" s="9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4597.87</v>
      </c>
      <c r="Q3298" s="9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12509.09</v>
      </c>
      <c r="Q3299" s="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14129.17</v>
      </c>
      <c r="Q3300" s="9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5533.33</v>
      </c>
      <c r="Q3301" s="9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4642.05</v>
      </c>
      <c r="Q3302" s="9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5720</v>
      </c>
      <c r="Q3303" s="9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17370</v>
      </c>
      <c r="Q3304" s="9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5960</v>
      </c>
      <c r="Q3305" s="9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8958.57</v>
      </c>
      <c r="Q3306" s="9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20405</v>
      </c>
      <c r="Q3307" s="9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4870.37</v>
      </c>
      <c r="Q3308" s="9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5334</v>
      </c>
      <c r="Q3309" s="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7508.77</v>
      </c>
      <c r="Q3310" s="9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1800</v>
      </c>
      <c r="Q3311" s="9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20983.87</v>
      </c>
      <c r="Q3312" s="9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6102.22</v>
      </c>
      <c r="Q3313" s="9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6100</v>
      </c>
      <c r="Q3314" s="9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8003.45</v>
      </c>
      <c r="Q3315" s="9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2906.9</v>
      </c>
      <c r="Q3316" s="9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4943.82</v>
      </c>
      <c r="Q3317" s="9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9397.74</v>
      </c>
      <c r="Q3318" s="9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6194.44</v>
      </c>
      <c r="Q3319" s="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7850</v>
      </c>
      <c r="Q3320" s="9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3375</v>
      </c>
      <c r="Q3321" s="9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6644.74</v>
      </c>
      <c r="Q3322" s="9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3580</v>
      </c>
      <c r="Q3323" s="9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14565.22</v>
      </c>
      <c r="Q3324" s="9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2569.39</v>
      </c>
      <c r="Q3325" s="9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15250</v>
      </c>
      <c r="Q3326" s="9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3000</v>
      </c>
      <c r="Q3327" s="9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14228.07</v>
      </c>
      <c r="Q3328" s="9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2454.5500000000002</v>
      </c>
      <c r="Q3329" s="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29277.78</v>
      </c>
      <c r="Q3330" s="9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IFERROR(ROUND(E3331/L3331*100,2),0)</f>
        <v>4492.3100000000004</v>
      </c>
      <c r="Q3331" s="9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2310.14</v>
      </c>
      <c r="Q3332" s="9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8040</v>
      </c>
      <c r="Q3333" s="9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7228.92</v>
      </c>
      <c r="Q3334" s="9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3297.3</v>
      </c>
      <c r="Q3335" s="9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11665.22</v>
      </c>
      <c r="Q3336" s="9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7961.9</v>
      </c>
      <c r="Q3337" s="9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2777.78</v>
      </c>
      <c r="Q3338" s="9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8102.94</v>
      </c>
      <c r="Q3339" s="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13684.82</v>
      </c>
      <c r="Q3340" s="9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17761.7</v>
      </c>
      <c r="Q3341" s="9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10907.89</v>
      </c>
      <c r="Q3342" s="9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11964.29</v>
      </c>
      <c r="Q3343" s="9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7820.51</v>
      </c>
      <c r="Q3344" s="9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5217.3900000000003</v>
      </c>
      <c r="Q3345" s="9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11412.5</v>
      </c>
      <c r="Q3346" s="9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5000</v>
      </c>
      <c r="Q3347" s="9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9166.67</v>
      </c>
      <c r="Q3348" s="9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10859.09</v>
      </c>
      <c r="Q3349" s="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6982.28</v>
      </c>
      <c r="Q3350" s="9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10957.14</v>
      </c>
      <c r="Q3351" s="9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7166.67</v>
      </c>
      <c r="Q3352" s="9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9361.11</v>
      </c>
      <c r="Q3353" s="9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7680</v>
      </c>
      <c r="Q3354" s="9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3579.55</v>
      </c>
      <c r="Q3355" s="9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5560</v>
      </c>
      <c r="Q3356" s="9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14733.33</v>
      </c>
      <c r="Q3357" s="9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5633.33</v>
      </c>
      <c r="Q3358" s="9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9619.0499999999993</v>
      </c>
      <c r="Q3359" s="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6357.41</v>
      </c>
      <c r="Q3360" s="9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18478.259999999998</v>
      </c>
      <c r="Q3361" s="9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12672.22</v>
      </c>
      <c r="Q3362" s="9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8342.65</v>
      </c>
      <c r="Q3363" s="9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5450</v>
      </c>
      <c r="Q3364" s="9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30230.77</v>
      </c>
      <c r="Q3365" s="9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4413.8900000000003</v>
      </c>
      <c r="Q3366" s="9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86666.67</v>
      </c>
      <c r="Q3367" s="9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6138.89</v>
      </c>
      <c r="Q3368" s="9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2966.67</v>
      </c>
      <c r="Q3369" s="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4547.83</v>
      </c>
      <c r="Q3370" s="9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9620.3700000000008</v>
      </c>
      <c r="Q3371" s="9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6792.31</v>
      </c>
      <c r="Q3372" s="9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3077.78</v>
      </c>
      <c r="Q3373" s="9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3833.33</v>
      </c>
      <c r="Q3374" s="9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6683.33</v>
      </c>
      <c r="Q3375" s="9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7173.08</v>
      </c>
      <c r="Q3376" s="9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17647.060000000001</v>
      </c>
      <c r="Q3377" s="9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42110.53</v>
      </c>
      <c r="Q3378" s="9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10498.7</v>
      </c>
      <c r="Q3379" s="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2819.05</v>
      </c>
      <c r="Q3380" s="9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5455.26</v>
      </c>
      <c r="Q3381" s="9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11189.29</v>
      </c>
      <c r="Q3382" s="9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8520.83</v>
      </c>
      <c r="Q3383" s="9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7665.22</v>
      </c>
      <c r="Q3384" s="9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6516.67</v>
      </c>
      <c r="Q3385" s="9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9376.0300000000007</v>
      </c>
      <c r="Q3386" s="9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13333.33</v>
      </c>
      <c r="Q3387" s="9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5121.95</v>
      </c>
      <c r="Q3388" s="9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10017.14</v>
      </c>
      <c r="Q3389" s="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3460</v>
      </c>
      <c r="Q3390" s="9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18467.740000000002</v>
      </c>
      <c r="Q3391" s="9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6981.82</v>
      </c>
      <c r="Q3392" s="9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6194.44</v>
      </c>
      <c r="Q3393" s="9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4166.67</v>
      </c>
      <c r="Q3394" s="9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IFERROR(ROUND(E3395/L3395*100,2),0)</f>
        <v>3606.82</v>
      </c>
      <c r="Q3395" s="9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2900</v>
      </c>
      <c r="Q3396" s="9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2421.0500000000002</v>
      </c>
      <c r="Q3397" s="9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5589.29</v>
      </c>
      <c r="Q3398" s="9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1166.67</v>
      </c>
      <c r="Q3399" s="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6835.38</v>
      </c>
      <c r="Q3400" s="9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2706.52</v>
      </c>
      <c r="Q3401" s="9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11812.94</v>
      </c>
      <c r="Q3402" s="9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4475.76</v>
      </c>
      <c r="Q3403" s="9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9978.7900000000009</v>
      </c>
      <c r="Q3404" s="9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11764.71</v>
      </c>
      <c r="Q3405" s="9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20333.330000000002</v>
      </c>
      <c r="Q3406" s="9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2832.35</v>
      </c>
      <c r="Q3407" s="9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11023.08</v>
      </c>
      <c r="Q3408" s="9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3197.01</v>
      </c>
      <c r="Q3409" s="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5861.11</v>
      </c>
      <c r="Q3410" s="9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2942.86</v>
      </c>
      <c r="Q3411" s="9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8137.5</v>
      </c>
      <c r="Q3412" s="9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19916.669999999998</v>
      </c>
      <c r="Q3413" s="9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11538.46</v>
      </c>
      <c r="Q3414" s="9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4642.8599999999997</v>
      </c>
      <c r="Q3415" s="9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7056.82</v>
      </c>
      <c r="Q3416" s="9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2222.2199999999998</v>
      </c>
      <c r="Q3417" s="9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15946.67</v>
      </c>
      <c r="Q3418" s="9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3777.8</v>
      </c>
      <c r="Q3419" s="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7205.36</v>
      </c>
      <c r="Q3420" s="9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6369.57</v>
      </c>
      <c r="Q3421" s="9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2841.18</v>
      </c>
      <c r="Q3422" s="9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10321.43</v>
      </c>
      <c r="Q3423" s="9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7115.22</v>
      </c>
      <c r="Q3424" s="9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3500</v>
      </c>
      <c r="Q3425" s="9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8177.63</v>
      </c>
      <c r="Q3426" s="9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29702.98</v>
      </c>
      <c r="Q3427" s="9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4660.92</v>
      </c>
      <c r="Q3428" s="9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5172.41</v>
      </c>
      <c r="Q3429" s="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4029.41</v>
      </c>
      <c r="Q3430" s="9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1625</v>
      </c>
      <c r="Q3431" s="9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3015.26</v>
      </c>
      <c r="Q3432" s="9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9523.81</v>
      </c>
      <c r="Q3433" s="9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5221.43</v>
      </c>
      <c r="Q3434" s="9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13415.49</v>
      </c>
      <c r="Q3435" s="9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6282.74</v>
      </c>
      <c r="Q3436" s="9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5894.74</v>
      </c>
      <c r="Q3437" s="9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14310.81</v>
      </c>
      <c r="Q3438" s="9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8416.67</v>
      </c>
      <c r="Q3439" s="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18607.14</v>
      </c>
      <c r="Q3440" s="9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8978.56</v>
      </c>
      <c r="Q3441" s="9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6415.76</v>
      </c>
      <c r="Q3442" s="9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5965.12</v>
      </c>
      <c r="Q3443" s="9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3125</v>
      </c>
      <c r="Q3444" s="9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4122.22</v>
      </c>
      <c r="Q3445" s="9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4335</v>
      </c>
      <c r="Q3446" s="9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6451.61</v>
      </c>
      <c r="Q3447" s="9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4328</v>
      </c>
      <c r="Q3448" s="9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7700</v>
      </c>
      <c r="Q3449" s="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5122.22</v>
      </c>
      <c r="Q3450" s="9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6825</v>
      </c>
      <c r="Q3451" s="9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1948.72</v>
      </c>
      <c r="Q3452" s="9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4112.5</v>
      </c>
      <c r="Q3453" s="9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4140.54</v>
      </c>
      <c r="Q3454" s="9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2750</v>
      </c>
      <c r="Q3455" s="9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3357.14</v>
      </c>
      <c r="Q3456" s="9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14586.96</v>
      </c>
      <c r="Q3457" s="9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35868.75</v>
      </c>
      <c r="Q3458" s="9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IFERROR(ROUND(E3459/L3459*100,2),0)</f>
        <v>5098.18</v>
      </c>
      <c r="Q3459" s="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4503.7</v>
      </c>
      <c r="Q3460" s="9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1752.78</v>
      </c>
      <c r="Q3461" s="9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5000</v>
      </c>
      <c r="Q3462" s="9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5791.67</v>
      </c>
      <c r="Q3463" s="9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2970.59</v>
      </c>
      <c r="Q3464" s="9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9068.42</v>
      </c>
      <c r="Q3465" s="9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5501.27</v>
      </c>
      <c r="Q3466" s="9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5722.22</v>
      </c>
      <c r="Q3467" s="9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7295.08</v>
      </c>
      <c r="Q3468" s="9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6446.81</v>
      </c>
      <c r="Q3469" s="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71635.289999999994</v>
      </c>
      <c r="Q3470" s="9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5039.68</v>
      </c>
      <c r="Q3471" s="9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4166.67</v>
      </c>
      <c r="Q3472" s="9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3576.67</v>
      </c>
      <c r="Q3473" s="9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8873.91</v>
      </c>
      <c r="Q3474" s="9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14848.48</v>
      </c>
      <c r="Q3475" s="9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5179.49</v>
      </c>
      <c r="Q3476" s="9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2000</v>
      </c>
      <c r="Q3477" s="9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5200</v>
      </c>
      <c r="Q3478" s="9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5323.08</v>
      </c>
      <c r="Q3479" s="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3959.65</v>
      </c>
      <c r="Q3480" s="9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3425</v>
      </c>
      <c r="Q3481" s="9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16461.54</v>
      </c>
      <c r="Q3482" s="9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12505.26</v>
      </c>
      <c r="Q3483" s="9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5187.5</v>
      </c>
      <c r="Q3484" s="9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4028.57</v>
      </c>
      <c r="Q3485" s="9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6490.91</v>
      </c>
      <c r="Q3486" s="9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5533.33</v>
      </c>
      <c r="Q3487" s="9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8314.2900000000009</v>
      </c>
      <c r="Q3488" s="9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3871.21</v>
      </c>
      <c r="Q3489" s="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12537.93</v>
      </c>
      <c r="Q3490" s="9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7826.39</v>
      </c>
      <c r="Q3491" s="9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4722.22</v>
      </c>
      <c r="Q3492" s="9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7910</v>
      </c>
      <c r="Q3493" s="9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11429.2</v>
      </c>
      <c r="Q3494" s="9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5172.41</v>
      </c>
      <c r="Q3495" s="9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3076.92</v>
      </c>
      <c r="Q3496" s="9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7420.83</v>
      </c>
      <c r="Q3497" s="9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4784.62</v>
      </c>
      <c r="Q3498" s="9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3440.82</v>
      </c>
      <c r="Q3499" s="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4023.81</v>
      </c>
      <c r="Q3500" s="9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6028.57</v>
      </c>
      <c r="Q3501" s="9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2530.9499999999998</v>
      </c>
      <c r="Q3502" s="9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3595.24</v>
      </c>
      <c r="Q3503" s="9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13600</v>
      </c>
      <c r="Q3504" s="9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7076.32</v>
      </c>
      <c r="Q3505" s="9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12500</v>
      </c>
      <c r="Q3506" s="9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6651.28</v>
      </c>
      <c r="Q3507" s="9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10500</v>
      </c>
      <c r="Q3508" s="9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14500</v>
      </c>
      <c r="Q3509" s="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1200</v>
      </c>
      <c r="Q3510" s="9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9666.67</v>
      </c>
      <c r="Q3511" s="9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6033.33</v>
      </c>
      <c r="Q3512" s="9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7989.47</v>
      </c>
      <c r="Q3513" s="9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5882.35</v>
      </c>
      <c r="Q3514" s="9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7534.09</v>
      </c>
      <c r="Q3515" s="9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5500</v>
      </c>
      <c r="Q3516" s="9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6695.65</v>
      </c>
      <c r="Q3517" s="9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22727.27</v>
      </c>
      <c r="Q3518" s="9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30769.23</v>
      </c>
      <c r="Q3519" s="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5002.09</v>
      </c>
      <c r="Q3520" s="9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7239.29</v>
      </c>
      <c r="Q3521" s="9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9595.24</v>
      </c>
      <c r="Q3522" s="9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IFERROR(ROUND(E3523/L3523*100,2),0)</f>
        <v>4561.54</v>
      </c>
      <c r="Q3523" s="9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4102.9399999999996</v>
      </c>
      <c r="Q3524" s="9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5682.5</v>
      </c>
      <c r="Q3525" s="9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13724.32</v>
      </c>
      <c r="Q3526" s="9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7571.43</v>
      </c>
      <c r="Q3527" s="9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9900</v>
      </c>
      <c r="Q3528" s="9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8156.98</v>
      </c>
      <c r="Q3529" s="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4510.8100000000004</v>
      </c>
      <c r="Q3530" s="9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3666.67</v>
      </c>
      <c r="Q3531" s="9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12500</v>
      </c>
      <c r="Q3532" s="9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4923.08</v>
      </c>
      <c r="Q3533" s="9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4229.63</v>
      </c>
      <c r="Q3534" s="9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7887.5</v>
      </c>
      <c r="Q3535" s="9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3828.43</v>
      </c>
      <c r="Q3536" s="9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4484.78</v>
      </c>
      <c r="Q3537" s="9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1352.94</v>
      </c>
      <c r="Q3538" s="9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4350</v>
      </c>
      <c r="Q3539" s="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3095.18</v>
      </c>
      <c r="Q3540" s="9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5523.08</v>
      </c>
      <c r="Q3541" s="9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4612.5</v>
      </c>
      <c r="Q3542" s="9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3937.5</v>
      </c>
      <c r="Q3543" s="9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6615.29</v>
      </c>
      <c r="Q3544" s="9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5413.79</v>
      </c>
      <c r="Q3545" s="9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10416.67</v>
      </c>
      <c r="Q3546" s="9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3137.5</v>
      </c>
      <c r="Q3547" s="9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5921.05</v>
      </c>
      <c r="Q3548" s="9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11917.63</v>
      </c>
      <c r="Q3549" s="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16461.54</v>
      </c>
      <c r="Q3550" s="9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2428.5700000000002</v>
      </c>
      <c r="Q3551" s="9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4093.75</v>
      </c>
      <c r="Q3552" s="9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6110</v>
      </c>
      <c r="Q3553" s="9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3865</v>
      </c>
      <c r="Q3554" s="9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5620.19</v>
      </c>
      <c r="Q3555" s="9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10700.21</v>
      </c>
      <c r="Q3556" s="9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17142.86</v>
      </c>
      <c r="Q3557" s="9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11050</v>
      </c>
      <c r="Q3558" s="9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17927.599999999999</v>
      </c>
      <c r="Q3559" s="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2290.91</v>
      </c>
      <c r="Q3560" s="9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4312.5</v>
      </c>
      <c r="Q3561" s="9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4689.1899999999996</v>
      </c>
      <c r="Q3562" s="9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4740.74</v>
      </c>
      <c r="Q3563" s="9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1512.9</v>
      </c>
      <c r="Q3564" s="9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2109.8000000000002</v>
      </c>
      <c r="Q3565" s="9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5911.76</v>
      </c>
      <c r="Q3566" s="9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9791.67</v>
      </c>
      <c r="Q3567" s="9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5513.16</v>
      </c>
      <c r="Q3568" s="9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2653.66</v>
      </c>
      <c r="Q3569" s="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5842.11</v>
      </c>
      <c r="Q3570" s="9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12253.66</v>
      </c>
      <c r="Q3571" s="9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8796.15</v>
      </c>
      <c r="Q3572" s="9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7324</v>
      </c>
      <c r="Q3573" s="9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5555.56</v>
      </c>
      <c r="Q3574" s="9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3953.85</v>
      </c>
      <c r="Q3575" s="9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13677.78</v>
      </c>
      <c r="Q3576" s="9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9934.31</v>
      </c>
      <c r="Q3577" s="9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2000</v>
      </c>
      <c r="Q3578" s="9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2888.89</v>
      </c>
      <c r="Q3579" s="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4054.59</v>
      </c>
      <c r="Q3580" s="9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3571.43</v>
      </c>
      <c r="Q3581" s="9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3796.3</v>
      </c>
      <c r="Q3582" s="9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3333.33</v>
      </c>
      <c r="Q3583" s="9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5857.14</v>
      </c>
      <c r="Q3584" s="9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13562.5</v>
      </c>
      <c r="Q3585" s="9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3093.75</v>
      </c>
      <c r="Q3586" s="9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IFERROR(ROUND(E3587/L3587*100,2),0)</f>
        <v>17608.7</v>
      </c>
      <c r="Q3587" s="9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15198.15</v>
      </c>
      <c r="Q3588" s="9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2260.71</v>
      </c>
      <c r="Q3589" s="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1827.27</v>
      </c>
      <c r="Q3590" s="9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8225.81</v>
      </c>
      <c r="Q3591" s="9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6853.42</v>
      </c>
      <c r="Q3592" s="9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6805.56</v>
      </c>
      <c r="Q3593" s="9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7271.43</v>
      </c>
      <c r="Q3594" s="9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7718.6</v>
      </c>
      <c r="Q3595" s="9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5597.22</v>
      </c>
      <c r="Q3596" s="9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4969.3500000000004</v>
      </c>
      <c r="Q3597" s="9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7900</v>
      </c>
      <c r="Q3598" s="9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7772.73</v>
      </c>
      <c r="Q3599" s="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4077.78</v>
      </c>
      <c r="Q3600" s="9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5941.18</v>
      </c>
      <c r="Q3601" s="9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325</v>
      </c>
      <c r="Q3602" s="9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3937.74</v>
      </c>
      <c r="Q3603" s="9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8167.35</v>
      </c>
      <c r="Q3604" s="9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4491.2299999999996</v>
      </c>
      <c r="Q3605" s="9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4905.8</v>
      </c>
      <c r="Q3606" s="9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3066.67</v>
      </c>
      <c r="Q3607" s="9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6106.25</v>
      </c>
      <c r="Q3608" s="9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2900</v>
      </c>
      <c r="Q3609" s="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2962.96</v>
      </c>
      <c r="Q3610" s="9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14309.52</v>
      </c>
      <c r="Q3611" s="9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5235.4799999999996</v>
      </c>
      <c r="Q3612" s="9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6666.67</v>
      </c>
      <c r="Q3613" s="9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12666.67</v>
      </c>
      <c r="Q3614" s="9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6250</v>
      </c>
      <c r="Q3615" s="9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3549.3</v>
      </c>
      <c r="Q3616" s="9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3708.33</v>
      </c>
      <c r="Q3617" s="9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6933.33</v>
      </c>
      <c r="Q3618" s="9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1725.49</v>
      </c>
      <c r="Q3619" s="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3607.14</v>
      </c>
      <c r="Q3620" s="9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6647.06</v>
      </c>
      <c r="Q3621" s="9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5606.6</v>
      </c>
      <c r="Q3622" s="9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4702.8599999999997</v>
      </c>
      <c r="Q3623" s="9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4766.62</v>
      </c>
      <c r="Q3624" s="9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8823.5300000000007</v>
      </c>
      <c r="Q3625" s="9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8071.79</v>
      </c>
      <c r="Q3626" s="9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3948.72</v>
      </c>
      <c r="Q3627" s="9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8485.42</v>
      </c>
      <c r="Q3628" s="9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6896.55</v>
      </c>
      <c r="Q3629" s="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100</v>
      </c>
      <c r="Q3631" s="9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100</v>
      </c>
      <c r="Q3632" s="9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14788.14</v>
      </c>
      <c r="Q3633" s="9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10000</v>
      </c>
      <c r="Q3634" s="9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5683.87</v>
      </c>
      <c r="Q3635" s="9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17694.439999999999</v>
      </c>
      <c r="Q3636" s="9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12760</v>
      </c>
      <c r="Q3637" s="9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6614.29</v>
      </c>
      <c r="Q3639" s="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10800</v>
      </c>
      <c r="Q3640" s="9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100</v>
      </c>
      <c r="Q3641" s="9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1833.33</v>
      </c>
      <c r="Q3642" s="9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750</v>
      </c>
      <c r="Q3644" s="9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6841.67</v>
      </c>
      <c r="Q3646" s="9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100</v>
      </c>
      <c r="Q3647" s="9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6012.5</v>
      </c>
      <c r="Q3648" s="9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1500</v>
      </c>
      <c r="Q3649" s="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55004.11</v>
      </c>
      <c r="Q3650" s="9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IFERROR(ROUND(E3651/L3651*100,2),0)</f>
        <v>9750</v>
      </c>
      <c r="Q3651" s="9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2941.18</v>
      </c>
      <c r="Q3652" s="9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5777.78</v>
      </c>
      <c r="Q3653" s="9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4423.53</v>
      </c>
      <c r="Q3654" s="9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6090.91</v>
      </c>
      <c r="Q3655" s="9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6884.21</v>
      </c>
      <c r="Q3656" s="9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7358.23</v>
      </c>
      <c r="Q3657" s="9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11502.17</v>
      </c>
      <c r="Q3658" s="9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11075</v>
      </c>
      <c r="Q3659" s="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7550</v>
      </c>
      <c r="Q3660" s="9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23546.15</v>
      </c>
      <c r="Q3661" s="9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1136.3599999999999</v>
      </c>
      <c r="Q3662" s="9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9250</v>
      </c>
      <c r="Q3663" s="9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20285</v>
      </c>
      <c r="Q3664" s="9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2600</v>
      </c>
      <c r="Q3665" s="9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4605.26</v>
      </c>
      <c r="Q3666" s="9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5100</v>
      </c>
      <c r="Q3667" s="9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3157.89</v>
      </c>
      <c r="Q3668" s="9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5336.4</v>
      </c>
      <c r="Q3669" s="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3696.43</v>
      </c>
      <c r="Q3670" s="9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8129.41</v>
      </c>
      <c r="Q3671" s="9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2008.33</v>
      </c>
      <c r="Q3672" s="9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8825</v>
      </c>
      <c r="Q3673" s="9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5343.86</v>
      </c>
      <c r="Q3674" s="9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3986.84</v>
      </c>
      <c r="Q3675" s="9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14516.13</v>
      </c>
      <c r="Q3676" s="9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2333.33</v>
      </c>
      <c r="Q3677" s="9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6437.5</v>
      </c>
      <c r="Q3678" s="9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6205.28</v>
      </c>
      <c r="Q3679" s="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6612.9</v>
      </c>
      <c r="Q3680" s="9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7340</v>
      </c>
      <c r="Q3681" s="9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9950</v>
      </c>
      <c r="Q3682" s="9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6216.67</v>
      </c>
      <c r="Q3683" s="9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6232.84</v>
      </c>
      <c r="Q3684" s="9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5878.79</v>
      </c>
      <c r="Q3685" s="9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4534.78</v>
      </c>
      <c r="Q3686" s="9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4194.4399999999996</v>
      </c>
      <c r="Q3687" s="9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5916.67</v>
      </c>
      <c r="Q3688" s="9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20049</v>
      </c>
      <c r="Q3689" s="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8397.44</v>
      </c>
      <c r="Q3690" s="9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5725.81</v>
      </c>
      <c r="Q3691" s="9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5806.45</v>
      </c>
      <c r="Q3692" s="9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18680.29</v>
      </c>
      <c r="Q3693" s="9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7411.76</v>
      </c>
      <c r="Q3694" s="9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3071.43</v>
      </c>
      <c r="Q3695" s="9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6266.67</v>
      </c>
      <c r="Q3696" s="9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12136.36</v>
      </c>
      <c r="Q3697" s="9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3974.36</v>
      </c>
      <c r="Q3698" s="9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7200</v>
      </c>
      <c r="Q3699" s="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4063.24</v>
      </c>
      <c r="Q3700" s="9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6300</v>
      </c>
      <c r="Q3701" s="9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3366.67</v>
      </c>
      <c r="Q3702" s="9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3858.97</v>
      </c>
      <c r="Q3703" s="9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15595.24</v>
      </c>
      <c r="Q3704" s="9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4320</v>
      </c>
      <c r="Q3705" s="9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1514.85</v>
      </c>
      <c r="Q3706" s="9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8357.14</v>
      </c>
      <c r="Q3707" s="9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14000</v>
      </c>
      <c r="Q3708" s="9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8086.96</v>
      </c>
      <c r="Q3709" s="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5384.62</v>
      </c>
      <c r="Q3710" s="9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3092.86</v>
      </c>
      <c r="Q3711" s="9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6796.3</v>
      </c>
      <c r="Q3712" s="9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2714.29</v>
      </c>
      <c r="Q3713" s="9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11086.54</v>
      </c>
      <c r="Q3714" s="9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IFERROR(ROUND(E3715/L3715*100,2),0)</f>
        <v>10684.21</v>
      </c>
      <c r="Q3715" s="9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10551.55</v>
      </c>
      <c r="Q3716" s="9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13296.3</v>
      </c>
      <c r="Q3717" s="9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5191.67</v>
      </c>
      <c r="Q3718" s="9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31000</v>
      </c>
      <c r="Q3719" s="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2602.17</v>
      </c>
      <c r="Q3720" s="9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10500</v>
      </c>
      <c r="Q3721" s="9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8622.5</v>
      </c>
      <c r="Q3722" s="9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11454.55</v>
      </c>
      <c r="Q3723" s="9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4765.71</v>
      </c>
      <c r="Q3724" s="9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7288.89</v>
      </c>
      <c r="Q3725" s="9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4954.55</v>
      </c>
      <c r="Q3726" s="9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2540</v>
      </c>
      <c r="Q3727" s="9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6258.7</v>
      </c>
      <c r="Q3728" s="9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6106.06</v>
      </c>
      <c r="Q3729" s="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6006.45</v>
      </c>
      <c r="Q3730" s="9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7240</v>
      </c>
      <c r="Q3731" s="9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10000</v>
      </c>
      <c r="Q3732" s="9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5166.67</v>
      </c>
      <c r="Q3733" s="9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3275</v>
      </c>
      <c r="Q3734" s="9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6100</v>
      </c>
      <c r="Q3736" s="9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1000</v>
      </c>
      <c r="Q3737" s="9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1000</v>
      </c>
      <c r="Q3738" s="9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3750</v>
      </c>
      <c r="Q3739" s="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4500</v>
      </c>
      <c r="Q3740" s="9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10062.5</v>
      </c>
      <c r="Q3741" s="9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2557.14</v>
      </c>
      <c r="Q3742" s="9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2500</v>
      </c>
      <c r="Q3744" s="9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1000</v>
      </c>
      <c r="Q3747" s="9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20200</v>
      </c>
      <c r="Q3748" s="9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2500</v>
      </c>
      <c r="Q3749" s="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9953.85</v>
      </c>
      <c r="Q3750" s="9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7500</v>
      </c>
      <c r="Q3751" s="9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21525</v>
      </c>
      <c r="Q3752" s="9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12054.55</v>
      </c>
      <c r="Q3753" s="9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3766.67</v>
      </c>
      <c r="Q3754" s="9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17223.330000000002</v>
      </c>
      <c r="Q3755" s="9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11111.11</v>
      </c>
      <c r="Q3756" s="9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2546.4299999999998</v>
      </c>
      <c r="Q3757" s="9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26764.71</v>
      </c>
      <c r="Q3758" s="9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7596</v>
      </c>
      <c r="Q3759" s="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5903.85</v>
      </c>
      <c r="Q3760" s="9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5011.1000000000004</v>
      </c>
      <c r="Q3761" s="9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5550.3</v>
      </c>
      <c r="Q3762" s="9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16666.669999999998</v>
      </c>
      <c r="Q3763" s="9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4742.8599999999997</v>
      </c>
      <c r="Q3764" s="9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6493.51</v>
      </c>
      <c r="Q3765" s="9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5555.56</v>
      </c>
      <c r="Q3766" s="9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7422.43</v>
      </c>
      <c r="Q3767" s="9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10692.72</v>
      </c>
      <c r="Q3768" s="9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4169.6400000000003</v>
      </c>
      <c r="Q3769" s="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7424.33</v>
      </c>
      <c r="Q3770" s="9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7333.33</v>
      </c>
      <c r="Q3771" s="9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10000</v>
      </c>
      <c r="Q3772" s="9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3842.11</v>
      </c>
      <c r="Q3773" s="9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16696.97</v>
      </c>
      <c r="Q3774" s="9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9491.23</v>
      </c>
      <c r="Q3775" s="9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10000</v>
      </c>
      <c r="Q3776" s="9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14321.43</v>
      </c>
      <c r="Q3777" s="9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9081.91</v>
      </c>
      <c r="Q3778" s="9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IFERROR(ROUND(E3779/L3779*100,2),0)</f>
        <v>4854.24</v>
      </c>
      <c r="Q3779" s="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7002.78</v>
      </c>
      <c r="Q3780" s="9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13562.61</v>
      </c>
      <c r="Q3781" s="9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10000</v>
      </c>
      <c r="Q3782" s="9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9490.3799999999992</v>
      </c>
      <c r="Q3783" s="9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7537.04</v>
      </c>
      <c r="Q3784" s="9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6445.83</v>
      </c>
      <c r="Q3785" s="9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11500</v>
      </c>
      <c r="Q3786" s="9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10050</v>
      </c>
      <c r="Q3787" s="9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9377.4599999999991</v>
      </c>
      <c r="Q3788" s="9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3510</v>
      </c>
      <c r="Q3789" s="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50000</v>
      </c>
      <c r="Q3790" s="9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2900</v>
      </c>
      <c r="Q3791" s="9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1750</v>
      </c>
      <c r="Q3794" s="9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17400</v>
      </c>
      <c r="Q3795" s="9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5000</v>
      </c>
      <c r="Q3796" s="9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500</v>
      </c>
      <c r="Q3797" s="9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100</v>
      </c>
      <c r="Q3798" s="9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14540.54</v>
      </c>
      <c r="Q3799" s="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20500</v>
      </c>
      <c r="Q3800" s="9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10050</v>
      </c>
      <c r="Q3801" s="9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5506.25</v>
      </c>
      <c r="Q3802" s="9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4733.33</v>
      </c>
      <c r="Q3803" s="9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5895</v>
      </c>
      <c r="Q3805" s="9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150</v>
      </c>
      <c r="Q3807" s="9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500</v>
      </c>
      <c r="Q3808" s="9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5055.5600000000004</v>
      </c>
      <c r="Q3809" s="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4166.67</v>
      </c>
      <c r="Q3810" s="9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5328.95</v>
      </c>
      <c r="Q3811" s="9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7023.08</v>
      </c>
      <c r="Q3812" s="9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4342.1099999999997</v>
      </c>
      <c r="Q3813" s="9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19918.18</v>
      </c>
      <c r="Q3814" s="9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7851.81</v>
      </c>
      <c r="Q3815" s="9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6182.35</v>
      </c>
      <c r="Q3816" s="9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5000.05</v>
      </c>
      <c r="Q3817" s="9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4833.97</v>
      </c>
      <c r="Q3818" s="9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10725</v>
      </c>
      <c r="Q3819" s="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5700</v>
      </c>
      <c r="Q3820" s="9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4092.31</v>
      </c>
      <c r="Q3821" s="9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2150</v>
      </c>
      <c r="Q3822" s="9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7954.35</v>
      </c>
      <c r="Q3823" s="9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7238.16</v>
      </c>
      <c r="Q3824" s="9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6463.41</v>
      </c>
      <c r="Q3825" s="9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3857.14</v>
      </c>
      <c r="Q3826" s="9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10757.14</v>
      </c>
      <c r="Q3827" s="9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2750</v>
      </c>
      <c r="Q3828" s="9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7046.15</v>
      </c>
      <c r="Q3829" s="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17857.14</v>
      </c>
      <c r="Q3830" s="9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6262.5</v>
      </c>
      <c r="Q3831" s="9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7500</v>
      </c>
      <c r="Q3832" s="9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5890.11</v>
      </c>
      <c r="Q3833" s="9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13955.56</v>
      </c>
      <c r="Q3834" s="9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7000</v>
      </c>
      <c r="Q3835" s="9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5738.6</v>
      </c>
      <c r="Q3836" s="9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4000</v>
      </c>
      <c r="Q3837" s="9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6428.57</v>
      </c>
      <c r="Q3838" s="9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12011.76</v>
      </c>
      <c r="Q3839" s="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100824</v>
      </c>
      <c r="Q3840" s="9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6328.13</v>
      </c>
      <c r="Q3841" s="9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2166.67</v>
      </c>
      <c r="Q3842" s="9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IFERROR(ROUND(E3843/L3843*100,2),0)</f>
        <v>2564.71</v>
      </c>
      <c r="Q3843" s="9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4769.57</v>
      </c>
      <c r="Q3844" s="9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5605.26</v>
      </c>
      <c r="Q3845" s="9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8132</v>
      </c>
      <c r="Q3846" s="9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7016.67</v>
      </c>
      <c r="Q3847" s="9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2362.5</v>
      </c>
      <c r="Q3848" s="9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18855.560000000001</v>
      </c>
      <c r="Q3849" s="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4951.16</v>
      </c>
      <c r="Q3850" s="9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7546.43</v>
      </c>
      <c r="Q3851" s="9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950</v>
      </c>
      <c r="Q3852" s="9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3550</v>
      </c>
      <c r="Q3853" s="9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1000</v>
      </c>
      <c r="Q3854" s="9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1300</v>
      </c>
      <c r="Q3855" s="9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8940</v>
      </c>
      <c r="Q3856" s="9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2500</v>
      </c>
      <c r="Q3857" s="9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100</v>
      </c>
      <c r="Q3858" s="9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6500</v>
      </c>
      <c r="Q3859" s="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1000</v>
      </c>
      <c r="Q3860" s="9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100</v>
      </c>
      <c r="Q3861" s="9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8153.85</v>
      </c>
      <c r="Q3862" s="9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10000</v>
      </c>
      <c r="Q3863" s="9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100</v>
      </c>
      <c r="Q3864" s="9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2000</v>
      </c>
      <c r="Q3866" s="9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4642.8599999999997</v>
      </c>
      <c r="Q3867" s="9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550</v>
      </c>
      <c r="Q3868" s="9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5020</v>
      </c>
      <c r="Q3869" s="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1000</v>
      </c>
      <c r="Q3870" s="9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3013.33</v>
      </c>
      <c r="Q3871" s="9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15000</v>
      </c>
      <c r="Q3872" s="9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1333.33</v>
      </c>
      <c r="Q3873" s="9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4476.09</v>
      </c>
      <c r="Q3878" s="9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8864.2900000000009</v>
      </c>
      <c r="Q3879" s="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1000</v>
      </c>
      <c r="Q3880" s="9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5764.71</v>
      </c>
      <c r="Q3882" s="9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2500</v>
      </c>
      <c r="Q3883" s="9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1750</v>
      </c>
      <c r="Q3889" s="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3871.43</v>
      </c>
      <c r="Q3890" s="9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1311.11</v>
      </c>
      <c r="Q3891" s="9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31550</v>
      </c>
      <c r="Q3892" s="9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3714.29</v>
      </c>
      <c r="Q3893" s="9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12827.38</v>
      </c>
      <c r="Q3895" s="9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4727.2700000000004</v>
      </c>
      <c r="Q3896" s="9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5000</v>
      </c>
      <c r="Q3897" s="9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4250</v>
      </c>
      <c r="Q3898" s="9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4400</v>
      </c>
      <c r="Q3899" s="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5087.5</v>
      </c>
      <c r="Q3900" s="9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6250</v>
      </c>
      <c r="Q3901" s="9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2700</v>
      </c>
      <c r="Q3902" s="9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2500</v>
      </c>
      <c r="Q3903" s="9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4725.8100000000004</v>
      </c>
      <c r="Q3904" s="9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150</v>
      </c>
      <c r="Q3906" s="9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IFERROR(ROUND(E3907/L3907*100,2),0)</f>
        <v>2471.4299999999998</v>
      </c>
      <c r="Q3907" s="9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6312.5</v>
      </c>
      <c r="Q3908" s="9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3825</v>
      </c>
      <c r="Q3909" s="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1625</v>
      </c>
      <c r="Q3910" s="9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3375</v>
      </c>
      <c r="Q3911" s="9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6166.67</v>
      </c>
      <c r="Q3912" s="9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8313.89</v>
      </c>
      <c r="Q3913" s="9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100</v>
      </c>
      <c r="Q3914" s="9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14285.71</v>
      </c>
      <c r="Q3915" s="9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3366.67</v>
      </c>
      <c r="Q3916" s="9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500</v>
      </c>
      <c r="Q3917" s="9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1000</v>
      </c>
      <c r="Q3919" s="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4000</v>
      </c>
      <c r="Q3920" s="9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3000</v>
      </c>
      <c r="Q3921" s="9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4500</v>
      </c>
      <c r="Q3922" s="9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1016.67</v>
      </c>
      <c r="Q3924" s="9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8141.18</v>
      </c>
      <c r="Q3925" s="9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5725</v>
      </c>
      <c r="Q3926" s="9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500</v>
      </c>
      <c r="Q3927" s="9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1500</v>
      </c>
      <c r="Q3928" s="9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1250</v>
      </c>
      <c r="Q3929" s="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9300</v>
      </c>
      <c r="Q3930" s="9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3235.71</v>
      </c>
      <c r="Q3931" s="9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100</v>
      </c>
      <c r="Q3934" s="9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9183.33</v>
      </c>
      <c r="Q3935" s="9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4583.33</v>
      </c>
      <c r="Q3936" s="9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5717.39</v>
      </c>
      <c r="Q3937" s="9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24850</v>
      </c>
      <c r="Q3939" s="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7940</v>
      </c>
      <c r="Q3940" s="9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500</v>
      </c>
      <c r="Q3941" s="9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550</v>
      </c>
      <c r="Q3942" s="9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2500</v>
      </c>
      <c r="Q3943" s="9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13707.69</v>
      </c>
      <c r="Q3945" s="9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500</v>
      </c>
      <c r="Q3947" s="9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3900</v>
      </c>
      <c r="Q3948" s="9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5050</v>
      </c>
      <c r="Q3949" s="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4928.13</v>
      </c>
      <c r="Q3951" s="9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2500</v>
      </c>
      <c r="Q3952" s="9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100</v>
      </c>
      <c r="Q3953" s="9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2500</v>
      </c>
      <c r="Q3954" s="9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5312.5</v>
      </c>
      <c r="Q3957" s="9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700</v>
      </c>
      <c r="Q3959" s="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4006.25</v>
      </c>
      <c r="Q3960" s="9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2433.33</v>
      </c>
      <c r="Q3961" s="9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1125</v>
      </c>
      <c r="Q3962" s="9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1050</v>
      </c>
      <c r="Q3963" s="9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1500</v>
      </c>
      <c r="Q3964" s="9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4200</v>
      </c>
      <c r="Q3966" s="9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7125</v>
      </c>
      <c r="Q3967" s="9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2250</v>
      </c>
      <c r="Q3968" s="9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4100</v>
      </c>
      <c r="Q3969" s="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4790.91</v>
      </c>
      <c r="Q3970" s="9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IFERROR(ROUND(E3971/L3971*100,2),0)</f>
        <v>3516.67</v>
      </c>
      <c r="Q3971" s="9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550</v>
      </c>
      <c r="Q3972" s="9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2266.67</v>
      </c>
      <c r="Q3973" s="9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2637.5</v>
      </c>
      <c r="Q3974" s="9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10554.05</v>
      </c>
      <c r="Q3975" s="9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2909.09</v>
      </c>
      <c r="Q3976" s="9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6200</v>
      </c>
      <c r="Q3978" s="9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21750</v>
      </c>
      <c r="Q3979" s="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2675</v>
      </c>
      <c r="Q3980" s="9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1833.33</v>
      </c>
      <c r="Q3981" s="9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6428.57</v>
      </c>
      <c r="Q3982" s="9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17500</v>
      </c>
      <c r="Q3983" s="9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3400</v>
      </c>
      <c r="Q3984" s="9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8428.26</v>
      </c>
      <c r="Q3985" s="9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950</v>
      </c>
      <c r="Q3986" s="9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3373.68</v>
      </c>
      <c r="Q3987" s="9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3753.85</v>
      </c>
      <c r="Q3988" s="9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1161.54</v>
      </c>
      <c r="Q3989" s="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800</v>
      </c>
      <c r="Q3990" s="9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2300</v>
      </c>
      <c r="Q3992" s="9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10000</v>
      </c>
      <c r="Q3993" s="9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6011.11</v>
      </c>
      <c r="Q3994" s="9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300</v>
      </c>
      <c r="Q3995" s="9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500</v>
      </c>
      <c r="Q3996" s="9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1750</v>
      </c>
      <c r="Q3997" s="9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2923.53</v>
      </c>
      <c r="Q3998" s="9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5958.33</v>
      </c>
      <c r="Q4000" s="9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8257.14</v>
      </c>
      <c r="Q4001" s="9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1000</v>
      </c>
      <c r="Q4002" s="9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3235.71</v>
      </c>
      <c r="Q4003" s="9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575</v>
      </c>
      <c r="Q4004" s="9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10050</v>
      </c>
      <c r="Q4005" s="9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100</v>
      </c>
      <c r="Q4006" s="9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2000</v>
      </c>
      <c r="Q4007" s="9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200</v>
      </c>
      <c r="Q4008" s="9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500</v>
      </c>
      <c r="Q4009" s="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1500</v>
      </c>
      <c r="Q4010" s="9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2500</v>
      </c>
      <c r="Q4011" s="9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4584.21</v>
      </c>
      <c r="Q4012" s="9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475</v>
      </c>
      <c r="Q4013" s="9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1300</v>
      </c>
      <c r="Q4015" s="9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100</v>
      </c>
      <c r="Q4017" s="9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1000</v>
      </c>
      <c r="Q4018" s="9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5250</v>
      </c>
      <c r="Q4019" s="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3250</v>
      </c>
      <c r="Q4020" s="9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725</v>
      </c>
      <c r="Q4021" s="9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3333.33</v>
      </c>
      <c r="Q4022" s="9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6250</v>
      </c>
      <c r="Q4023" s="9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6355.84</v>
      </c>
      <c r="Q4024" s="9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1000</v>
      </c>
      <c r="Q4026" s="9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6250</v>
      </c>
      <c r="Q4027" s="9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3071.43</v>
      </c>
      <c r="Q4029" s="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5100</v>
      </c>
      <c r="Q4030" s="9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6666.67</v>
      </c>
      <c r="Q4032" s="9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5900</v>
      </c>
      <c r="Q4034" s="9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IFERROR(ROUND(E4035/L4035*100,2),0)</f>
        <v>6534.03</v>
      </c>
      <c r="Q4035" s="9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10000</v>
      </c>
      <c r="Q4036" s="9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14740</v>
      </c>
      <c r="Q4037" s="9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16605.88</v>
      </c>
      <c r="Q4038" s="9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4000</v>
      </c>
      <c r="Q4039" s="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7525</v>
      </c>
      <c r="Q4040" s="9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6000</v>
      </c>
      <c r="Q4041" s="9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125000</v>
      </c>
      <c r="Q4042" s="9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1050</v>
      </c>
      <c r="Q4043" s="9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700</v>
      </c>
      <c r="Q4044" s="9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5625</v>
      </c>
      <c r="Q4046" s="9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100</v>
      </c>
      <c r="Q4047" s="9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3833.33</v>
      </c>
      <c r="Q4048" s="9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2750</v>
      </c>
      <c r="Q4049" s="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3297.8</v>
      </c>
      <c r="Q4050" s="9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1600</v>
      </c>
      <c r="Q4051" s="9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100</v>
      </c>
      <c r="Q4052" s="9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8661.5400000000009</v>
      </c>
      <c r="Q4054" s="9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5500</v>
      </c>
      <c r="Q4055" s="9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4195.24</v>
      </c>
      <c r="Q4057" s="9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8833.33</v>
      </c>
      <c r="Q4058" s="9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12916.67</v>
      </c>
      <c r="Q4059" s="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2375</v>
      </c>
      <c r="Q4060" s="9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3571.43</v>
      </c>
      <c r="Q4061" s="9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5700</v>
      </c>
      <c r="Q4062" s="9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16333.33</v>
      </c>
      <c r="Q4064" s="9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1500</v>
      </c>
      <c r="Q4065" s="9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6416.67</v>
      </c>
      <c r="Q4066" s="9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675</v>
      </c>
      <c r="Q4067" s="9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2500</v>
      </c>
      <c r="Q4068" s="9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17911.759999999998</v>
      </c>
      <c r="Q4069" s="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3495</v>
      </c>
      <c r="Q4070" s="9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3307.69</v>
      </c>
      <c r="Q4071" s="9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2750</v>
      </c>
      <c r="Q4072" s="9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200</v>
      </c>
      <c r="Q4074" s="9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1850</v>
      </c>
      <c r="Q4075" s="9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3500</v>
      </c>
      <c r="Q4076" s="9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4430.7700000000004</v>
      </c>
      <c r="Q4077" s="9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22250</v>
      </c>
      <c r="Q4079" s="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500</v>
      </c>
      <c r="Q4081" s="9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2916.67</v>
      </c>
      <c r="Q4083" s="9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150</v>
      </c>
      <c r="Q4084" s="9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12650</v>
      </c>
      <c r="Q4085" s="9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1000</v>
      </c>
      <c r="Q4086" s="9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1000</v>
      </c>
      <c r="Q4087" s="9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940</v>
      </c>
      <c r="Q4088" s="9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7200</v>
      </c>
      <c r="Q4090" s="9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3000</v>
      </c>
      <c r="Q4091" s="9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1066.67</v>
      </c>
      <c r="Q4092" s="9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2550</v>
      </c>
      <c r="Q4093" s="9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2000</v>
      </c>
      <c r="Q4094" s="9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1500</v>
      </c>
      <c r="Q4095" s="9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9125</v>
      </c>
      <c r="Q4096" s="9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80000</v>
      </c>
      <c r="Q4097" s="9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8000</v>
      </c>
      <c r="Q4098" s="9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IFERROR(ROUND(E4099/L4099*100,2),0)</f>
        <v>0</v>
      </c>
      <c r="Q4099" s="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5000</v>
      </c>
      <c r="Q4101" s="9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2283.33</v>
      </c>
      <c r="Q4104" s="9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1666.67</v>
      </c>
      <c r="Q4105" s="9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4578.57</v>
      </c>
      <c r="Q4106" s="9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38333.33</v>
      </c>
      <c r="Q4107" s="9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10696.97</v>
      </c>
      <c r="Q4108" s="9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1025</v>
      </c>
      <c r="Q4109" s="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5900</v>
      </c>
      <c r="Q4110" s="9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1433.33</v>
      </c>
      <c r="Q4112" s="9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1566.67</v>
      </c>
      <c r="Q4113" s="9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100</v>
      </c>
      <c r="Q4114" s="9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100</v>
      </c>
      <c r="Q4115" s="9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O1:O1048576"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6BABF-4284-4E52-82F3-EA765F4D2997}">
  <dimension ref="A1:E18"/>
  <sheetViews>
    <sheetView workbookViewId="0">
      <selection activeCell="R11" sqref="R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24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B1B42-8254-4826-9E34-4E411BD90469}">
  <dimension ref="A1:H13"/>
  <sheetViews>
    <sheetView tabSelected="1" workbookViewId="0">
      <selection activeCell="D10" sqref="D10"/>
    </sheetView>
  </sheetViews>
  <sheetFormatPr defaultRowHeight="15" x14ac:dyDescent="0.25"/>
  <cols>
    <col min="1" max="1" width="21.28515625" customWidth="1"/>
    <col min="2" max="2" width="20" customWidth="1"/>
    <col min="3" max="3" width="15" customWidth="1"/>
    <col min="4" max="4" width="17.140625" customWidth="1"/>
    <col min="5" max="5" width="13.28515625" customWidth="1"/>
    <col min="6" max="6" width="20.85546875" customWidth="1"/>
    <col min="7" max="7" width="17.42578125" customWidth="1"/>
    <col min="8" max="8" width="19.42578125" customWidth="1"/>
  </cols>
  <sheetData>
    <row r="1" spans="1:8" x14ac:dyDescent="0.25">
      <c r="A1" s="18" t="s">
        <v>8381</v>
      </c>
      <c r="B1" s="27" t="s">
        <v>8391</v>
      </c>
      <c r="C1" s="28" t="s">
        <v>8392</v>
      </c>
      <c r="D1" s="29" t="s">
        <v>8393</v>
      </c>
      <c r="E1" s="18" t="s">
        <v>8394</v>
      </c>
      <c r="F1" s="27" t="s">
        <v>8395</v>
      </c>
      <c r="G1" s="28" t="s">
        <v>8396</v>
      </c>
      <c r="H1" s="29" t="s">
        <v>8397</v>
      </c>
    </row>
    <row r="2" spans="1:8" x14ac:dyDescent="0.25">
      <c r="A2" s="19" t="s">
        <v>8398</v>
      </c>
      <c r="B2" s="19">
        <f>COUNTIFS(Kickstarter!D:D,"&lt;=1000",Kickstarter!R:R,"=plays",Kickstarter!F:F,"=successful")</f>
        <v>188</v>
      </c>
      <c r="C2" s="19">
        <f>COUNTIFS(Kickstarter!D:D,"&lt;=1000",Kickstarter!R:R,"=plays",Kickstarter!F:F,"=failed")</f>
        <v>63</v>
      </c>
      <c r="D2" s="19">
        <f>COUNTIFS(Kickstarter!D:D,"&gt;=1000",Kickstarter!R:R,"plays",Kickstarter!F:F,"canceled")</f>
        <v>0</v>
      </c>
      <c r="E2" s="19">
        <f>SUM(B2:D2)</f>
        <v>251</v>
      </c>
      <c r="F2" s="25">
        <f>(B2/E2)</f>
        <v>0.74900398406374502</v>
      </c>
      <c r="G2" s="26">
        <f>C2/E2</f>
        <v>0.25099601593625498</v>
      </c>
      <c r="H2" s="26">
        <f>(D2/E2)</f>
        <v>0</v>
      </c>
    </row>
    <row r="3" spans="1:8" x14ac:dyDescent="0.25">
      <c r="A3" s="19" t="s">
        <v>8399</v>
      </c>
      <c r="B3" s="19">
        <f>COUNTIFS(Kickstarter!$D:$D,"&gt;=1000",Kickstarter!R:R,"plays",Kickstarter!$D:$D,"&lt;=4999",Kickstarter!F:F,"successful")</f>
        <v>388</v>
      </c>
      <c r="C3" s="19">
        <f>COUNTIFS(Kickstarter!$D:$D,"&gt;=1000",Kickstarter!$D:$D,"&lt;=4999",Kickstarter!R:R,"plays",Kickstarter!F:F,"failed")</f>
        <v>146</v>
      </c>
      <c r="D3" s="19">
        <f>COUNTIFS(Kickstarter!D:D,"&gt;=1000",Kickstarter!D:D,"&lt;=4999",Kickstarter!R:R,"plays",Kickstarter!F:F,"canceled")</f>
        <v>0</v>
      </c>
      <c r="E3" s="19">
        <f t="shared" ref="E3:E13" si="0">SUM(B3:D3)</f>
        <v>534</v>
      </c>
      <c r="F3" s="25">
        <f t="shared" ref="F3:F13" si="1">(B3/E3)</f>
        <v>0.72659176029962547</v>
      </c>
      <c r="G3" s="26">
        <f t="shared" ref="G3:G13" si="2">C3/E3</f>
        <v>0.27340823970037453</v>
      </c>
      <c r="H3" s="26">
        <f t="shared" ref="H3:H13" si="3">(D3/E3)</f>
        <v>0</v>
      </c>
    </row>
    <row r="4" spans="1:8" x14ac:dyDescent="0.25">
      <c r="A4" s="19" t="s">
        <v>8400</v>
      </c>
      <c r="B4" s="19">
        <f>COUNTIFS(Kickstarter!D:D,"&gt;=5000",Kickstarter!R:R,"plays",Kickstarter!D:D,"&lt;=9999",Kickstarter!F:F,"successful")</f>
        <v>93</v>
      </c>
      <c r="C4" s="19">
        <f>COUNTIFS(Kickstarter!$D:$D,"&gt;=5000",Kickstarter!$D:$D,"&lt;=9999",Kickstarter!R:R,"plays",Kickstarter!F:F,"failed")</f>
        <v>76</v>
      </c>
      <c r="D4" s="19">
        <f>COUNTIFS(Kickstarter!D:D,"&gt;=5000",Kickstarter!D:D,"&lt;=9999",Kickstarter!R:R,"plays",Kickstarter!F:F,"canceled")</f>
        <v>0</v>
      </c>
      <c r="E4" s="19">
        <f t="shared" si="0"/>
        <v>169</v>
      </c>
      <c r="F4" s="25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s="19" t="s">
        <v>8401</v>
      </c>
      <c r="B5" s="19">
        <f>COUNTIFS(Kickstarter!D:D,"&gt;=10000",Kickstarter!R:R,"plays",Kickstarter!D:D,"&lt;=14999",Kickstarter!F:F,"successful")</f>
        <v>39</v>
      </c>
      <c r="C5" s="19">
        <f>COUNTIFS(Kickstarter!D:D,"&gt;=10000",Kickstarter!R:R,"plays",Kickstarter!D:D,"&lt;=14999",Kickstarter!F:F,"failed")</f>
        <v>33</v>
      </c>
      <c r="D5" s="19">
        <f>COUNTIFS(Kickstarter!D:D,"&gt;=10000",Kickstarter!R:R,"plays",Kickstarter!D:D,"&lt;=14999",Kickstarter!F:F,"canceled")</f>
        <v>0</v>
      </c>
      <c r="E5" s="19">
        <f t="shared" si="0"/>
        <v>72</v>
      </c>
      <c r="F5" s="25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s="19" t="s">
        <v>8402</v>
      </c>
      <c r="B6" s="19">
        <f>COUNTIFS(Kickstarter!D:D,"&gt;=15000",Kickstarter!R:R,"plays",Kickstarter!D:D,"&lt;19999",Kickstarter!F:F,"successful")</f>
        <v>12</v>
      </c>
      <c r="C6" s="19">
        <f>COUNTIFS(Kickstarter!D:D,"&gt;=15000",Kickstarter!R:R,"plays",Kickstarter!D:D,"&lt;19999",Kickstarter!F:F,"failed")</f>
        <v>12</v>
      </c>
      <c r="D6" s="19">
        <f>COUNTIFS(Kickstarter!D:D,"&gt;=15000",Kickstarter!R:R,"plays",Kickstarter!D:D,"&lt;19999",Kickstarter!F:F,"canceled")</f>
        <v>0</v>
      </c>
      <c r="E6" s="19">
        <f t="shared" si="0"/>
        <v>24</v>
      </c>
      <c r="F6" s="25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s="19" t="s">
        <v>8403</v>
      </c>
      <c r="B7" s="19">
        <f>COUNTIFS(Kickstarter!D:D,"&gt;=20000",Kickstarter!R:R,"plays",Kickstarter!D:D,"&lt;=24999",Kickstarter!F:F,"successful")</f>
        <v>9</v>
      </c>
      <c r="C7" s="19">
        <f>COUNTIFS(Kickstarter!D:D,"&gt;=20000",Kickstarter!R:R,"plays",Kickstarter!D:D,"&lt;=24999",Kickstarter!F:F,"failed")</f>
        <v>11</v>
      </c>
      <c r="D7" s="19">
        <f>COUNTIFS(Kickstarter!D:D,"&gt;=20000",Kickstarter!R:R,"plays",Kickstarter!D:D,"&lt;=24999",Kickstarter!F:F,"canceled")</f>
        <v>0</v>
      </c>
      <c r="E7" s="19">
        <f t="shared" si="0"/>
        <v>20</v>
      </c>
      <c r="F7" s="25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s="19" t="s">
        <v>8404</v>
      </c>
      <c r="B8" s="19">
        <f>COUNTIFS(Kickstarter!D:D,"&gt;=25000",Kickstarter!R:R,"plays",Kickstarter!D:D,"&lt;=29999",Kickstarter!F:F,"successful")</f>
        <v>1</v>
      </c>
      <c r="C8" s="19">
        <f>COUNTIFS(Kickstarter!D:D,"&gt;=25000",Kickstarter!R:R,"plays",Kickstarter!D:D,"&lt;=29999",Kickstarter!F:F,"failed")</f>
        <v>4</v>
      </c>
      <c r="D8" s="19">
        <f>COUNTIFS(Kickstarter!D:D,"&gt;=25000",Kickstarter!R:R,"plays",Kickstarter!D:D,"&lt;=29999",Kickstarter!F:F,"canceled")</f>
        <v>0</v>
      </c>
      <c r="E8" s="19">
        <f t="shared" si="0"/>
        <v>5</v>
      </c>
      <c r="F8" s="25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s="19" t="s">
        <v>8405</v>
      </c>
      <c r="B9" s="19">
        <f>COUNTIFS(Kickstarter!D:D,"&gt;=30000",Kickstarter!R:R,"plays",Kickstarter!D:D,"&lt;=34999",Kickstarter!F:F,"successful")</f>
        <v>3</v>
      </c>
      <c r="C9" s="19">
        <f>COUNTIFS(Kickstarter!D:D,"&gt;=30000",Kickstarter!R:R,"plays",Kickstarter!D:D,"&lt;=34999",Kickstarter!F:F,"failed")</f>
        <v>8</v>
      </c>
      <c r="D9" s="19">
        <f>COUNTIFS(Kickstarter!D:D,"&gt;=30000",Kickstarter!R:R,"plays",Kickstarter!D:D,"&lt;=34999",Kickstarter!F:F,"canceled")</f>
        <v>0</v>
      </c>
      <c r="E9" s="19">
        <f t="shared" si="0"/>
        <v>11</v>
      </c>
      <c r="F9" s="25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s="19" t="s">
        <v>8406</v>
      </c>
      <c r="B10" s="19">
        <f>COUNTIFS(Kickstarter!D:D,"&gt;=35000",Kickstarter!R:R,"plays",Kickstarter!D:D,"&lt;=39999",Kickstarter!F:F,"successful")</f>
        <v>4</v>
      </c>
      <c r="C10" s="19">
        <f>COUNTIFS(Kickstarter!D:D,"&gt;=35000",Kickstarter!R:R,"plays",Kickstarter!D:D,"&lt;=39999",Kickstarter!F:F,"failed")</f>
        <v>2</v>
      </c>
      <c r="D10" s="19">
        <f>COUNTIFS(Kickstarter!D:D,"&gt;=35000",Kickstarter!R:R,"plays",Kickstarter!D:D,"&lt;=39999",Kickstarter!F:F,"canceled")</f>
        <v>0</v>
      </c>
      <c r="E10" s="19">
        <f t="shared" si="0"/>
        <v>6</v>
      </c>
      <c r="F10" s="25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s="19" t="s">
        <v>8407</v>
      </c>
      <c r="B11" s="19">
        <f>COUNTIFS(Kickstarter!D:D,"&gt;=40000",Kickstarter!R:R,"plays",Kickstarter!D:D,"&lt;=44999",Kickstarter!F:F,"successful")</f>
        <v>2</v>
      </c>
      <c r="C11" s="19">
        <f>COUNTIFS(Kickstarter!D:D,"&gt;=40000",Kickstarter!R:R,"plays",Kickstarter!D:D,"&lt;=44999",Kickstarter!F:F,"failed")</f>
        <v>1</v>
      </c>
      <c r="D11" s="19">
        <f>COUNTIFS(Kickstarter!D:D,"&gt;=40000",Kickstarter!R:R,"plays",Kickstarter!D:D,"&lt;=44999",Kickstarter!F:F,"canceled")</f>
        <v>0</v>
      </c>
      <c r="E11" s="19">
        <f t="shared" si="0"/>
        <v>3</v>
      </c>
      <c r="F11" s="25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s="19" t="s">
        <v>8408</v>
      </c>
      <c r="B12" s="19">
        <f>COUNTIFS(Kickstarter!D:D,"&gt;=45000",Kickstarter!D:D,"&lt;=49999",Kickstarter!R:R,"plays",Kickstarter!F:F,"successful")</f>
        <v>0</v>
      </c>
      <c r="C12" s="19">
        <f>COUNTIFS(Kickstarter!D:D,"&gt;=45000",Kickstarter!D:D,"&lt;=49999",Kickstarter!R:R,"plays",Kickstarter!F:F,"failed")</f>
        <v>1</v>
      </c>
      <c r="D12" s="19">
        <f>COUNTIFS(Kickstarter!D:D,"&gt;=45000",Kickstarter!D:D,"&lt;=49999",Kickstarter!R:R,"plays",Kickstarter!F:F,"canceled")</f>
        <v>0</v>
      </c>
      <c r="E12" s="19">
        <f t="shared" si="0"/>
        <v>1</v>
      </c>
      <c r="F12" s="25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s="19" t="s">
        <v>8409</v>
      </c>
      <c r="B13" s="19">
        <f>COUNTIFS(Kickstarter!D:D,"&gt;=50000",Kickstarter!R:R,"plays",Kickstarter!F:F,"successful")</f>
        <v>2</v>
      </c>
      <c r="C13" s="19">
        <f>COUNTIFS(Kickstarter!D:D,"&gt;=50000",Kickstarter!R:R,"plays",Kickstarter!F:F,"failed")</f>
        <v>14</v>
      </c>
      <c r="D13" s="19">
        <f>COUNTIFS(Kickstarter!D:D,"&lt;=50000",Kickstarter!R:R,"plays",Kickstarter!F:F,"canceled")</f>
        <v>0</v>
      </c>
      <c r="E13" s="19">
        <f t="shared" si="0"/>
        <v>16</v>
      </c>
      <c r="F13" s="25">
        <f t="shared" si="1"/>
        <v>0.125</v>
      </c>
      <c r="G13" s="26">
        <f t="shared" si="2"/>
        <v>0.875</v>
      </c>
      <c r="H13" s="26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47CC7-0BD7-4FB6-AF6E-E26065CFCB1B}">
  <dimension ref="A1:F55"/>
  <sheetViews>
    <sheetView zoomScale="115" zoomScaleNormal="115" workbookViewId="0">
      <selection activeCell="A4" sqref="A4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20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20" t="s">
        <v>8313</v>
      </c>
      <c r="B7" s="13"/>
      <c r="C7" s="13"/>
      <c r="D7" s="13"/>
      <c r="E7" s="13">
        <v>180</v>
      </c>
      <c r="F7" s="13">
        <v>180</v>
      </c>
    </row>
    <row r="8" spans="1:6" x14ac:dyDescent="0.25">
      <c r="A8" s="20" t="s">
        <v>8312</v>
      </c>
      <c r="B8" s="13"/>
      <c r="C8" s="13">
        <v>80</v>
      </c>
      <c r="D8" s="13"/>
      <c r="E8" s="13"/>
      <c r="F8" s="13">
        <v>80</v>
      </c>
    </row>
    <row r="9" spans="1:6" x14ac:dyDescent="0.25">
      <c r="A9" s="20" t="s">
        <v>8311</v>
      </c>
      <c r="B9" s="13">
        <v>40</v>
      </c>
      <c r="C9" s="13"/>
      <c r="D9" s="13"/>
      <c r="E9" s="13"/>
      <c r="F9" s="13">
        <v>40</v>
      </c>
    </row>
    <row r="10" spans="1:6" x14ac:dyDescent="0.25">
      <c r="A10" s="20" t="s">
        <v>8310</v>
      </c>
      <c r="B10" s="13"/>
      <c r="C10" s="13"/>
      <c r="D10" s="13"/>
      <c r="E10" s="13">
        <v>60</v>
      </c>
      <c r="F10" s="13">
        <v>60</v>
      </c>
    </row>
    <row r="11" spans="1:6" x14ac:dyDescent="0.25">
      <c r="A11" s="20" t="s">
        <v>8309</v>
      </c>
      <c r="B11" s="13"/>
      <c r="C11" s="13"/>
      <c r="D11" s="13"/>
      <c r="E11" s="13">
        <v>60</v>
      </c>
      <c r="F11" s="13">
        <v>60</v>
      </c>
    </row>
    <row r="12" spans="1:6" x14ac:dyDescent="0.25">
      <c r="A12" s="12" t="s">
        <v>8334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25">
      <c r="A13" s="20" t="s">
        <v>8335</v>
      </c>
      <c r="B13" s="13">
        <v>20</v>
      </c>
      <c r="C13" s="13">
        <v>120</v>
      </c>
      <c r="D13" s="13"/>
      <c r="E13" s="13"/>
      <c r="F13" s="13">
        <v>140</v>
      </c>
    </row>
    <row r="14" spans="1:6" x14ac:dyDescent="0.25">
      <c r="A14" s="20" t="s">
        <v>8351</v>
      </c>
      <c r="B14" s="13"/>
      <c r="C14" s="13">
        <v>20</v>
      </c>
      <c r="D14" s="13"/>
      <c r="E14" s="13"/>
      <c r="F14" s="13">
        <v>20</v>
      </c>
    </row>
    <row r="15" spans="1:6" x14ac:dyDescent="0.25">
      <c r="A15" s="20" t="s">
        <v>8350</v>
      </c>
      <c r="B15" s="13"/>
      <c r="C15" s="13"/>
      <c r="D15" s="13">
        <v>6</v>
      </c>
      <c r="E15" s="13">
        <v>34</v>
      </c>
      <c r="F15" s="13">
        <v>40</v>
      </c>
    </row>
    <row r="16" spans="1:6" x14ac:dyDescent="0.25">
      <c r="A16" s="12" t="s">
        <v>8331</v>
      </c>
      <c r="B16" s="13"/>
      <c r="C16" s="13">
        <v>140</v>
      </c>
      <c r="D16" s="13"/>
      <c r="E16" s="13">
        <v>80</v>
      </c>
      <c r="F16" s="13">
        <v>220</v>
      </c>
    </row>
    <row r="17" spans="1:6" x14ac:dyDescent="0.25">
      <c r="A17" s="20" t="s">
        <v>8333</v>
      </c>
      <c r="B17" s="13"/>
      <c r="C17" s="13">
        <v>40</v>
      </c>
      <c r="D17" s="13"/>
      <c r="E17" s="13"/>
      <c r="F17" s="13">
        <v>40</v>
      </c>
    </row>
    <row r="18" spans="1:6" x14ac:dyDescent="0.25">
      <c r="A18" s="20" t="s">
        <v>8349</v>
      </c>
      <c r="B18" s="13"/>
      <c r="C18" s="13"/>
      <c r="D18" s="13"/>
      <c r="E18" s="13">
        <v>80</v>
      </c>
      <c r="F18" s="13">
        <v>80</v>
      </c>
    </row>
    <row r="19" spans="1:6" x14ac:dyDescent="0.25">
      <c r="A19" s="20" t="s">
        <v>8332</v>
      </c>
      <c r="B19" s="13"/>
      <c r="C19" s="13">
        <v>100</v>
      </c>
      <c r="D19" s="13"/>
      <c r="E19" s="13"/>
      <c r="F19" s="13">
        <v>100</v>
      </c>
    </row>
    <row r="20" spans="1:6" x14ac:dyDescent="0.25">
      <c r="A20" s="12" t="s">
        <v>8329</v>
      </c>
      <c r="B20" s="13">
        <v>24</v>
      </c>
      <c r="C20" s="13"/>
      <c r="D20" s="13"/>
      <c r="E20" s="13"/>
      <c r="F20" s="13">
        <v>24</v>
      </c>
    </row>
    <row r="21" spans="1:6" x14ac:dyDescent="0.25">
      <c r="A21" s="20" t="s">
        <v>8330</v>
      </c>
      <c r="B21" s="13">
        <v>24</v>
      </c>
      <c r="C21" s="13"/>
      <c r="D21" s="13"/>
      <c r="E21" s="13"/>
      <c r="F21" s="13">
        <v>24</v>
      </c>
    </row>
    <row r="22" spans="1:6" x14ac:dyDescent="0.25">
      <c r="A22" s="12" t="s">
        <v>8323</v>
      </c>
      <c r="B22" s="13">
        <v>20</v>
      </c>
      <c r="C22" s="13">
        <v>120</v>
      </c>
      <c r="D22" s="13">
        <v>20</v>
      </c>
      <c r="E22" s="13">
        <v>540</v>
      </c>
      <c r="F22" s="13">
        <v>700</v>
      </c>
    </row>
    <row r="23" spans="1:6" x14ac:dyDescent="0.25">
      <c r="A23" s="20" t="s">
        <v>8352</v>
      </c>
      <c r="B23" s="13"/>
      <c r="C23" s="13"/>
      <c r="D23" s="13"/>
      <c r="E23" s="13">
        <v>40</v>
      </c>
      <c r="F23" s="13">
        <v>40</v>
      </c>
    </row>
    <row r="24" spans="1:6" x14ac:dyDescent="0.25">
      <c r="A24" s="20" t="s">
        <v>8328</v>
      </c>
      <c r="B24" s="13"/>
      <c r="C24" s="13"/>
      <c r="D24" s="13"/>
      <c r="E24" s="13">
        <v>40</v>
      </c>
      <c r="F24" s="13">
        <v>40</v>
      </c>
    </row>
    <row r="25" spans="1:6" x14ac:dyDescent="0.25">
      <c r="A25" s="20" t="s">
        <v>8345</v>
      </c>
      <c r="B25" s="13"/>
      <c r="C25" s="13">
        <v>40</v>
      </c>
      <c r="D25" s="13">
        <v>20</v>
      </c>
      <c r="E25" s="13"/>
      <c r="F25" s="13">
        <v>60</v>
      </c>
    </row>
    <row r="26" spans="1:6" x14ac:dyDescent="0.25">
      <c r="A26" s="20" t="s">
        <v>8327</v>
      </c>
      <c r="B26" s="13"/>
      <c r="C26" s="13">
        <v>20</v>
      </c>
      <c r="D26" s="13"/>
      <c r="E26" s="13">
        <v>140</v>
      </c>
      <c r="F26" s="13">
        <v>160</v>
      </c>
    </row>
    <row r="27" spans="1:6" x14ac:dyDescent="0.25">
      <c r="A27" s="20" t="s">
        <v>8326</v>
      </c>
      <c r="B27" s="13"/>
      <c r="C27" s="13">
        <v>60</v>
      </c>
      <c r="D27" s="13"/>
      <c r="E27" s="13"/>
      <c r="F27" s="13">
        <v>60</v>
      </c>
    </row>
    <row r="28" spans="1:6" x14ac:dyDescent="0.25">
      <c r="A28" s="20" t="s">
        <v>8325</v>
      </c>
      <c r="B28" s="13"/>
      <c r="C28" s="13"/>
      <c r="D28" s="13"/>
      <c r="E28" s="13">
        <v>20</v>
      </c>
      <c r="F28" s="13">
        <v>20</v>
      </c>
    </row>
    <row r="29" spans="1:6" x14ac:dyDescent="0.25">
      <c r="A29" s="20" t="s">
        <v>8344</v>
      </c>
      <c r="B29" s="13"/>
      <c r="C29" s="13"/>
      <c r="D29" s="13"/>
      <c r="E29" s="13">
        <v>40</v>
      </c>
      <c r="F29" s="13">
        <v>40</v>
      </c>
    </row>
    <row r="30" spans="1:6" x14ac:dyDescent="0.25">
      <c r="A30" s="20" t="s">
        <v>8324</v>
      </c>
      <c r="B30" s="13"/>
      <c r="C30" s="13"/>
      <c r="D30" s="13"/>
      <c r="E30" s="13">
        <v>260</v>
      </c>
      <c r="F30" s="13">
        <v>260</v>
      </c>
    </row>
    <row r="31" spans="1:6" x14ac:dyDescent="0.25">
      <c r="A31" s="20" t="s">
        <v>8338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12" t="s">
        <v>8336</v>
      </c>
      <c r="B32" s="13"/>
      <c r="C32" s="13">
        <v>117</v>
      </c>
      <c r="D32" s="13"/>
      <c r="E32" s="13">
        <v>103</v>
      </c>
      <c r="F32" s="13">
        <v>220</v>
      </c>
    </row>
    <row r="33" spans="1:6" x14ac:dyDescent="0.25">
      <c r="A33" s="20" t="s">
        <v>8341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20" t="s">
        <v>8348</v>
      </c>
      <c r="B34" s="13"/>
      <c r="C34" s="13">
        <v>20</v>
      </c>
      <c r="D34" s="13"/>
      <c r="E34" s="13"/>
      <c r="F34" s="13">
        <v>20</v>
      </c>
    </row>
    <row r="35" spans="1:6" x14ac:dyDescent="0.25">
      <c r="A35" s="20" t="s">
        <v>8337</v>
      </c>
      <c r="B35" s="13"/>
      <c r="C35" s="13">
        <v>57</v>
      </c>
      <c r="D35" s="13"/>
      <c r="E35" s="13">
        <v>103</v>
      </c>
      <c r="F35" s="13">
        <v>160</v>
      </c>
    </row>
    <row r="36" spans="1:6" x14ac:dyDescent="0.25">
      <c r="A36" s="20" t="s">
        <v>8343</v>
      </c>
      <c r="B36" s="13"/>
      <c r="C36" s="13">
        <v>20</v>
      </c>
      <c r="D36" s="13"/>
      <c r="E36" s="13"/>
      <c r="F36" s="13">
        <v>20</v>
      </c>
    </row>
    <row r="37" spans="1:6" x14ac:dyDescent="0.25">
      <c r="A37" s="12" t="s">
        <v>8320</v>
      </c>
      <c r="B37" s="13">
        <v>30</v>
      </c>
      <c r="C37" s="13">
        <v>127</v>
      </c>
      <c r="D37" s="13"/>
      <c r="E37" s="13">
        <v>80</v>
      </c>
      <c r="F37" s="13">
        <v>237</v>
      </c>
    </row>
    <row r="38" spans="1:6" x14ac:dyDescent="0.25">
      <c r="A38" s="20" t="s">
        <v>8342</v>
      </c>
      <c r="B38" s="13">
        <v>20</v>
      </c>
      <c r="C38" s="13"/>
      <c r="D38" s="13"/>
      <c r="E38" s="13"/>
      <c r="F38" s="13">
        <v>20</v>
      </c>
    </row>
    <row r="39" spans="1:6" x14ac:dyDescent="0.25">
      <c r="A39" s="20" t="s">
        <v>8356</v>
      </c>
      <c r="B39" s="13"/>
      <c r="C39" s="13">
        <v>40</v>
      </c>
      <c r="D39" s="13"/>
      <c r="E39" s="13"/>
      <c r="F39" s="13">
        <v>40</v>
      </c>
    </row>
    <row r="40" spans="1:6" x14ac:dyDescent="0.25">
      <c r="A40" s="20" t="s">
        <v>8322</v>
      </c>
      <c r="B40" s="13"/>
      <c r="C40" s="13">
        <v>40</v>
      </c>
      <c r="D40" s="13"/>
      <c r="E40" s="13"/>
      <c r="F40" s="13">
        <v>40</v>
      </c>
    </row>
    <row r="41" spans="1:6" x14ac:dyDescent="0.25">
      <c r="A41" s="20" t="s">
        <v>8321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20" t="s">
        <v>8340</v>
      </c>
      <c r="B42" s="13"/>
      <c r="C42" s="13"/>
      <c r="D42" s="13"/>
      <c r="E42" s="13">
        <v>20</v>
      </c>
      <c r="F42" s="13">
        <v>20</v>
      </c>
    </row>
    <row r="43" spans="1:6" x14ac:dyDescent="0.25">
      <c r="A43" s="20" t="s">
        <v>8339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25">
      <c r="A44" s="12" t="s">
        <v>8317</v>
      </c>
      <c r="B44" s="13">
        <v>178</v>
      </c>
      <c r="C44" s="13">
        <v>213</v>
      </c>
      <c r="D44" s="13"/>
      <c r="E44" s="13">
        <v>209</v>
      </c>
      <c r="F44" s="13">
        <v>600</v>
      </c>
    </row>
    <row r="45" spans="1:6" x14ac:dyDescent="0.25">
      <c r="A45" s="20" t="s">
        <v>8346</v>
      </c>
      <c r="B45" s="13"/>
      <c r="C45" s="13">
        <v>20</v>
      </c>
      <c r="D45" s="13"/>
      <c r="E45" s="13"/>
      <c r="F45" s="13">
        <v>20</v>
      </c>
    </row>
    <row r="46" spans="1:6" x14ac:dyDescent="0.25">
      <c r="A46" s="20" t="s">
        <v>8347</v>
      </c>
      <c r="B46" s="13"/>
      <c r="C46" s="13"/>
      <c r="D46" s="13"/>
      <c r="E46" s="13">
        <v>140</v>
      </c>
      <c r="F46" s="13">
        <v>140</v>
      </c>
    </row>
    <row r="47" spans="1:6" x14ac:dyDescent="0.25">
      <c r="A47" s="20" t="s">
        <v>8354</v>
      </c>
      <c r="B47" s="13"/>
      <c r="C47" s="13">
        <v>11</v>
      </c>
      <c r="D47" s="13"/>
      <c r="E47" s="13">
        <v>9</v>
      </c>
      <c r="F47" s="13">
        <v>20</v>
      </c>
    </row>
    <row r="48" spans="1:6" x14ac:dyDescent="0.25">
      <c r="A48" s="20" t="s">
        <v>8353</v>
      </c>
      <c r="B48" s="13">
        <v>18</v>
      </c>
      <c r="C48" s="13">
        <v>2</v>
      </c>
      <c r="D48" s="13"/>
      <c r="E48" s="13">
        <v>40</v>
      </c>
      <c r="F48" s="13">
        <v>60</v>
      </c>
    </row>
    <row r="49" spans="1:6" x14ac:dyDescent="0.25">
      <c r="A49" s="20" t="s">
        <v>8319</v>
      </c>
      <c r="B49" s="13">
        <v>60</v>
      </c>
      <c r="C49" s="13">
        <v>120</v>
      </c>
      <c r="D49" s="13"/>
      <c r="E49" s="13">
        <v>20</v>
      </c>
      <c r="F49" s="13">
        <v>200</v>
      </c>
    </row>
    <row r="50" spans="1:6" x14ac:dyDescent="0.25">
      <c r="A50" s="20" t="s">
        <v>8318</v>
      </c>
      <c r="B50" s="13">
        <v>100</v>
      </c>
      <c r="C50" s="13">
        <v>60</v>
      </c>
      <c r="D50" s="13"/>
      <c r="E50" s="13"/>
      <c r="F50" s="13">
        <v>160</v>
      </c>
    </row>
    <row r="51" spans="1:6" x14ac:dyDescent="0.25">
      <c r="A51" s="12" t="s">
        <v>8315</v>
      </c>
      <c r="B51" s="13">
        <v>37</v>
      </c>
      <c r="C51" s="13">
        <v>493</v>
      </c>
      <c r="D51" s="13">
        <v>24</v>
      </c>
      <c r="E51" s="13">
        <v>839</v>
      </c>
      <c r="F51" s="13">
        <v>1393</v>
      </c>
    </row>
    <row r="52" spans="1:6" x14ac:dyDescent="0.25">
      <c r="A52" s="20" t="s">
        <v>8357</v>
      </c>
      <c r="B52" s="13">
        <v>20</v>
      </c>
      <c r="C52" s="13">
        <v>60</v>
      </c>
      <c r="D52" s="13"/>
      <c r="E52" s="13">
        <v>60</v>
      </c>
      <c r="F52" s="13">
        <v>140</v>
      </c>
    </row>
    <row r="53" spans="1:6" x14ac:dyDescent="0.25">
      <c r="A53" s="20" t="s">
        <v>8316</v>
      </c>
      <c r="B53" s="13"/>
      <c r="C53" s="13">
        <v>353</v>
      </c>
      <c r="D53" s="13">
        <v>19</v>
      </c>
      <c r="E53" s="13">
        <v>694</v>
      </c>
      <c r="F53" s="13">
        <v>1066</v>
      </c>
    </row>
    <row r="54" spans="1:6" x14ac:dyDescent="0.25">
      <c r="A54" s="20" t="s">
        <v>8355</v>
      </c>
      <c r="B54" s="13">
        <v>17</v>
      </c>
      <c r="C54" s="13">
        <v>80</v>
      </c>
      <c r="D54" s="13">
        <v>5</v>
      </c>
      <c r="E54" s="13">
        <v>85</v>
      </c>
      <c r="F54" s="13">
        <v>187</v>
      </c>
    </row>
    <row r="55" spans="1:6" x14ac:dyDescent="0.25">
      <c r="A55" s="12" t="s">
        <v>8361</v>
      </c>
      <c r="B55" s="13">
        <v>349</v>
      </c>
      <c r="C55" s="13">
        <v>1530</v>
      </c>
      <c r="D55" s="13">
        <v>50</v>
      </c>
      <c r="E55" s="13">
        <v>2185</v>
      </c>
      <c r="F5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912D-BA9D-4DF1-977B-DEF86E325503}">
  <dimension ref="A1:E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C2307-E1F1-4685-957E-A225A50FD742}">
  <dimension ref="A1:F4119"/>
  <sheetViews>
    <sheetView workbookViewId="0">
      <selection activeCell="A5" sqref="A5"/>
    </sheetView>
  </sheetViews>
  <sheetFormatPr defaultRowHeight="15" x14ac:dyDescent="0.25"/>
  <cols>
    <col min="1" max="1" width="18" style="13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3" spans="1:6" x14ac:dyDescent="0.25">
      <c r="A3"/>
    </row>
    <row r="4" spans="1:6" x14ac:dyDescent="0.25">
      <c r="A4" s="16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  <row r="19" spans="1:6" x14ac:dyDescent="0.25">
      <c r="A19"/>
    </row>
    <row r="20" spans="1:6" x14ac:dyDescent="0.25">
      <c r="A20"/>
    </row>
    <row r="21" spans="1:6" x14ac:dyDescent="0.25">
      <c r="A21"/>
    </row>
    <row r="22" spans="1:6" x14ac:dyDescent="0.25">
      <c r="A22"/>
    </row>
    <row r="23" spans="1:6" x14ac:dyDescent="0.25">
      <c r="A23"/>
    </row>
    <row r="24" spans="1:6" x14ac:dyDescent="0.25">
      <c r="A24"/>
    </row>
    <row r="25" spans="1:6" x14ac:dyDescent="0.25">
      <c r="A25"/>
    </row>
    <row r="26" spans="1:6" x14ac:dyDescent="0.25">
      <c r="A26"/>
    </row>
    <row r="27" spans="1:6" x14ac:dyDescent="0.25">
      <c r="A27"/>
    </row>
    <row r="28" spans="1:6" x14ac:dyDescent="0.25">
      <c r="A28"/>
    </row>
    <row r="29" spans="1:6" x14ac:dyDescent="0.25">
      <c r="A29"/>
    </row>
    <row r="30" spans="1:6" x14ac:dyDescent="0.25">
      <c r="A30"/>
    </row>
    <row r="31" spans="1:6" x14ac:dyDescent="0.25">
      <c r="A31"/>
    </row>
    <row r="32" spans="1:6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91863-ADF3-41C7-AC91-B7E5711E1F91}">
  <dimension ref="A1:D6"/>
  <sheetViews>
    <sheetView topLeftCell="B1" workbookViewId="0">
      <selection activeCell="C2" sqref="C2"/>
    </sheetView>
  </sheetViews>
  <sheetFormatPr defaultRowHeight="15" x14ac:dyDescent="0.25"/>
  <cols>
    <col min="1" max="1" width="33.85546875" customWidth="1"/>
    <col min="2" max="2" width="124" customWidth="1"/>
  </cols>
  <sheetData>
    <row r="1" spans="1:4" x14ac:dyDescent="0.25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x14ac:dyDescent="0.25">
      <c r="A2" s="19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VLOOKUP(B2, Kickstarter!C:D, 2, FALSE)</f>
        <v>2000</v>
      </c>
      <c r="D2" s="19">
        <f>VLOOKUP(A2, Kickstarter!B:E, 4,FALSE)</f>
        <v>2020</v>
      </c>
    </row>
    <row r="3" spans="1:4" x14ac:dyDescent="0.25">
      <c r="A3" s="19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VLOOKUP(B3, Kickstarter!C:D, 2, FALSE)</f>
        <v>2000</v>
      </c>
      <c r="D3" s="19">
        <f>VLOOKUP(A3, Kickstarter!B:E, 4,FALSE)</f>
        <v>2020</v>
      </c>
    </row>
    <row r="4" spans="1:4" x14ac:dyDescent="0.25">
      <c r="A4" s="19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VLOOKUP(B4, Kickstarter!C:D, 2, FALSE)</f>
        <v>1500</v>
      </c>
      <c r="D4" s="19">
        <f>VLOOKUP(A4, Kickstarter!B:E, 4,FALSE)</f>
        <v>2576</v>
      </c>
    </row>
    <row r="5" spans="1:4" x14ac:dyDescent="0.25">
      <c r="A5" s="19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VLOOKUP(B5, Kickstarter!C:D, 2, FALSE)</f>
        <v>1000</v>
      </c>
      <c r="D5" s="19">
        <f>VLOOKUP(A5, Kickstarter!B:E, 4,FALSE)</f>
        <v>1168</v>
      </c>
    </row>
    <row r="6" spans="1:4" x14ac:dyDescent="0.25">
      <c r="A6" s="19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VLOOKUP(B6, Kickstarter!C:D, 2, FALSE)</f>
        <v>4000</v>
      </c>
      <c r="D6" s="19">
        <f>VLOOKUP(A6, Kickstarter!B:E, 4,FALSE)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DEBC-7CF7-48EB-AADC-2B7DF9EA8755}">
  <dimension ref="A1:M18"/>
  <sheetViews>
    <sheetView workbookViewId="0">
      <selection activeCell="M20" sqref="M20"/>
    </sheetView>
  </sheetViews>
  <sheetFormatPr defaultRowHeight="15" x14ac:dyDescent="0.25"/>
  <cols>
    <col min="1" max="1" width="16.140625" customWidth="1"/>
    <col min="2" max="2" width="12.42578125" customWidth="1"/>
    <col min="3" max="3" width="12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8386</v>
      </c>
      <c r="B3" s="22">
        <v>3000</v>
      </c>
      <c r="C3" s="21">
        <v>5000</v>
      </c>
    </row>
    <row r="4" spans="1:3" x14ac:dyDescent="0.25">
      <c r="B4" s="21"/>
      <c r="C4" s="21"/>
    </row>
    <row r="5" spans="1:3" x14ac:dyDescent="0.25">
      <c r="A5" t="s">
        <v>8387</v>
      </c>
      <c r="B5" s="21" t="e">
        <f>AVERAGE(#REF!)</f>
        <v>#REF!</v>
      </c>
      <c r="C5" s="21" t="e">
        <f>AVERAGE(#REF!)</f>
        <v>#REF!</v>
      </c>
    </row>
    <row r="6" spans="1:3" x14ac:dyDescent="0.25">
      <c r="A6" t="s">
        <v>8388</v>
      </c>
      <c r="B6" s="21">
        <v>3168</v>
      </c>
      <c r="C6" s="21">
        <v>103</v>
      </c>
    </row>
    <row r="17" spans="13:13" ht="15.75" x14ac:dyDescent="0.25">
      <c r="M17" s="23" t="s">
        <v>8389</v>
      </c>
    </row>
    <row r="18" spans="13:13" ht="15.75" x14ac:dyDescent="0.25">
      <c r="M18" s="23" t="s">
        <v>8390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costco750</cp:lastModifiedBy>
  <dcterms:created xsi:type="dcterms:W3CDTF">2017-04-20T15:17:24Z</dcterms:created>
  <dcterms:modified xsi:type="dcterms:W3CDTF">2021-09-27T06:04:00Z</dcterms:modified>
</cp:coreProperties>
</file>