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7"/>
  <workbookPr codeName="ThisWorkbook" defaultThemeVersion="166925"/>
  <mc:AlternateContent xmlns:mc="http://schemas.openxmlformats.org/markup-compatibility/2006">
    <mc:Choice Requires="x15">
      <x15ac:absPath xmlns:x15ac="http://schemas.microsoft.com/office/spreadsheetml/2010/11/ac" url="F:\00VideoClassStorage\000YouTubeExcelTricks\YouTubeTricks\1810-1819\EMT1812\"/>
    </mc:Choice>
  </mc:AlternateContent>
  <xr:revisionPtr revIDLastSave="0" documentId="13_ncr:1_{4AF933B2-1F4A-40A1-AB51-A9034AF812A8}" xr6:coauthVersionLast="47" xr6:coauthVersionMax="47" xr10:uidLastSave="{00000000-0000-0000-0000-000000000000}"/>
  <bookViews>
    <workbookView xWindow="-120" yWindow="-120" windowWidth="29040" windowHeight="15840" xr2:uid="{81CE1D63-8BC1-4BA1-A209-D06BB4D1A820}"/>
  </bookViews>
  <sheets>
    <sheet name="1812" sheetId="1" r:id="rId1"/>
    <sheet name="1812 (an)" sheetId="3" r:id="rId2"/>
    <sheet name="PeterBSolution" sheetId="4" r:id="rId3"/>
    <sheet name="RungaKutta4λ" sheetId="5" r:id="rId4"/>
    <sheet name="e00eb4de3c8a421cba9b8f4cb8546ec" sheetId="2" state="veryHidden" r:id="rId5"/>
  </sheets>
  <definedNames>
    <definedName name="COGS" comment="This function calculates Cost Of Goods Sold (COGS) based on number of units at the beginning of the period (Begin), number of units at the end of the period (End) and the value per unit (Value) using the formula: (Begin-End)*Value.">_xlfn.LAMBDA(_xlpm.Begin,_xlpm.End,_xlpm.Value,(_xlpm.Begin - _xlpm.End) * _xlpm.Value)</definedName>
    <definedName name="Dλ">_xlfn.LAMBDA(_xlpm.y,_xlpm.t,_xlpm.t * SQRT(_xlpm.y))</definedName>
    <definedName name="explode">PeterBSolution!$D$4</definedName>
    <definedName name="Explodeλ" localSheetId="2">_xlfn.LAMBDA(_xlpm.string,MID(_xlpm.string, _xlfn.SEQUENCE(LEN(_xlpm.string)), 1))</definedName>
    <definedName name="Explodeλ" comment="From Peter B:   Explodeλ = LAMBDA( string, MID(string, SEQUENCE(LEN(string)),1) )" xml:space="preserve"> _xlfn.LAMBDA(_xlpm.string, MID(_xlpm.string, _xlfn.SEQUENCE(LEN(_xlpm.string)),1) )</definedName>
    <definedName name="ExternalData_1" localSheetId="1" hidden="1">'1812 (an)'!$D$24:$D$34</definedName>
    <definedName name="ExternalData_2" localSheetId="1" hidden="1">'1812 (an)'!$F$24:$F$34</definedName>
    <definedName name="ExternalData_3" localSheetId="1" hidden="1">'1812 (an)'!$I$24:$I$34</definedName>
    <definedName name="ExternalData_4" localSheetId="1" hidden="1">'1812 (an)'!$K$24:$K$34</definedName>
    <definedName name="ExternalData_5" localSheetId="1" hidden="1">'1812 (an)'!$M$24:$M$34</definedName>
    <definedName name="f">_xlfn.LAMBDA(_xlpm.t,(1 / 16) * (_xlpm.t ^ 2 + 4) ^ 2)</definedName>
    <definedName name="Intervals">RungaKutta4λ!$I$9</definedName>
    <definedName name="MapV" localSheetId="2">_xlfn.LAMBDA(_xlpm.list,_xlpm.Fnλ,_xlfn.DROP(_xlfn.REDUCE("", _xlpm.list, _xlfn.LAMBDA(_xlpm.acc,_xlpm.string, _xlfn.VSTACK(_xlpm.acc, _xlpm.Fnλ(_xlpm.string)))), 1))</definedName>
    <definedName name="MapV" comment="From Peter B:    MapV = LAMBDA(list, Fnλ, DROP(REDUCE(&quot;&quot;, list, LAMBDA(acc,string, VSTACK(acc, Fnλ(string)))),1))" xml:space="preserve"> _xlfn.LAMBDA(_xlpm.list,_xlpm.Fnλ, _xlfn.DROP(_xlfn.REDUCE("", _xlpm.list, _xlfn.LAMBDA(_xlpm.acc,_xlpm.string, _xlfn.VSTACK(_xlpm.acc, _xlpm.Fnλ(_xlpm.string)))),1))</definedName>
    <definedName name="MultMod5λ">_xlfn.LAMBDA(_xlpm.k,1 + MOD(_xlfn.SEQUENCE(1, 5, _xlpm.k - 1, _xlpm.k), 5))</definedName>
    <definedName name="RungaKutta4λ">_xlfn.LAMBDA(_xlpm.D,_xlfn.LAMBDA(_xlpm.yᵣ,_xlpm.tᵣ, _xlfn.LET(_xlpm.δy₁, δt * _xlpm.D(_xlpm.yᵣ, _xlpm.tᵣ), _xlpm.δy₂, δt * _xlpm.D(_xlpm.yᵣ + _xlpm.δy₁ / 2, _xlpm.tᵣ + δt / 2), _xlpm.δy₃, δt * _xlpm.D(_xlpm.yᵣ + _xlpm.δy₂ / 2, _xlpm.tᵣ + δt / 2), _xlpm.δy₄, δt * _xlpm.D(_xlpm.yᵣ + _xlpm.δy₃, _xlpm.tᵣ + δt), _xlpm.yᵣ₊₁, _xlpm.yᵣ + (_xlpm.δy₁ + 2 * _xlpm.δy₂ + 2 * _xlpm.δy₃ + _xlpm.δy₄) / 6, _xlpm.yᵣ₊₁)))</definedName>
    <definedName name="ShowFormulas" comment="This function requires a worksheet range and the function will list all formulas from the range in a vertical array.">_xlfn.LAMBDA(_xlpm.Reference,_xlfn.LET(_xlpm.r, _xlpm.Reference, IF(OR(_xlfn.ISFORMULA(_xlpm.r)), _xlfn.TOCOL(ADDRESS(ROW(_xlpm.r), COLUMN(_xlpm.r), 4) &amp; ": " &amp; _xlfn.FORMULATEXT(_xlpm.r), 2), "")))</definedName>
    <definedName name="strings">PeterBSolution!$B$6:$B$8</definedName>
    <definedName name="t">_xlfn.ANCHORARRAY(RungaKutta4λ!#REF!)</definedName>
    <definedName name="y">RungaKutta4λ!#REF!</definedName>
    <definedName name="δt">RungaKutta4λ!$K$9</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 l="1"/>
  <c r="H8" i="3"/>
  <c r="H9" i="3"/>
  <c r="H10" i="3"/>
  <c r="H11" i="3"/>
  <c r="H12" i="3"/>
  <c r="H13" i="3"/>
  <c r="H14" i="3"/>
  <c r="H15" i="3"/>
  <c r="H16" i="3"/>
  <c r="H7" i="3"/>
  <c r="H8" i="1"/>
  <c r="H9" i="1"/>
  <c r="H10" i="1"/>
  <c r="H11" i="1"/>
  <c r="H12" i="1"/>
  <c r="H13" i="1"/>
  <c r="H14" i="1"/>
  <c r="H15" i="1"/>
  <c r="H16" i="1"/>
  <c r="O7" i="3" a="1"/>
  <c r="O7" i="3" s="1"/>
  <c r="F46" i="5" a="1"/>
  <c r="F46" i="5" s="1"/>
  <c r="K9" i="5"/>
  <c r="I5" i="5" s="1"/>
  <c r="D23" i="4" a="1"/>
  <c r="D23" i="4" s="1"/>
  <c r="D19" i="4" a="1"/>
  <c r="D19" i="4" s="1"/>
  <c r="F6" i="4" a="1"/>
  <c r="F6" i="4" s="1"/>
  <c r="D6" i="4" a="1"/>
  <c r="D6" i="4" s="1"/>
  <c r="N8" i="3"/>
  <c r="N9" i="3"/>
  <c r="N10" i="3"/>
  <c r="N11" i="3"/>
  <c r="N12" i="3"/>
  <c r="N13" i="3"/>
  <c r="N14" i="3"/>
  <c r="N15" i="3"/>
  <c r="N16" i="3"/>
  <c r="N7" i="3"/>
  <c r="M7" i="3" a="1"/>
  <c r="M7" i="3" s="1"/>
  <c r="L7" i="3" a="1"/>
  <c r="L7" i="3" s="1"/>
  <c r="K7" i="3" a="1"/>
  <c r="K7" i="3" s="1"/>
  <c r="J7" i="3" a="1"/>
  <c r="J7" i="3" s="1"/>
  <c r="F7" i="3" a="1"/>
  <c r="F7" i="3" s="1"/>
  <c r="A3" i="2"/>
  <c r="B3" i="2"/>
  <c r="C3" i="2"/>
  <c r="A1" i="2"/>
  <c r="B1" i="2" a="1"/>
  <c r="B1" i="2" s="1"/>
  <c r="C1" i="2"/>
  <c r="D1" i="2"/>
  <c r="E1" i="2"/>
  <c r="D7" i="3" a="1"/>
  <c r="D7" i="3" s="1"/>
  <c r="D7" i="1" a="1"/>
  <c r="D7" i="1" s="1"/>
  <c r="B2" i="2"/>
  <c r="C2" i="2"/>
  <c r="G10" i="1" a="1"/>
  <c r="G16" i="1" a="1"/>
  <c r="G9" i="1" a="1"/>
  <c r="G14" i="3" a="1"/>
  <c r="G15" i="3" a="1"/>
  <c r="G15" i="1" a="1"/>
  <c r="G12" i="1" a="1"/>
  <c r="G8" i="3" a="1"/>
  <c r="G7" i="3" a="1"/>
  <c r="G11" i="1" a="1"/>
  <c r="G8" i="1" a="1"/>
  <c r="G11" i="3" a="1"/>
  <c r="Q8" i="3" a="1"/>
  <c r="J7" i="1" a="1"/>
  <c r="G12" i="3" a="1"/>
  <c r="G14" i="1" a="1"/>
  <c r="G7" i="1" a="1"/>
  <c r="G10" i="3" a="1"/>
  <c r="G9" i="3" a="1"/>
  <c r="G16" i="3" a="1"/>
  <c r="G13" i="1" a="1"/>
  <c r="G13" i="3" a="1"/>
  <c r="H12" i="5" l="1" a="1"/>
  <c r="H12" i="5" s="1"/>
  <c r="J7" i="1"/>
  <c r="G9" i="1"/>
  <c r="G13" i="1"/>
  <c r="G8" i="1"/>
  <c r="G12" i="1"/>
  <c r="G16" i="1"/>
  <c r="G7" i="1"/>
  <c r="G11" i="1"/>
  <c r="G15" i="1"/>
  <c r="G10" i="1"/>
  <c r="G14" i="1"/>
  <c r="Q8" i="3"/>
  <c r="G9" i="3"/>
  <c r="G11" i="3"/>
  <c r="G13" i="3"/>
  <c r="G15" i="3"/>
  <c r="G14" i="3"/>
  <c r="G7" i="3"/>
  <c r="G8" i="3"/>
  <c r="G10" i="3"/>
  <c r="G12" i="3"/>
  <c r="G1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7DB918-E753-4768-A487-10F40F0062CE}" keepAlive="1" name="Query - GeertEasySplitByRowDataTypeNumber" description="Connection to the 'GeertEasySplitByRowDataTypeNumber' query in the workbook." type="5" refreshedVersion="8" background="1" saveData="1">
    <dbPr connection="Provider=Microsoft.Mashup.OleDb.1;Data Source=$Workbook$;Location=GeertEasySplitByRowDataTypeNumber;Extended Properties=&quot;&quot;" command="SELECT * FROM [GeertEasySplitByRowDataTypeNumber]"/>
  </connection>
  <connection id="2" xr16:uid="{C02AF259-8A3A-4A75-A1BE-800374920576}" keepAlive="1" name="Query - GeertPQ" description="Connection to the 'GeertPQ' query in the workbook." type="5" refreshedVersion="8" background="1" saveData="1">
    <dbPr connection="Provider=Microsoft.Mashup.OleDb.1;Data Source=$Workbook$;Location=GeertPQ;Extended Properties=&quot;&quot;" command="SELECT * FROM [GeertPQ]"/>
  </connection>
  <connection id="3" xr16:uid="{D5A5AFEC-D2EA-4643-A2D2-1E7E1900740D}" keepAlive="1" name="Query - GeertPQOneLiner" description="Connection to the 'GeertPQOneLiner' query in the workbook." type="5" refreshedVersion="8" background="1" saveData="1">
    <dbPr connection="Provider=Microsoft.Mashup.OleDb.1;Data Source=$Workbook$;Location=GeertPQOneLiner;Extended Properties=&quot;&quot;" command="SELECT * FROM [GeertPQOneLiner]"/>
  </connection>
  <connection id="4" xr16:uid="{ABC15A37-EDE9-4187-8203-DBCE7E788FD8}" keepAlive="1" name="Query - HermioneExample" description="Connection to the 'HermioneExample' query in the workbook." type="5" refreshedVersion="8" background="1" saveData="1">
    <dbPr connection="Provider=Microsoft.Mashup.OleDb.1;Data Source=$Workbook$;Location=HermioneExample;Extended Properties=&quot;&quot;" command="SELECT * FROM [HermioneExample]"/>
  </connection>
  <connection id="5" xr16:uid="{495AAFD6-D927-4379-AACE-C6D6770CA733}" keepAlive="1" name="Query - StepByStepTextToListToColumn" description="Connection to the 'StepByStepTextToListToColumn' query in the workbook." type="5" refreshedVersion="8" background="1" saveData="1">
    <dbPr connection="Provider=Microsoft.Mashup.OleDb.1;Data Source=$Workbook$;Location=StepByStepTextToListToColumn;Extended Properties=&quot;&quot;" command="SELECT * FROM [StepByStepTextToListToColumn]"/>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<sst xmlns="http://schemas.openxmlformats.org/spreadsheetml/2006/main" count="109" uniqueCount="75">
  <si>
    <t>Split All Numbers Into Column =&gt;</t>
  </si>
  <si>
    <t>Start:</t>
  </si>
  <si>
    <t>Goal:</t>
  </si>
  <si>
    <t>New School</t>
  </si>
  <si>
    <t>Excel Short:</t>
  </si>
  <si>
    <t>John Borg</t>
  </si>
  <si>
    <t>Power Query:</t>
  </si>
  <si>
    <t>Start</t>
  </si>
  <si>
    <t>@hermione_granger_1176 example:</t>
  </si>
  <si>
    <t>PQExample</t>
  </si>
  <si>
    <t>StepByStepTextToListToColumn</t>
  </si>
  <si>
    <t xml:space="preserve">
@TheSTEPHEN009</t>
  </si>
  <si>
    <t>1</t>
  </si>
  <si>
    <t>7</t>
  </si>
  <si>
    <t>3</t>
  </si>
  <si>
    <t>4</t>
  </si>
  <si>
    <t>6</t>
  </si>
  <si>
    <t>9</t>
  </si>
  <si>
    <t>Geert PQ:</t>
  </si>
  <si>
    <t>Step-by-step:</t>
  </si>
  <si>
    <t>StepByStep</t>
  </si>
  <si>
    <t>Wayne</t>
  </si>
  <si>
    <t>Geert OneLiner:</t>
  </si>
  <si>
    <t>محمد حلمي</t>
  </si>
  <si>
    <t>@ID_Excel_Magique</t>
  </si>
  <si>
    <t xml:space="preserve">
@peterbartholomew7409</t>
  </si>
  <si>
    <t>(1) Extract All Digits from Range &amp; List in Column - Excel Magic Trick 1812 #shorts - YouTube</t>
  </si>
  <si>
    <t>Explodeλ</t>
  </si>
  <si>
    <t>Strings</t>
  </si>
  <si>
    <t>Listed</t>
  </si>
  <si>
    <t>Exploded</t>
  </si>
  <si>
    <t>Single sequence</t>
  </si>
  <si>
    <t>MultMod5λ</t>
  </si>
  <si>
    <t>Array of arrays</t>
  </si>
  <si>
    <t>MapV</t>
  </si>
  <si>
    <t>https://rosettacode.org/wiki/Runge-Kutta_method</t>
  </si>
  <si>
    <t>Given the example differential equation:</t>
  </si>
  <si>
    <r>
      <t>y</t>
    </r>
    <r>
      <rPr>
        <sz val="14"/>
        <color theme="1"/>
        <rFont val="Calibri"/>
        <family val="2"/>
      </rPr>
      <t>′</t>
    </r>
    <r>
      <rPr>
        <sz val="11"/>
        <color theme="1"/>
        <rFont val="Calibri"/>
        <family val="2"/>
        <scheme val="minor"/>
      </rPr>
      <t>(t)</t>
    </r>
  </si>
  <si>
    <t>=</t>
  </si>
  <si>
    <t>t *</t>
  </si>
  <si>
    <t>√(y)</t>
  </si>
  <si>
    <t>Solve the differential equation over the range</t>
  </si>
  <si>
    <t>with initial condition:</t>
  </si>
  <si>
    <t>t = 0 … 10</t>
  </si>
  <si>
    <t>t₀ = 0</t>
  </si>
  <si>
    <t>y₀ = 1</t>
  </si>
  <si>
    <t xml:space="preserve">Show calculated values as whole numbered t's </t>
  </si>
  <si>
    <r>
      <t xml:space="preserve">This equation has an exact solution: </t>
    </r>
    <r>
      <rPr>
        <b/>
        <sz val="11"/>
        <color rgb="FF202122"/>
        <rFont val="Calibri"/>
        <family val="2"/>
      </rPr>
      <t>⅟₁₆ ( t² + 4)²</t>
    </r>
  </si>
  <si>
    <t>along with error as compared to the exact solution.</t>
  </si>
  <si>
    <t>Intervals</t>
  </si>
  <si>
    <t>δt =</t>
  </si>
  <si>
    <t>Time</t>
  </si>
  <si>
    <t>Calculated</t>
  </si>
  <si>
    <t>Exact</t>
  </si>
  <si>
    <t>Rel Error</t>
  </si>
  <si>
    <t>Method summary</t>
  </si>
  <si>
    <t>starting with a given yᵣ and tᵣ calculate</t>
  </si>
  <si>
    <t>δy₁</t>
  </si>
  <si>
    <t xml:space="preserve">δt * </t>
  </si>
  <si>
    <t>D( yᵣ, tᵣ  )</t>
  </si>
  <si>
    <t>δy₂</t>
  </si>
  <si>
    <t>D( yᵣ+ ½δy₁ ,  tᵣ+ ½δt  )</t>
  </si>
  <si>
    <t>δy₃</t>
  </si>
  <si>
    <t>D( yᵣ+ ½δy₂ ,  tᵣ+ ½δt  )</t>
  </si>
  <si>
    <t>δy₄</t>
  </si>
  <si>
    <t>D( yᵣ+ δy₃ ,  tᵣ+ δt  )</t>
  </si>
  <si>
    <t>then:</t>
  </si>
  <si>
    <r>
      <t>y</t>
    </r>
    <r>
      <rPr>
        <sz val="14"/>
        <color theme="1"/>
        <rFont val="Calibri"/>
        <family val="2"/>
      </rPr>
      <t>ᵣ₊₁</t>
    </r>
  </si>
  <si>
    <t>yᵣ +</t>
  </si>
  <si>
    <t>(δy₁ + 2*δy₂ + 2*δy₃ + δy₄) / 6</t>
  </si>
  <si>
    <r>
      <t>t</t>
    </r>
    <r>
      <rPr>
        <sz val="14"/>
        <color theme="1"/>
        <rFont val="Calibri"/>
        <family val="2"/>
      </rPr>
      <t>ᵣ₊₁</t>
    </r>
  </si>
  <si>
    <t>tᵣ +</t>
  </si>
  <si>
    <t>δt</t>
  </si>
  <si>
    <t>Old School (Better)</t>
  </si>
  <si>
    <t>Old School (No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</si>
</sst>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20" x14ac:knownFonts="1">
    <font>
      <sz val="11"/>
      <color theme="1"/>
      <name val="Calibri"/>
      <family val="2"/>
      <scheme val="minor"/>
    </font>
    <font>
      <b/>
      <sz val="11"/>
      <color theme="0"/>
      <name val="Calibri"/>
      <family val="2"/>
      <scheme val="minor"/>
    </font>
    <font>
      <sz val="11"/>
      <color theme="0"/>
      <name val="Calibri"/>
      <family val="2"/>
      <scheme val="minor"/>
    </font>
    <font>
      <b/>
      <sz val="25"/>
      <color rgb="FF0000FF"/>
      <name val="Calibri"/>
      <family val="2"/>
      <scheme val="minor"/>
    </font>
    <font>
      <b/>
      <sz val="22"/>
      <color rgb="FFFF0000"/>
      <name val="Calibri"/>
      <family val="2"/>
      <scheme val="minor"/>
    </font>
    <font>
      <b/>
      <sz val="11"/>
      <color theme="1"/>
      <name val="Calibri"/>
      <family val="2"/>
      <scheme val="minor"/>
    </font>
    <font>
      <u/>
      <sz val="14"/>
      <color theme="10"/>
      <name val="Consolas"/>
      <family val="2"/>
    </font>
    <font>
      <sz val="14"/>
      <color theme="1"/>
      <name val="Consolas"/>
      <family val="2"/>
    </font>
    <font>
      <sz val="14"/>
      <color theme="5" tint="-0.249977111117893"/>
      <name val="Consolas"/>
      <family val="2"/>
    </font>
    <font>
      <b/>
      <sz val="14"/>
      <color theme="1"/>
      <name val="Consolas"/>
      <family val="3"/>
    </font>
    <font>
      <sz val="14"/>
      <color theme="5" tint="-0.249977111117893"/>
      <name val="Consolas"/>
      <family val="3"/>
    </font>
    <font>
      <sz val="14"/>
      <color theme="1"/>
      <name val="Calibri"/>
      <family val="2"/>
      <scheme val="minor"/>
    </font>
    <font>
      <u/>
      <sz val="14"/>
      <color theme="10"/>
      <name val="Calibri"/>
      <family val="2"/>
      <scheme val="minor"/>
    </font>
    <font>
      <b/>
      <sz val="12"/>
      <color rgb="FF202122"/>
      <name val="Arial"/>
      <family val="2"/>
    </font>
    <font>
      <sz val="14"/>
      <color theme="1"/>
      <name val="Calibri"/>
      <family val="2"/>
    </font>
    <font>
      <b/>
      <sz val="11"/>
      <color rgb="FF202122"/>
      <name val="Arial"/>
      <family val="2"/>
    </font>
    <font>
      <b/>
      <sz val="11"/>
      <color rgb="FF202122"/>
      <name val="Calibri"/>
      <family val="2"/>
    </font>
    <font>
      <b/>
      <sz val="14"/>
      <color rgb="FF0070C0"/>
      <name val="Calibri"/>
      <family val="2"/>
      <scheme val="minor"/>
    </font>
    <font>
      <sz val="14"/>
      <name val="Calibri"/>
      <family val="2"/>
      <scheme val="minor"/>
    </font>
    <font>
      <b/>
      <sz val="14"/>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CCFFCC"/>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5">
    <xf numFmtId="0" fontId="0" fillId="0" borderId="0"/>
    <xf numFmtId="0" fontId="6" fillId="0" borderId="0" applyNumberFormat="0" applyFill="0" applyBorder="0" applyAlignment="0" applyProtection="0"/>
    <xf numFmtId="0" fontId="7" fillId="0" borderId="0"/>
    <xf numFmtId="0" fontId="11" fillId="0" borderId="0"/>
    <xf numFmtId="0" fontId="12" fillId="0" borderId="0" applyNumberFormat="0" applyFill="0" applyBorder="0" applyAlignment="0" applyProtection="0"/>
  </cellStyleXfs>
  <cellXfs count="54">
    <xf numFmtId="0" fontId="0" fillId="0" borderId="0" xfId="0"/>
    <xf numFmtId="14" fontId="0" fillId="0" borderId="0" xfId="0" applyNumberFormat="1"/>
    <xf numFmtId="0" fontId="1" fillId="2" borderId="1" xfId="0" applyFont="1" applyFill="1" applyBorder="1"/>
    <xf numFmtId="0" fontId="2" fillId="2" borderId="1" xfId="0" applyFont="1" applyFill="1" applyBorder="1"/>
    <xf numFmtId="0" fontId="0" fillId="0" borderId="1" xfId="0" applyBorder="1"/>
    <xf numFmtId="0" fontId="0" fillId="3" borderId="1" xfId="0" applyFill="1" applyBorder="1"/>
    <xf numFmtId="0" fontId="3" fillId="0" borderId="0" xfId="0" applyFont="1"/>
    <xf numFmtId="0" fontId="4" fillId="0" borderId="0" xfId="0" applyFont="1"/>
    <xf numFmtId="0" fontId="5" fillId="0" borderId="0" xfId="0" applyFont="1"/>
    <xf numFmtId="0" fontId="0" fillId="0" borderId="2" xfId="0" applyBorder="1"/>
    <xf numFmtId="0" fontId="1" fillId="2" borderId="3" xfId="0" applyFont="1" applyFill="1" applyBorder="1"/>
    <xf numFmtId="0" fontId="0" fillId="0" borderId="4" xfId="0" applyBorder="1"/>
    <xf numFmtId="0" fontId="5" fillId="0" borderId="0" xfId="0" quotePrefix="1" applyFont="1" applyAlignment="1">
      <alignment wrapText="1"/>
    </xf>
    <xf numFmtId="0" fontId="0" fillId="0" borderId="0" xfId="0" applyAlignment="1">
      <alignment wrapText="1"/>
    </xf>
    <xf numFmtId="0" fontId="2" fillId="2" borderId="1" xfId="0" quotePrefix="1" applyFont="1" applyFill="1" applyBorder="1" applyAlignment="1">
      <alignment wrapText="1"/>
    </xf>
    <xf numFmtId="0" fontId="6" fillId="0" borderId="0" xfId="1"/>
    <xf numFmtId="0" fontId="7" fillId="0" borderId="0" xfId="2"/>
    <xf numFmtId="0" fontId="8" fillId="0" borderId="0" xfId="2" applyFont="1"/>
    <xf numFmtId="0" fontId="9" fillId="0" borderId="2" xfId="2" applyFont="1" applyBorder="1"/>
    <xf numFmtId="0" fontId="7" fillId="0" borderId="4" xfId="2" applyBorder="1" applyAlignment="1">
      <alignment horizontal="center"/>
    </xf>
    <xf numFmtId="0" fontId="7" fillId="0" borderId="0" xfId="2" applyAlignment="1">
      <alignment horizontal="center"/>
    </xf>
    <xf numFmtId="0" fontId="7" fillId="0" borderId="3" xfId="2" applyBorder="1" applyAlignment="1">
      <alignment horizontal="center"/>
    </xf>
    <xf numFmtId="0" fontId="10" fillId="0" borderId="0" xfId="2" applyFont="1"/>
    <xf numFmtId="0" fontId="7" fillId="0" borderId="2" xfId="2" applyBorder="1" applyAlignment="1">
      <alignment horizontal="center"/>
    </xf>
    <xf numFmtId="0" fontId="11" fillId="0" borderId="0" xfId="3"/>
    <xf numFmtId="0" fontId="12" fillId="0" borderId="0" xfId="4"/>
    <xf numFmtId="0" fontId="13" fillId="0" borderId="0" xfId="3" applyFont="1" applyAlignment="1">
      <alignment vertical="center"/>
    </xf>
    <xf numFmtId="0" fontId="11" fillId="0" borderId="0" xfId="3" quotePrefix="1"/>
    <xf numFmtId="0" fontId="11" fillId="0" borderId="0" xfId="3" applyAlignment="1">
      <alignment horizontal="right"/>
    </xf>
    <xf numFmtId="0" fontId="14" fillId="0" borderId="0" xfId="3" applyFont="1"/>
    <xf numFmtId="0" fontId="15" fillId="0" borderId="0" xfId="3" applyFont="1" applyAlignment="1">
      <alignment vertical="center"/>
    </xf>
    <xf numFmtId="0" fontId="17" fillId="4" borderId="2" xfId="3" applyFont="1" applyFill="1" applyBorder="1" applyAlignment="1">
      <alignment horizontal="right"/>
    </xf>
    <xf numFmtId="0" fontId="17" fillId="4" borderId="2" xfId="3" applyFont="1" applyFill="1" applyBorder="1" applyAlignment="1">
      <alignment horizontal="left"/>
    </xf>
    <xf numFmtId="0" fontId="18" fillId="4" borderId="2" xfId="3" applyFont="1" applyFill="1" applyBorder="1" applyAlignment="1">
      <alignment horizontal="right"/>
    </xf>
    <xf numFmtId="0" fontId="18" fillId="4" borderId="2" xfId="3" applyFont="1" applyFill="1" applyBorder="1" applyAlignment="1">
      <alignment horizontal="left"/>
    </xf>
    <xf numFmtId="0" fontId="19" fillId="0" borderId="2" xfId="3" applyFont="1" applyBorder="1" applyAlignment="1">
      <alignment horizontal="right"/>
    </xf>
    <xf numFmtId="164" fontId="19" fillId="0" borderId="2" xfId="3" applyNumberFormat="1" applyFont="1" applyBorder="1" applyAlignment="1">
      <alignment horizontal="right"/>
    </xf>
    <xf numFmtId="0" fontId="19" fillId="0" borderId="0" xfId="3" applyFont="1"/>
    <xf numFmtId="2" fontId="11" fillId="0" borderId="4" xfId="3" applyNumberFormat="1" applyBorder="1"/>
    <xf numFmtId="164" fontId="11" fillId="0" borderId="4" xfId="3" applyNumberFormat="1" applyBorder="1"/>
    <xf numFmtId="11" fontId="11" fillId="0" borderId="4" xfId="3" applyNumberFormat="1" applyBorder="1"/>
    <xf numFmtId="2" fontId="11" fillId="0" borderId="0" xfId="3" applyNumberFormat="1"/>
    <xf numFmtId="164" fontId="11" fillId="0" borderId="0" xfId="3" applyNumberFormat="1"/>
    <xf numFmtId="11" fontId="11" fillId="0" borderId="0" xfId="3" applyNumberFormat="1"/>
    <xf numFmtId="2" fontId="11" fillId="0" borderId="3" xfId="3" applyNumberFormat="1" applyBorder="1"/>
    <xf numFmtId="164" fontId="11" fillId="0" borderId="3" xfId="3" applyNumberFormat="1" applyBorder="1"/>
    <xf numFmtId="11" fontId="11" fillId="0" borderId="3" xfId="3" applyNumberFormat="1" applyBorder="1"/>
    <xf numFmtId="0" fontId="14" fillId="0" borderId="0" xfId="3" applyFont="1" applyAlignment="1">
      <alignment horizontal="right"/>
    </xf>
    <xf numFmtId="0" fontId="14" fillId="0" borderId="0" xfId="3" quotePrefix="1" applyFont="1" applyAlignment="1">
      <alignment horizontal="center"/>
    </xf>
    <xf numFmtId="0" fontId="14" fillId="0" borderId="0" xfId="3" quotePrefix="1" applyFont="1" applyAlignment="1">
      <alignment horizontal="right"/>
    </xf>
    <xf numFmtId="0" fontId="14" fillId="0" borderId="0" xfId="3" applyFont="1" applyAlignment="1">
      <alignment horizontal="center"/>
    </xf>
    <xf numFmtId="164" fontId="11" fillId="0" borderId="0" xfId="3" applyNumberFormat="1" applyAlignment="1">
      <alignment horizontal="right"/>
    </xf>
    <xf numFmtId="165" fontId="11" fillId="0" borderId="0" xfId="3" applyNumberFormat="1"/>
    <xf numFmtId="0" fontId="2" fillId="2" borderId="1" xfId="0" applyFont="1" applyFill="1" applyBorder="1" applyAlignment="1">
      <alignment wrapText="1"/>
    </xf>
  </cellXfs>
  <cellStyles count="5">
    <cellStyle name="Hyperlink 2" xfId="1" xr:uid="{932DE868-2319-4C0D-964F-B0FD22F5A39C}"/>
    <cellStyle name="Hyperlink 3" xfId="4" xr:uid="{2C58E9EC-58A9-4A72-A59A-87C229358FDE}"/>
    <cellStyle name="Normal" xfId="0" builtinId="0"/>
    <cellStyle name="Normal 2" xfId="2" xr:uid="{9A1C6F52-A2B7-4B84-8142-136398E7F7DD}"/>
    <cellStyle name="Normal 3" xfId="3" xr:uid="{6601B2DE-07DE-4CE6-A780-3B489DF465D7}"/>
  </cellStyles>
  <dxfs count="7">
    <dxf>
      <numFmt numFmtId="0" formatCode="General"/>
    </dxf>
    <dxf>
      <alignment horizontal="general" vertical="bottom" textRotation="0" wrapText="1" indent="0" justifyLastLine="0" shrinkToFit="0" readingOrder="0"/>
    </dxf>
    <dxf>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connections" Target="connections.xml"/><Relationship Id="rId12"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RungaKutta4λ!$I$11</c:f>
              <c:strCache>
                <c:ptCount val="1"/>
                <c:pt idx="0">
                  <c:v>Calculated</c:v>
                </c:pt>
              </c:strCache>
            </c:strRef>
          </c:tx>
          <c:spPr>
            <a:ln w="19050" cap="rnd">
              <a:noFill/>
              <a:round/>
            </a:ln>
            <a:effectLst/>
          </c:spPr>
          <c:marker>
            <c:symbol val="square"/>
            <c:size val="5"/>
            <c:spPr>
              <a:noFill/>
              <a:ln w="9525">
                <a:solidFill>
                  <a:schemeClr val="tx1"/>
                </a:solidFill>
              </a:ln>
              <a:effectLst/>
            </c:spPr>
          </c:marker>
          <c:xVal>
            <c:numRef>
              <c:f>RungaKutta4λ!$H$12:$H$22</c:f>
              <c:numCache>
                <c:formatCode>0.00</c:formatCode>
                <c:ptCount val="11"/>
                <c:pt idx="0">
                  <c:v>0</c:v>
                </c:pt>
                <c:pt idx="1">
                  <c:v>1</c:v>
                </c:pt>
                <c:pt idx="2">
                  <c:v>2</c:v>
                </c:pt>
                <c:pt idx="3">
                  <c:v>3</c:v>
                </c:pt>
                <c:pt idx="4">
                  <c:v>4</c:v>
                </c:pt>
                <c:pt idx="5">
                  <c:v>5</c:v>
                </c:pt>
                <c:pt idx="6">
                  <c:v>6</c:v>
                </c:pt>
                <c:pt idx="7">
                  <c:v>7</c:v>
                </c:pt>
                <c:pt idx="8">
                  <c:v>8</c:v>
                </c:pt>
                <c:pt idx="9">
                  <c:v>9</c:v>
                </c:pt>
                <c:pt idx="10">
                  <c:v>10</c:v>
                </c:pt>
              </c:numCache>
            </c:numRef>
          </c:xVal>
          <c:yVal>
            <c:numRef>
              <c:f>RungaKutta4λ!$I$12:$I$22</c:f>
              <c:numCache>
                <c:formatCode>0.000000</c:formatCode>
                <c:ptCount val="11"/>
                <c:pt idx="0">
                  <c:v>1</c:v>
                </c:pt>
                <c:pt idx="1">
                  <c:v>1.5624998542781079</c:v>
                </c:pt>
                <c:pt idx="2">
                  <c:v>3.9999990805207992</c:v>
                </c:pt>
                <c:pt idx="3">
                  <c:v>10.562497090437551</c:v>
                </c:pt>
                <c:pt idx="4">
                  <c:v>24.999993765090636</c:v>
                </c:pt>
                <c:pt idx="5">
                  <c:v>52.562489180302585</c:v>
                </c:pt>
                <c:pt idx="6">
                  <c:v>99.999983405403583</c:v>
                </c:pt>
                <c:pt idx="7">
                  <c:v>175.56247648227125</c:v>
                </c:pt>
                <c:pt idx="8">
                  <c:v>288.99996843479857</c:v>
                </c:pt>
                <c:pt idx="9">
                  <c:v>451.56245927683966</c:v>
                </c:pt>
                <c:pt idx="10">
                  <c:v>675.99994901670971</c:v>
                </c:pt>
              </c:numCache>
            </c:numRef>
          </c:yVal>
          <c:smooth val="1"/>
          <c:extLst>
            <c:ext xmlns:c16="http://schemas.microsoft.com/office/drawing/2014/chart" uri="{C3380CC4-5D6E-409C-BE32-E72D297353CC}">
              <c16:uniqueId val="{00000000-E8A4-43A2-B846-5876E51931C8}"/>
            </c:ext>
          </c:extLst>
        </c:ser>
        <c:ser>
          <c:idx val="1"/>
          <c:order val="1"/>
          <c:tx>
            <c:strRef>
              <c:f>RungaKutta4λ!$J$11</c:f>
              <c:strCache>
                <c:ptCount val="1"/>
                <c:pt idx="0">
                  <c:v>Exact</c:v>
                </c:pt>
              </c:strCache>
            </c:strRef>
          </c:tx>
          <c:spPr>
            <a:ln w="19050" cap="rnd">
              <a:solidFill>
                <a:schemeClr val="accent2"/>
              </a:solidFill>
              <a:prstDash val="dash"/>
              <a:round/>
            </a:ln>
            <a:effectLst/>
          </c:spPr>
          <c:marker>
            <c:symbol val="none"/>
          </c:marker>
          <c:xVal>
            <c:numRef>
              <c:f>RungaKutta4λ!$H$12:$H$22</c:f>
              <c:numCache>
                <c:formatCode>0.00</c:formatCode>
                <c:ptCount val="11"/>
                <c:pt idx="0">
                  <c:v>0</c:v>
                </c:pt>
                <c:pt idx="1">
                  <c:v>1</c:v>
                </c:pt>
                <c:pt idx="2">
                  <c:v>2</c:v>
                </c:pt>
                <c:pt idx="3">
                  <c:v>3</c:v>
                </c:pt>
                <c:pt idx="4">
                  <c:v>4</c:v>
                </c:pt>
                <c:pt idx="5">
                  <c:v>5</c:v>
                </c:pt>
                <c:pt idx="6">
                  <c:v>6</c:v>
                </c:pt>
                <c:pt idx="7">
                  <c:v>7</c:v>
                </c:pt>
                <c:pt idx="8">
                  <c:v>8</c:v>
                </c:pt>
                <c:pt idx="9">
                  <c:v>9</c:v>
                </c:pt>
                <c:pt idx="10">
                  <c:v>10</c:v>
                </c:pt>
              </c:numCache>
            </c:numRef>
          </c:xVal>
          <c:yVal>
            <c:numRef>
              <c:f>RungaKutta4λ!$J$12:$J$22</c:f>
              <c:numCache>
                <c:formatCode>0.000000</c:formatCode>
                <c:ptCount val="11"/>
                <c:pt idx="0">
                  <c:v>1</c:v>
                </c:pt>
                <c:pt idx="1">
                  <c:v>1.5625</c:v>
                </c:pt>
                <c:pt idx="2">
                  <c:v>4</c:v>
                </c:pt>
                <c:pt idx="3">
                  <c:v>10.5625</c:v>
                </c:pt>
                <c:pt idx="4">
                  <c:v>25</c:v>
                </c:pt>
                <c:pt idx="5">
                  <c:v>52.5625</c:v>
                </c:pt>
                <c:pt idx="6">
                  <c:v>100</c:v>
                </c:pt>
                <c:pt idx="7">
                  <c:v>175.5625</c:v>
                </c:pt>
                <c:pt idx="8">
                  <c:v>289</c:v>
                </c:pt>
                <c:pt idx="9">
                  <c:v>451.5625</c:v>
                </c:pt>
                <c:pt idx="10">
                  <c:v>676</c:v>
                </c:pt>
              </c:numCache>
            </c:numRef>
          </c:yVal>
          <c:smooth val="1"/>
          <c:extLst>
            <c:ext xmlns:c16="http://schemas.microsoft.com/office/drawing/2014/chart" uri="{C3380CC4-5D6E-409C-BE32-E72D297353CC}">
              <c16:uniqueId val="{00000001-E8A4-43A2-B846-5876E51931C8}"/>
            </c:ext>
          </c:extLst>
        </c:ser>
        <c:dLbls>
          <c:showLegendKey val="0"/>
          <c:showVal val="0"/>
          <c:showCatName val="0"/>
          <c:showSerName val="0"/>
          <c:showPercent val="0"/>
          <c:showBubbleSize val="0"/>
        </c:dLbls>
        <c:axId val="119338847"/>
        <c:axId val="119343839"/>
      </c:scatterChart>
      <c:valAx>
        <c:axId val="1193388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43839"/>
        <c:crosses val="autoZero"/>
        <c:crossBetween val="midCat"/>
      </c:valAx>
      <c:valAx>
        <c:axId val="119343839"/>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38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101330</xdr:colOff>
      <xdr:row>6</xdr:row>
      <xdr:rowOff>85117</xdr:rowOff>
    </xdr:from>
    <xdr:to>
      <xdr:col>2</xdr:col>
      <xdr:colOff>636352</xdr:colOff>
      <xdr:row>6</xdr:row>
      <xdr:rowOff>89170</xdr:rowOff>
    </xdr:to>
    <xdr:cxnSp macro="">
      <xdr:nvCxnSpPr>
        <xdr:cNvPr id="2" name="Straight Arrow Connector 1">
          <a:extLst>
            <a:ext uri="{FF2B5EF4-FFF2-40B4-BE49-F238E27FC236}">
              <a16:creationId xmlns:a16="http://schemas.microsoft.com/office/drawing/2014/main" id="{1AB12002-BD33-417D-A93E-C36B9E4CDA1B}"/>
            </a:ext>
          </a:extLst>
        </xdr:cNvPr>
        <xdr:cNvCxnSpPr/>
      </xdr:nvCxnSpPr>
      <xdr:spPr>
        <a:xfrm>
          <a:off x="987155" y="1228117"/>
          <a:ext cx="535022" cy="4053"/>
        </a:xfrm>
        <a:prstGeom prst="straightConnector1">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1781175</xdr:colOff>
      <xdr:row>3</xdr:row>
      <xdr:rowOff>85725</xdr:rowOff>
    </xdr:from>
    <xdr:to>
      <xdr:col>14</xdr:col>
      <xdr:colOff>1981200</xdr:colOff>
      <xdr:row>6</xdr:row>
      <xdr:rowOff>114300</xdr:rowOff>
    </xdr:to>
    <xdr:cxnSp macro="">
      <xdr:nvCxnSpPr>
        <xdr:cNvPr id="7" name="Straight Arrow Connector 6">
          <a:extLst>
            <a:ext uri="{FF2B5EF4-FFF2-40B4-BE49-F238E27FC236}">
              <a16:creationId xmlns:a16="http://schemas.microsoft.com/office/drawing/2014/main" id="{67EB9357-D0A4-5CFF-C40D-95F5BAB96464}"/>
            </a:ext>
          </a:extLst>
        </xdr:cNvPr>
        <xdr:cNvCxnSpPr/>
      </xdr:nvCxnSpPr>
      <xdr:spPr>
        <a:xfrm flipH="1">
          <a:off x="11515725" y="876300"/>
          <a:ext cx="200025" cy="962025"/>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101330</xdr:colOff>
      <xdr:row>6</xdr:row>
      <xdr:rowOff>85117</xdr:rowOff>
    </xdr:from>
    <xdr:to>
      <xdr:col>2</xdr:col>
      <xdr:colOff>636352</xdr:colOff>
      <xdr:row>6</xdr:row>
      <xdr:rowOff>89170</xdr:rowOff>
    </xdr:to>
    <xdr:cxnSp macro="">
      <xdr:nvCxnSpPr>
        <xdr:cNvPr id="2" name="Straight Arrow Connector 1">
          <a:extLst>
            <a:ext uri="{FF2B5EF4-FFF2-40B4-BE49-F238E27FC236}">
              <a16:creationId xmlns:a16="http://schemas.microsoft.com/office/drawing/2014/main" id="{E2892A3E-E6F2-4529-B275-725D58142A22}"/>
            </a:ext>
          </a:extLst>
        </xdr:cNvPr>
        <xdr:cNvCxnSpPr/>
      </xdr:nvCxnSpPr>
      <xdr:spPr>
        <a:xfrm>
          <a:off x="987155" y="1228117"/>
          <a:ext cx="535022" cy="4053"/>
        </a:xfrm>
        <a:prstGeom prst="straightConnector1">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101330</xdr:colOff>
      <xdr:row>6</xdr:row>
      <xdr:rowOff>85117</xdr:rowOff>
    </xdr:from>
    <xdr:to>
      <xdr:col>2</xdr:col>
      <xdr:colOff>636352</xdr:colOff>
      <xdr:row>6</xdr:row>
      <xdr:rowOff>89170</xdr:rowOff>
    </xdr:to>
    <xdr:cxnSp macro="">
      <xdr:nvCxnSpPr>
        <xdr:cNvPr id="3" name="Straight Arrow Connector 2">
          <a:extLst>
            <a:ext uri="{FF2B5EF4-FFF2-40B4-BE49-F238E27FC236}">
              <a16:creationId xmlns:a16="http://schemas.microsoft.com/office/drawing/2014/main" id="{FD3366E7-DE03-4DAC-9262-EE1B07372421}"/>
            </a:ext>
          </a:extLst>
        </xdr:cNvPr>
        <xdr:cNvCxnSpPr/>
      </xdr:nvCxnSpPr>
      <xdr:spPr>
        <a:xfrm>
          <a:off x="987155" y="1447192"/>
          <a:ext cx="535022" cy="4053"/>
        </a:xfrm>
        <a:prstGeom prst="straightConnector1">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1714500</xdr:colOff>
      <xdr:row>0</xdr:row>
      <xdr:rowOff>104776</xdr:rowOff>
    </xdr:from>
    <xdr:to>
      <xdr:col>24</xdr:col>
      <xdr:colOff>228599</xdr:colOff>
      <xdr:row>4</xdr:row>
      <xdr:rowOff>93525</xdr:rowOff>
    </xdr:to>
    <xdr:pic>
      <xdr:nvPicPr>
        <xdr:cNvPr id="5" name="Picture 4" descr="Graphical user interface, text, application, email&#10;&#10;Description automatically generated">
          <a:extLst>
            <a:ext uri="{FF2B5EF4-FFF2-40B4-BE49-F238E27FC236}">
              <a16:creationId xmlns:a16="http://schemas.microsoft.com/office/drawing/2014/main" id="{EC35BC2D-CD29-6AFD-1A3D-BF749D77BE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39450" y="104776"/>
          <a:ext cx="5600699" cy="1141274"/>
        </a:xfrm>
        <a:prstGeom prst="rect">
          <a:avLst/>
        </a:prstGeom>
        <a:ln>
          <a:solidFill>
            <a:schemeClr val="accent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19050</xdr:rowOff>
    </xdr:to>
    <xdr:sp macro="" textlink="">
      <xdr:nvSpPr>
        <xdr:cNvPr id="2" name="AutoShape 1" descr="{\displaystyle y'(t) = t \times \sqrt {y(t)}}">
          <a:extLst>
            <a:ext uri="{FF2B5EF4-FFF2-40B4-BE49-F238E27FC236}">
              <a16:creationId xmlns:a16="http://schemas.microsoft.com/office/drawing/2014/main" id="{800CE782-99AE-4358-9670-B86EDB395610}"/>
            </a:ext>
          </a:extLst>
        </xdr:cNvPr>
        <xdr:cNvSpPr>
          <a:spLocks noChangeAspect="1" noChangeArrowheads="1"/>
        </xdr:cNvSpPr>
      </xdr:nvSpPr>
      <xdr:spPr bwMode="auto">
        <a:xfrm>
          <a:off x="838200" y="70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17</xdr:row>
      <xdr:rowOff>0</xdr:rowOff>
    </xdr:from>
    <xdr:to>
      <xdr:col>7</xdr:col>
      <xdr:colOff>304800</xdr:colOff>
      <xdr:row>18</xdr:row>
      <xdr:rowOff>66675</xdr:rowOff>
    </xdr:to>
    <xdr:sp macro="" textlink="">
      <xdr:nvSpPr>
        <xdr:cNvPr id="3" name="AutoShape 4" descr="{\displaystyle y(t) = \tfrac{1}{16}(t^2 +4)^2}">
          <a:extLst>
            <a:ext uri="{FF2B5EF4-FFF2-40B4-BE49-F238E27FC236}">
              <a16:creationId xmlns:a16="http://schemas.microsoft.com/office/drawing/2014/main" id="{37736633-D3B8-40B2-8D09-787231DD8D8C}"/>
            </a:ext>
          </a:extLst>
        </xdr:cNvPr>
        <xdr:cNvSpPr>
          <a:spLocks noChangeAspect="1" noChangeArrowheads="1"/>
        </xdr:cNvSpPr>
      </xdr:nvSpPr>
      <xdr:spPr bwMode="auto">
        <a:xfrm>
          <a:off x="5953125" y="4086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17</xdr:row>
      <xdr:rowOff>0</xdr:rowOff>
    </xdr:from>
    <xdr:ext cx="304800" cy="304800"/>
    <xdr:sp macro="" textlink="">
      <xdr:nvSpPr>
        <xdr:cNvPr id="4" name="AutoShape 1" descr="{\displaystyle y'(t) = t \times \sqrt {y(t)}}">
          <a:extLst>
            <a:ext uri="{FF2B5EF4-FFF2-40B4-BE49-F238E27FC236}">
              <a16:creationId xmlns:a16="http://schemas.microsoft.com/office/drawing/2014/main" id="{1C7E8F45-CE87-4AFF-89AC-A1970EAE7053}"/>
            </a:ext>
          </a:extLst>
        </xdr:cNvPr>
        <xdr:cNvSpPr>
          <a:spLocks noChangeAspect="1" noChangeArrowheads="1"/>
        </xdr:cNvSpPr>
      </xdr:nvSpPr>
      <xdr:spPr bwMode="auto">
        <a:xfrm>
          <a:off x="838200" y="4086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xdr:row>
      <xdr:rowOff>0</xdr:rowOff>
    </xdr:from>
    <xdr:ext cx="304800" cy="304800"/>
    <xdr:sp macro="" textlink="">
      <xdr:nvSpPr>
        <xdr:cNvPr id="5" name="AutoShape 1" descr="{\displaystyle y'(t) = t \times \sqrt {y(t)}}">
          <a:extLst>
            <a:ext uri="{FF2B5EF4-FFF2-40B4-BE49-F238E27FC236}">
              <a16:creationId xmlns:a16="http://schemas.microsoft.com/office/drawing/2014/main" id="{D158E4E0-3D7F-4771-A567-01854556DAF9}"/>
            </a:ext>
          </a:extLst>
        </xdr:cNvPr>
        <xdr:cNvSpPr>
          <a:spLocks noChangeAspect="1" noChangeArrowheads="1"/>
        </xdr:cNvSpPr>
      </xdr:nvSpPr>
      <xdr:spPr bwMode="auto">
        <a:xfrm>
          <a:off x="838200" y="1228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12</xdr:col>
      <xdr:colOff>0</xdr:colOff>
      <xdr:row>11</xdr:row>
      <xdr:rowOff>0</xdr:rowOff>
    </xdr:from>
    <xdr:to>
      <xdr:col>15</xdr:col>
      <xdr:colOff>681038</xdr:colOff>
      <xdr:row>22</xdr:row>
      <xdr:rowOff>123825</xdr:rowOff>
    </xdr:to>
    <xdr:graphicFrame macro="">
      <xdr:nvGraphicFramePr>
        <xdr:cNvPr id="6" name="Chart 5">
          <a:extLst>
            <a:ext uri="{FF2B5EF4-FFF2-40B4-BE49-F238E27FC236}">
              <a16:creationId xmlns:a16="http://schemas.microsoft.com/office/drawing/2014/main" id="{FC48DFE6-1C38-436A-B4AB-C821E7CF26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AA886EDB-489B-4CB3-87DC-38FC2D845822}" autoFormatId="16" applyNumberFormats="0" applyBorderFormats="0" applyFontFormats="0" applyPatternFormats="0" applyAlignmentFormats="0" applyWidthHeightFormats="0">
  <queryTableRefresh nextId="2">
    <queryTableFields count="1">
      <queryTableField id="1" name="PQExample"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5" xr16:uid="{75482A20-2BA4-4433-A095-F9417AA10BA6}" autoFormatId="16" applyNumberFormats="0" applyBorderFormats="0" applyFontFormats="0" applyPatternFormats="0" applyAlignmentFormats="0" applyWidthHeightFormats="0">
  <queryTableRefresh nextId="2">
    <queryTableFields count="1">
      <queryTableField id="1" name="StepByStepTextToListToColumn"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2" xr16:uid="{E5B318C2-AC27-44F2-90EC-8CFC516532E4}" autoFormatId="16" applyNumberFormats="0" applyBorderFormats="0" applyFontFormats="0" applyPatternFormats="0" applyAlignmentFormats="0" applyWidthHeightFormats="0">
  <queryTableRefresh nextId="2">
    <queryTableFields count="1">
      <queryTableField id="1" name="Start" tableColumnId="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1" xr16:uid="{BAF1EBD6-50EC-4105-9D31-FF4B60D68117}" autoFormatId="16" applyNumberFormats="0" applyBorderFormats="0" applyFontFormats="0" applyPatternFormats="0" applyAlignmentFormats="0" applyWidthHeightFormats="0">
  <queryTableRefresh nextId="2">
    <queryTableFields count="1">
      <queryTableField id="1" name="Start"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5" connectionId="3" xr16:uid="{75079909-22DC-485B-AB7D-1F01E2B28E44}" autoFormatId="16" applyNumberFormats="0" applyBorderFormats="0" applyFontFormats="0" applyPatternFormats="0" applyAlignmentFormats="0" applyWidthHeightFormats="0">
  <queryTableRefresh nextId="2">
    <queryTableFields count="1">
      <queryTableField id="1" name="Start" tableColumnId="1"/>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40D5A8-794A-4772-B032-625AA54A8E3E}" name="PQExample" displayName="PQExample" ref="B24:B27" totalsRowShown="0" headerRowDxfId="6" headerRowBorderDxfId="5" tableBorderDxfId="4" totalsRowBorderDxfId="3">
  <autoFilter ref="B24:B27" xr:uid="{EA40D5A8-794A-4772-B032-625AA54A8E3E}"/>
  <tableColumns count="1">
    <tableColumn id="1" xr3:uid="{724709A1-36E7-46BA-B156-A71D746FFCD1}" name="Start"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90D7DF-8AD4-4FC3-B521-8185E79A8762}" name="HermioneExample" displayName="HermioneExample" ref="D24:D34" tableType="queryTable" totalsRowShown="0">
  <autoFilter ref="D24:D34" xr:uid="{E290D7DF-8AD4-4FC3-B521-8185E79A8762}"/>
  <tableColumns count="1">
    <tableColumn id="1" xr3:uid="{6B3C6FEE-9390-4466-8F41-E86BCBCD79C6}" uniqueName="1" name="PQExample" queryTableFieldId="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0F3223-4B22-4EE4-83CF-92C008D1B168}" name="StepByStepTextToListToColumn" displayName="StepByStepTextToListToColumn" ref="F24:F34" tableType="queryTable" totalsRowShown="0" headerRowDxfId="1">
  <autoFilter ref="F24:F34" xr:uid="{770F3223-4B22-4EE4-83CF-92C008D1B168}"/>
  <tableColumns count="1">
    <tableColumn id="1" xr3:uid="{3A4654DE-781D-4768-915A-55CB09D72E03}" uniqueName="1" name="StepByStepTextToListToColumn" queryTableField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2B8535-C3C9-4854-A893-09FBBC0D37E1}" name="GeertPQ" displayName="GeertPQ" ref="I24:I34" tableType="queryTable" totalsRowShown="0">
  <autoFilter ref="I24:I34" xr:uid="{132B8535-C3C9-4854-A893-09FBBC0D37E1}"/>
  <tableColumns count="1">
    <tableColumn id="1" xr3:uid="{93CC7F34-4BE1-4D90-B944-6D740F0FDD43}" uniqueName="1" name="Start" queryTableFieldId="1"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A58702-23AD-439C-9BE2-8656574CA02F}" name="GeertEasySplitByRowDataTypeNumber" displayName="GeertEasySplitByRowDataTypeNumber" ref="K24:K34" tableType="queryTable" totalsRowShown="0">
  <autoFilter ref="K24:K34" xr:uid="{E4A58702-23AD-439C-9BE2-8656574CA02F}"/>
  <tableColumns count="1">
    <tableColumn id="1" xr3:uid="{471E3DFC-C758-4829-95CA-DFED2DCF7CA1}" uniqueName="1" name="Start" queryTableFieldId="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5A09091-9BA0-4AE3-B578-649B62CF644C}" name="GeertPQOneLiner" displayName="GeertPQOneLiner" ref="M24:M34" tableType="queryTable" totalsRowShown="0">
  <autoFilter ref="M24:M34" xr:uid="{A5A09091-9BA0-4AE3-B578-649B62CF644C}"/>
  <tableColumns count="1">
    <tableColumn id="1" xr3:uid="{4F4FF93E-7582-4FB5-87E0-A3517DCC6F9D}" uniqueName="1" name="Start" queryTableFieldId="1"/>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7BD2D5C-400A-4B69-BEE6-A6BF69C834AB}" name="Table1" displayName="Table1" ref="B5:B8" totalsRowShown="0">
  <autoFilter ref="B5:B8" xr:uid="{D79A5578-19B0-4C81-917A-8EE41B55A6FA}">
    <filterColumn colId="0" hiddenButton="1"/>
  </autoFilter>
  <tableColumns count="1">
    <tableColumn id="1" xr3:uid="{6BD20BFA-D87F-45D6-A233-DC454B5CFC56}" name="Strings"/>
  </tableColumns>
  <tableStyleInfo name="TableStyleLight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65AA383-3505-4270-A750-63B831BEBB7F}">
  <we:reference id="81ae7f57-2760-4043-a9cb-e0d36209e808" version="1.1.0.0" store="EXCatalog" storeType="EXCatalog"/>
  <we:alternateReferences>
    <we:reference id="WA200003696" version="1.1.0.0" store="en-US" storeType="OMEX"/>
  </we:alternateReferences>
  <we:properties>
    <we:property name="projectV0_1-56c6e055-265e-4713-816e-a646dbb708de" value="{&quot;kind&quot;:&quot;AFEJSONBlobNode&quot;,&quot;id&quot;:&quot;{9243D163-F24D-44FC-94EC-517EF7B44171}&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3.bin"/><Relationship Id="rId1" Type="http://schemas.openxmlformats.org/officeDocument/2006/relationships/hyperlink" Target="https://www.youtube.com/watch?v=koTsUl-Vbq8"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s://rosettacode.org/wiki/Runge-Kutta_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03B64-3859-463A-9413-8A53A2C4BE6D}">
  <sheetPr codeName="Sheet1">
    <tabColor rgb="FF0000FF"/>
  </sheetPr>
  <dimension ref="B2:J16"/>
  <sheetViews>
    <sheetView tabSelected="1" zoomScale="190" zoomScaleNormal="190" workbookViewId="0">
      <selection activeCell="F7" sqref="F7"/>
    </sheetView>
  </sheetViews>
  <sheetFormatPr defaultRowHeight="15" x14ac:dyDescent="0.25"/>
  <cols>
    <col min="1" max="1" width="4.140625" customWidth="1"/>
    <col min="3" max="3" width="11.28515625" customWidth="1"/>
    <col min="5" max="5" width="4.140625" customWidth="1"/>
    <col min="6" max="6" width="11.42578125" bestFit="1" customWidth="1"/>
    <col min="7" max="7" width="10.42578125" bestFit="1" customWidth="1"/>
    <col min="8" max="8" width="11.85546875" customWidth="1"/>
  </cols>
  <sheetData>
    <row r="2" spans="2:10" ht="32.25" x14ac:dyDescent="0.5">
      <c r="B2" s="6" t="s">
        <v>4</v>
      </c>
    </row>
    <row r="4" spans="2:10" ht="28.5" x14ac:dyDescent="0.45">
      <c r="B4" s="7" t="s">
        <v>0</v>
      </c>
    </row>
    <row r="6" spans="2:10" ht="45" x14ac:dyDescent="0.25">
      <c r="B6" s="2" t="s">
        <v>1</v>
      </c>
      <c r="D6" s="2" t="s">
        <v>2</v>
      </c>
      <c r="F6" s="3" t="s">
        <v>3</v>
      </c>
      <c r="G6" s="53" t="s">
        <v>74</v>
      </c>
      <c r="H6" s="14" t="s">
        <v>73</v>
      </c>
    </row>
    <row r="7" spans="2:10" x14ac:dyDescent="0.25">
      <c r="B7" s="4">
        <v>173</v>
      </c>
      <c r="D7" s="4" t="str" cm="1">
        <f t="array" ref="D7:D16">MID(B7&amp;B8&amp;B9,_xlfn.SEQUENCE(SUM(LEN(B7:B9))),1)</f>
        <v>1</v>
      </c>
      <c r="F7" s="5"/>
      <c r="G7" s="5" t="str" cm="1">
        <f t="array" aca="1" ref="G7" ca="1">INDEX(MID($B$7&amp;$B$8&amp;$B$9,ROW(INDIRECT("1:"&amp;SUM(LEN($B$7:$B$9)))),1),ROWS(G$7:G7))</f>
        <v>1</v>
      </c>
      <c r="H7" s="5" t="str">
        <f>MID($B$7&amp;$B$8&amp;$B$9,ROWS(H$7:H7),1)</f>
        <v>1</v>
      </c>
      <c r="J7" t="str" cm="1">
        <f t="array" aca="1" ref="J7:J8" ca="1">ShowFormulas(F7:H7)</f>
        <v>G7: =INDEX(MID($B$7&amp;$B$8&amp;$B$9,ROW(INDIRECT("1:"&amp;SUM(LEN($B$7:$B$9)))),1),ROWS(G$7:G7))</v>
      </c>
    </row>
    <row r="8" spans="2:10" x14ac:dyDescent="0.25">
      <c r="B8" s="4">
        <v>343</v>
      </c>
      <c r="D8" s="4" t="str">
        <v>7</v>
      </c>
      <c r="F8" s="5"/>
      <c r="G8" s="5" t="str" cm="1">
        <f t="array" aca="1" ref="G8" ca="1">INDEX(MID($B$7&amp;$B$8&amp;$B$9,ROW(INDIRECT("1:"&amp;SUM(LEN($B$7:$B$9)))),1),ROWS(G$7:G8))</f>
        <v>7</v>
      </c>
      <c r="H8" s="5" t="str">
        <f>MID($B$7&amp;$B$8&amp;$B$9,ROWS(H$7:H8),1)</f>
        <v>7</v>
      </c>
      <c r="J8" t="str">
        <f ca="1"/>
        <v>H7: =MID($B$7&amp;$B$8&amp;$B$9,ROWS(H$7:H7),1)</v>
      </c>
    </row>
    <row r="9" spans="2:10" x14ac:dyDescent="0.25">
      <c r="B9" s="4">
        <v>7691</v>
      </c>
      <c r="D9" s="4" t="str">
        <v>3</v>
      </c>
      <c r="F9" s="5"/>
      <c r="G9" s="5" t="str" cm="1">
        <f t="array" aca="1" ref="G9" ca="1">INDEX(MID($B$7&amp;$B$8&amp;$B$9,ROW(INDIRECT("1:"&amp;SUM(LEN($B$7:$B$9)))),1),ROWS(G$7:G9))</f>
        <v>3</v>
      </c>
      <c r="H9" s="5" t="str">
        <f>MID($B$7&amp;$B$8&amp;$B$9,ROWS(H$7:H9),1)</f>
        <v>3</v>
      </c>
    </row>
    <row r="10" spans="2:10" x14ac:dyDescent="0.25">
      <c r="D10" s="4" t="str">
        <v>3</v>
      </c>
      <c r="F10" s="5"/>
      <c r="G10" s="5" t="str" cm="1">
        <f t="array" aca="1" ref="G10" ca="1">INDEX(MID($B$7&amp;$B$8&amp;$B$9,ROW(INDIRECT("1:"&amp;SUM(LEN($B$7:$B$9)))),1),ROWS(G$7:G10))</f>
        <v>3</v>
      </c>
      <c r="H10" s="5" t="str">
        <f>MID($B$7&amp;$B$8&amp;$B$9,ROWS(H$7:H10),1)</f>
        <v>3</v>
      </c>
    </row>
    <row r="11" spans="2:10" x14ac:dyDescent="0.25">
      <c r="D11" s="4" t="str">
        <v>4</v>
      </c>
      <c r="F11" s="5"/>
      <c r="G11" s="5" t="str" cm="1">
        <f t="array" aca="1" ref="G11" ca="1">INDEX(MID($B$7&amp;$B$8&amp;$B$9,ROW(INDIRECT("1:"&amp;SUM(LEN($B$7:$B$9)))),1),ROWS(G$7:G11))</f>
        <v>4</v>
      </c>
      <c r="H11" s="5" t="str">
        <f>MID($B$7&amp;$B$8&amp;$B$9,ROWS(H$7:H11),1)</f>
        <v>4</v>
      </c>
    </row>
    <row r="12" spans="2:10" x14ac:dyDescent="0.25">
      <c r="D12" s="4" t="str">
        <v>3</v>
      </c>
      <c r="F12" s="5"/>
      <c r="G12" s="5" t="str" cm="1">
        <f t="array" aca="1" ref="G12" ca="1">INDEX(MID($B$7&amp;$B$8&amp;$B$9,ROW(INDIRECT("1:"&amp;SUM(LEN($B$7:$B$9)))),1),ROWS(G$7:G12))</f>
        <v>3</v>
      </c>
      <c r="H12" s="5" t="str">
        <f>MID($B$7&amp;$B$8&amp;$B$9,ROWS(H$7:H12),1)</f>
        <v>3</v>
      </c>
    </row>
    <row r="13" spans="2:10" x14ac:dyDescent="0.25">
      <c r="D13" s="4" t="str">
        <v>7</v>
      </c>
      <c r="F13" s="5"/>
      <c r="G13" s="5" t="str" cm="1">
        <f t="array" aca="1" ref="G13" ca="1">INDEX(MID($B$7&amp;$B$8&amp;$B$9,ROW(INDIRECT("1:"&amp;SUM(LEN($B$7:$B$9)))),1),ROWS(G$7:G13))</f>
        <v>7</v>
      </c>
      <c r="H13" s="5" t="str">
        <f>MID($B$7&amp;$B$8&amp;$B$9,ROWS(H$7:H13),1)</f>
        <v>7</v>
      </c>
    </row>
    <row r="14" spans="2:10" x14ac:dyDescent="0.25">
      <c r="D14" s="4" t="str">
        <v>6</v>
      </c>
      <c r="F14" s="5"/>
      <c r="G14" s="5" t="str" cm="1">
        <f t="array" aca="1" ref="G14" ca="1">INDEX(MID($B$7&amp;$B$8&amp;$B$9,ROW(INDIRECT("1:"&amp;SUM(LEN($B$7:$B$9)))),1),ROWS(G$7:G14))</f>
        <v>6</v>
      </c>
      <c r="H14" s="5" t="str">
        <f>MID($B$7&amp;$B$8&amp;$B$9,ROWS(H$7:H14),1)</f>
        <v>6</v>
      </c>
    </row>
    <row r="15" spans="2:10" x14ac:dyDescent="0.25">
      <c r="D15" s="4" t="str">
        <v>9</v>
      </c>
      <c r="F15" s="5"/>
      <c r="G15" s="5" t="str" cm="1">
        <f t="array" aca="1" ref="G15" ca="1">INDEX(MID($B$7&amp;$B$8&amp;$B$9,ROW(INDIRECT("1:"&amp;SUM(LEN($B$7:$B$9)))),1),ROWS(G$7:G15))</f>
        <v>9</v>
      </c>
      <c r="H15" s="5" t="str">
        <f>MID($B$7&amp;$B$8&amp;$B$9,ROWS(H$7:H15),1)</f>
        <v>9</v>
      </c>
    </row>
    <row r="16" spans="2:10" x14ac:dyDescent="0.25">
      <c r="D16" s="4" t="str">
        <v>1</v>
      </c>
      <c r="F16" s="5"/>
      <c r="G16" s="5" t="str" cm="1">
        <f t="array" aca="1" ref="G16" ca="1">INDEX(MID($B$7&amp;$B$8&amp;$B$9,ROW(INDIRECT("1:"&amp;SUM(LEN($B$7:$B$9)))),1),ROWS(G$7:G16))</f>
        <v>1</v>
      </c>
      <c r="H16" s="5" t="str">
        <f>MID($B$7&amp;$B$8&amp;$B$9,ROWS(H$7:H16),1)</f>
        <v>1</v>
      </c>
    </row>
  </sheetData>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3E85-7721-4E13-A6B3-B441CC641C85}">
  <sheetPr codeName="Sheet2">
    <tabColor rgb="FFFF0000"/>
  </sheetPr>
  <dimension ref="B2:Q34"/>
  <sheetViews>
    <sheetView zoomScaleNormal="100" workbookViewId="0"/>
  </sheetViews>
  <sheetFormatPr defaultRowHeight="15" x14ac:dyDescent="0.25"/>
  <cols>
    <col min="1" max="1" width="4.140625" customWidth="1"/>
    <col min="3" max="3" width="11.28515625" customWidth="1"/>
    <col min="4" max="4" width="19" customWidth="1"/>
    <col min="5" max="5" width="4.140625" customWidth="1"/>
    <col min="6" max="6" width="13.7109375" customWidth="1"/>
    <col min="7" max="7" width="13.140625" customWidth="1"/>
    <col min="8" max="8" width="13.5703125" customWidth="1"/>
    <col min="9" max="9" width="13.140625" customWidth="1"/>
    <col min="10" max="10" width="17.42578125" customWidth="1"/>
    <col min="13" max="13" width="11" customWidth="1"/>
    <col min="15" max="15" width="30.42578125" customWidth="1"/>
    <col min="16" max="16" width="2.7109375" customWidth="1"/>
  </cols>
  <sheetData>
    <row r="2" spans="2:17" ht="32.25" x14ac:dyDescent="0.5">
      <c r="B2" s="6" t="s">
        <v>4</v>
      </c>
    </row>
    <row r="4" spans="2:17" ht="28.5" x14ac:dyDescent="0.45">
      <c r="B4" s="7" t="s">
        <v>0</v>
      </c>
    </row>
    <row r="6" spans="2:17" ht="45" x14ac:dyDescent="0.25">
      <c r="B6" s="2" t="s">
        <v>1</v>
      </c>
      <c r="D6" s="2" t="s">
        <v>2</v>
      </c>
      <c r="F6" s="3" t="s">
        <v>3</v>
      </c>
      <c r="G6" s="53" t="s">
        <v>74</v>
      </c>
      <c r="H6" s="14" t="s">
        <v>73</v>
      </c>
      <c r="J6" s="3" t="s">
        <v>5</v>
      </c>
      <c r="K6" s="14" t="s">
        <v>11</v>
      </c>
      <c r="L6" s="14" t="s">
        <v>21</v>
      </c>
      <c r="M6" s="14" t="s">
        <v>23</v>
      </c>
      <c r="N6" s="14" t="s">
        <v>24</v>
      </c>
      <c r="O6" s="14" t="s">
        <v>25</v>
      </c>
    </row>
    <row r="7" spans="2:17" x14ac:dyDescent="0.25">
      <c r="B7" s="4">
        <v>173</v>
      </c>
      <c r="D7" s="4" t="str" cm="1">
        <f t="array" ref="D7:D16">MID(B7&amp;B8&amp;B9,_xlfn.SEQUENCE(SUM(LEN(B7:B9))),1)</f>
        <v>1</v>
      </c>
      <c r="F7" s="5" cm="1">
        <f t="array" ref="F7:F16">MID(_xlfn.CONCAT(B7:B9),_xlfn.SEQUENCE(SUM(LEN(B7:B9))),1)+0</f>
        <v>1</v>
      </c>
      <c r="G7" s="5" t="str" cm="1">
        <f t="array" aca="1" ref="G7" ca="1">INDEX(MID($B$7&amp;$B$8&amp;$B$9,ROW(INDIRECT("1:"&amp;SUM(LEN($B$7:$B$9)))),1),ROWS(G$7:G7))</f>
        <v>1</v>
      </c>
      <c r="H7" s="5" t="str">
        <f>MID($B$7&amp;$B$8&amp;$B$9,ROWS(H$7:H7),1)</f>
        <v>1</v>
      </c>
      <c r="J7" s="5" cm="1">
        <f t="array" ref="J7:J16">MID(_xlfn.CONCAT(B7:B9),_xlfn.SEQUENCE(LEN(_xlfn.CONCAT(B7:B9))),1)+0</f>
        <v>1</v>
      </c>
      <c r="K7" s="5" cm="1">
        <f t="array" ref="K7:K16">MID(B7&amp;B8&amp;B9,ROW($ZY$1:INDEX($Y:$Y,SUM(LEN(B7&amp;B8&amp;B9)))),ROWS(Y$1:Y1))+0</f>
        <v>1</v>
      </c>
      <c r="L7" s="5" t="str" cm="1">
        <f t="array" ref="L7:L16">_xlfn.LET(_xlpm.n,_xlfn.CONCAT(B7:B9),MID(_xlpm.n,_xlfn.SEQUENCE(LEN(_xlpm.n)),1))</f>
        <v>1</v>
      </c>
      <c r="M7" s="5" t="str" cm="1">
        <f t="array" ref="M7:M16">_xlfn.DROP(_xlfn.REDUCE(0,B7:B9,_xlfn.LAMBDA(_xlpm.a,_xlpm.d,_xlfn.VSTACK(_xlpm.a,
MID(_xlpm.d,_xlfn.SEQUENCE(LEN(_xlpm.d)),1)))),1)</f>
        <v>1</v>
      </c>
      <c r="N7" s="5" t="str">
        <f>MID(_xlfn.CONCAT($B$7:$B$9),ROWS(F$1:F1),1)</f>
        <v>1</v>
      </c>
      <c r="O7" s="5" t="str" cm="1">
        <f t="array" ref="O7:O16">MapV(B7:B9,Explodeλ)</f>
        <v>1</v>
      </c>
    </row>
    <row r="8" spans="2:17" x14ac:dyDescent="0.25">
      <c r="B8" s="4">
        <v>343</v>
      </c>
      <c r="D8" s="4" t="str">
        <v>7</v>
      </c>
      <c r="F8" s="5">
        <v>7</v>
      </c>
      <c r="G8" s="5" t="str" cm="1">
        <f t="array" aca="1" ref="G8" ca="1">INDEX(MID($B$7&amp;$B$8&amp;$B$9,ROW(INDIRECT("1:"&amp;SUM(LEN($B$7:$B$9)))),1),ROWS(G$7:G8))</f>
        <v>7</v>
      </c>
      <c r="H8" s="5" t="str">
        <f>MID($B$7&amp;$B$8&amp;$B$9,ROWS(H$7:H8),1)</f>
        <v>7</v>
      </c>
      <c r="J8" s="5">
        <v>7</v>
      </c>
      <c r="K8" s="5">
        <v>7</v>
      </c>
      <c r="L8" s="5" t="str">
        <v>7</v>
      </c>
      <c r="M8" s="5" t="str">
        <v>7</v>
      </c>
      <c r="N8" s="5" t="str">
        <f>MID(_xlfn.CONCAT($B$7:$B$9),ROWS(F$1:F2),1)</f>
        <v>7</v>
      </c>
      <c r="O8" s="5" t="str">
        <v>7</v>
      </c>
      <c r="Q8" t="str" cm="1">
        <f t="array" aca="1" ref="Q8:Q16" ca="1">ShowFormulas(F7:O7)</f>
        <v>F7: =MID(CONCAT(B7:B9),SEQUENCE(SUM(LEN(B7:B9))),1)+0</v>
      </c>
    </row>
    <row r="9" spans="2:17" x14ac:dyDescent="0.25">
      <c r="B9" s="4">
        <v>7691</v>
      </c>
      <c r="D9" s="4" t="str">
        <v>3</v>
      </c>
      <c r="F9" s="5">
        <v>3</v>
      </c>
      <c r="G9" s="5" t="str" cm="1">
        <f t="array" aca="1" ref="G9" ca="1">INDEX(MID($B$7&amp;$B$8&amp;$B$9,ROW(INDIRECT("1:"&amp;SUM(LEN($B$7:$B$9)))),1),ROWS(G$7:G9))</f>
        <v>3</v>
      </c>
      <c r="H9" s="5" t="str">
        <f>MID($B$7&amp;$B$8&amp;$B$9,ROWS(H$7:H9),1)</f>
        <v>3</v>
      </c>
      <c r="J9" s="5">
        <v>3</v>
      </c>
      <c r="K9" s="5">
        <v>3</v>
      </c>
      <c r="L9" s="5" t="str">
        <v>3</v>
      </c>
      <c r="M9" s="5" t="str">
        <v>3</v>
      </c>
      <c r="N9" s="5" t="str">
        <f>MID(_xlfn.CONCAT($B$7:$B$9),ROWS(F$1:F3),1)</f>
        <v>3</v>
      </c>
      <c r="O9" s="5" t="str">
        <v>3</v>
      </c>
      <c r="Q9" t="str">
        <f ca="1"/>
        <v>G7: =INDEX(MID($B$7&amp;$B$8&amp;$B$9,ROW(INDIRECT("1:"&amp;SUM(LEN($B$7:$B$9)))),1),ROWS(G$7:G7))</v>
      </c>
    </row>
    <row r="10" spans="2:17" x14ac:dyDescent="0.25">
      <c r="D10" s="4" t="str">
        <v>3</v>
      </c>
      <c r="F10" s="5">
        <v>3</v>
      </c>
      <c r="G10" s="5" t="str" cm="1">
        <f t="array" aca="1" ref="G10" ca="1">INDEX(MID($B$7&amp;$B$8&amp;$B$9,ROW(INDIRECT("1:"&amp;SUM(LEN($B$7:$B$9)))),1),ROWS(G$7:G10))</f>
        <v>3</v>
      </c>
      <c r="H10" s="5" t="str">
        <f>MID($B$7&amp;$B$8&amp;$B$9,ROWS(H$7:H10),1)</f>
        <v>3</v>
      </c>
      <c r="J10" s="5">
        <v>3</v>
      </c>
      <c r="K10" s="5">
        <v>3</v>
      </c>
      <c r="L10" s="5" t="str">
        <v>3</v>
      </c>
      <c r="M10" s="5" t="str">
        <v>3</v>
      </c>
      <c r="N10" s="5" t="str">
        <f>MID(_xlfn.CONCAT($B$7:$B$9),ROWS(F$1:F4),1)</f>
        <v>3</v>
      </c>
      <c r="O10" s="5" t="str">
        <v>3</v>
      </c>
      <c r="Q10" t="str">
        <f ca="1"/>
        <v>H7: =MID($B$7&amp;$B$8&amp;$B$9,ROWS(H$7:H7),1)</v>
      </c>
    </row>
    <row r="11" spans="2:17" x14ac:dyDescent="0.25">
      <c r="D11" s="4" t="str">
        <v>4</v>
      </c>
      <c r="F11" s="5">
        <v>4</v>
      </c>
      <c r="G11" s="5" t="str" cm="1">
        <f t="array" aca="1" ref="G11" ca="1">INDEX(MID($B$7&amp;$B$8&amp;$B$9,ROW(INDIRECT("1:"&amp;SUM(LEN($B$7:$B$9)))),1),ROWS(G$7:G11))</f>
        <v>4</v>
      </c>
      <c r="H11" s="5" t="str">
        <f>MID($B$7&amp;$B$8&amp;$B$9,ROWS(H$7:H11),1)</f>
        <v>4</v>
      </c>
      <c r="J11" s="5">
        <v>4</v>
      </c>
      <c r="K11" s="5">
        <v>4</v>
      </c>
      <c r="L11" s="5" t="str">
        <v>4</v>
      </c>
      <c r="M11" s="5" t="str">
        <v>4</v>
      </c>
      <c r="N11" s="5" t="str">
        <f>MID(_xlfn.CONCAT($B$7:$B$9),ROWS(F$1:F5),1)</f>
        <v>4</v>
      </c>
      <c r="O11" s="5" t="str">
        <v>4</v>
      </c>
      <c r="Q11" t="str">
        <f ca="1"/>
        <v>J7: =MID(CONCAT(B7:B9),SEQUENCE(LEN(CONCAT(B7:B9))),1)+0</v>
      </c>
    </row>
    <row r="12" spans="2:17" x14ac:dyDescent="0.25">
      <c r="D12" s="4" t="str">
        <v>3</v>
      </c>
      <c r="F12" s="5">
        <v>3</v>
      </c>
      <c r="G12" s="5" t="str" cm="1">
        <f t="array" aca="1" ref="G12" ca="1">INDEX(MID($B$7&amp;$B$8&amp;$B$9,ROW(INDIRECT("1:"&amp;SUM(LEN($B$7:$B$9)))),1),ROWS(G$7:G12))</f>
        <v>3</v>
      </c>
      <c r="H12" s="5" t="str">
        <f>MID($B$7&amp;$B$8&amp;$B$9,ROWS(H$7:H12),1)</f>
        <v>3</v>
      </c>
      <c r="J12" s="5">
        <v>3</v>
      </c>
      <c r="K12" s="5">
        <v>3</v>
      </c>
      <c r="L12" s="5" t="str">
        <v>3</v>
      </c>
      <c r="M12" s="5" t="str">
        <v>3</v>
      </c>
      <c r="N12" s="5" t="str">
        <f>MID(_xlfn.CONCAT($B$7:$B$9),ROWS(F$1:F6),1)</f>
        <v>3</v>
      </c>
      <c r="O12" s="5" t="str">
        <v>3</v>
      </c>
      <c r="Q12" t="str">
        <f ca="1"/>
        <v>K7: =MID(B7&amp;B8&amp;B9,ROW($ZY$1:INDEX($Y:$Y,SUM(LEN(B7&amp;B8&amp;B9)))),ROWS(Y$1:Y1))+0</v>
      </c>
    </row>
    <row r="13" spans="2:17" x14ac:dyDescent="0.25">
      <c r="D13" s="4" t="str">
        <v>7</v>
      </c>
      <c r="F13" s="5">
        <v>7</v>
      </c>
      <c r="G13" s="5" t="str" cm="1">
        <f t="array" aca="1" ref="G13" ca="1">INDEX(MID($B$7&amp;$B$8&amp;$B$9,ROW(INDIRECT("1:"&amp;SUM(LEN($B$7:$B$9)))),1),ROWS(G$7:G13))</f>
        <v>7</v>
      </c>
      <c r="H13" s="5" t="str">
        <f>MID($B$7&amp;$B$8&amp;$B$9,ROWS(H$7:H13),1)</f>
        <v>7</v>
      </c>
      <c r="J13" s="5">
        <v>7</v>
      </c>
      <c r="K13" s="5">
        <v>7</v>
      </c>
      <c r="L13" s="5" t="str">
        <v>7</v>
      </c>
      <c r="M13" s="5" t="str">
        <v>7</v>
      </c>
      <c r="N13" s="5" t="str">
        <f>MID(_xlfn.CONCAT($B$7:$B$9),ROWS(F$1:F7),1)</f>
        <v>7</v>
      </c>
      <c r="O13" s="5" t="str">
        <v>7</v>
      </c>
      <c r="Q13" t="str">
        <f ca="1"/>
        <v>L7: =LET(n,CONCAT(B7:B9),MID(n,SEQUENCE(LEN(n)),1))</v>
      </c>
    </row>
    <row r="14" spans="2:17" x14ac:dyDescent="0.25">
      <c r="D14" s="4" t="str">
        <v>6</v>
      </c>
      <c r="F14" s="5">
        <v>6</v>
      </c>
      <c r="G14" s="5" t="str" cm="1">
        <f t="array" aca="1" ref="G14" ca="1">INDEX(MID($B$7&amp;$B$8&amp;$B$9,ROW(INDIRECT("1:"&amp;SUM(LEN($B$7:$B$9)))),1),ROWS(G$7:G14))</f>
        <v>6</v>
      </c>
      <c r="H14" s="5" t="str">
        <f>MID($B$7&amp;$B$8&amp;$B$9,ROWS(H$7:H14),1)</f>
        <v>6</v>
      </c>
      <c r="J14" s="5">
        <v>6</v>
      </c>
      <c r="K14" s="5">
        <v>6</v>
      </c>
      <c r="L14" s="5" t="str">
        <v>6</v>
      </c>
      <c r="M14" s="5" t="str">
        <v>6</v>
      </c>
      <c r="N14" s="5" t="str">
        <f>MID(_xlfn.CONCAT($B$7:$B$9),ROWS(F$1:F8),1)</f>
        <v>6</v>
      </c>
      <c r="O14" s="5" t="str">
        <v>6</v>
      </c>
      <c r="Q14" t="str">
        <f ca="1"/>
        <v>M7: =DROP(REDUCE(0,B7:B9,LAMBDA(a,d,VSTACK(a,
MID(d,SEQUENCE(LEN(d)),1)))),1)</v>
      </c>
    </row>
    <row r="15" spans="2:17" x14ac:dyDescent="0.25">
      <c r="D15" s="4" t="str">
        <v>9</v>
      </c>
      <c r="F15" s="5">
        <v>9</v>
      </c>
      <c r="G15" s="5" t="str" cm="1">
        <f t="array" aca="1" ref="G15" ca="1">INDEX(MID($B$7&amp;$B$8&amp;$B$9,ROW(INDIRECT("1:"&amp;SUM(LEN($B$7:$B$9)))),1),ROWS(G$7:G15))</f>
        <v>9</v>
      </c>
      <c r="H15" s="5" t="str">
        <f>MID($B$7&amp;$B$8&amp;$B$9,ROWS(H$7:H15),1)</f>
        <v>9</v>
      </c>
      <c r="J15" s="5">
        <v>9</v>
      </c>
      <c r="K15" s="5">
        <v>9</v>
      </c>
      <c r="L15" s="5" t="str">
        <v>9</v>
      </c>
      <c r="M15" s="5" t="str">
        <v>9</v>
      </c>
      <c r="N15" s="5" t="str">
        <f>MID(_xlfn.CONCAT($B$7:$B$9),ROWS(F$1:F9),1)</f>
        <v>9</v>
      </c>
      <c r="O15" s="5" t="str">
        <v>9</v>
      </c>
      <c r="Q15" t="str">
        <f ca="1"/>
        <v>N7: =MID(CONCAT($B$7:$B$9),ROWS(F$1:F1),1)</v>
      </c>
    </row>
    <row r="16" spans="2:17" x14ac:dyDescent="0.25">
      <c r="D16" s="4" t="str">
        <v>1</v>
      </c>
      <c r="F16" s="5">
        <v>1</v>
      </c>
      <c r="G16" s="5" t="str" cm="1">
        <f t="array" aca="1" ref="G16" ca="1">INDEX(MID($B$7&amp;$B$8&amp;$B$9,ROW(INDIRECT("1:"&amp;SUM(LEN($B$7:$B$9)))),1),ROWS(G$7:G16))</f>
        <v>1</v>
      </c>
      <c r="H16" s="5" t="str">
        <f>MID($B$7&amp;$B$8&amp;$B$9,ROWS(H$7:H16),1)</f>
        <v>1</v>
      </c>
      <c r="J16" s="5">
        <v>1</v>
      </c>
      <c r="K16" s="5">
        <v>1</v>
      </c>
      <c r="L16" s="5" t="str">
        <v>1</v>
      </c>
      <c r="M16" s="5" t="str">
        <v>1</v>
      </c>
      <c r="N16" s="5" t="str">
        <f>MID(_xlfn.CONCAT($B$7:$B$9),ROWS(F$1:F10),1)</f>
        <v>1</v>
      </c>
      <c r="O16" s="5" t="str">
        <v>1</v>
      </c>
      <c r="Q16" t="str">
        <f ca="1"/>
        <v>O7: =MapV(B7:B9,Explodeλ)</v>
      </c>
    </row>
    <row r="22" spans="2:13" ht="30" x14ac:dyDescent="0.25">
      <c r="B22" s="8" t="s">
        <v>6</v>
      </c>
      <c r="D22" s="12" t="s">
        <v>8</v>
      </c>
      <c r="F22" s="12" t="s">
        <v>19</v>
      </c>
      <c r="I22" s="8" t="s">
        <v>18</v>
      </c>
      <c r="K22" s="8" t="s">
        <v>20</v>
      </c>
      <c r="M22" s="8" t="s">
        <v>22</v>
      </c>
    </row>
    <row r="24" spans="2:13" ht="45" x14ac:dyDescent="0.25">
      <c r="B24" s="10" t="s">
        <v>7</v>
      </c>
      <c r="D24" t="s">
        <v>9</v>
      </c>
      <c r="F24" s="13" t="s">
        <v>10</v>
      </c>
      <c r="I24" t="s">
        <v>7</v>
      </c>
      <c r="K24" t="s">
        <v>7</v>
      </c>
      <c r="M24" t="s">
        <v>7</v>
      </c>
    </row>
    <row r="25" spans="2:13" x14ac:dyDescent="0.25">
      <c r="B25" s="9">
        <v>173</v>
      </c>
      <c r="D25">
        <v>1</v>
      </c>
      <c r="F25">
        <v>1</v>
      </c>
      <c r="I25" t="s">
        <v>12</v>
      </c>
      <c r="K25">
        <v>1</v>
      </c>
      <c r="M25" t="s">
        <v>12</v>
      </c>
    </row>
    <row r="26" spans="2:13" x14ac:dyDescent="0.25">
      <c r="B26" s="9">
        <v>343</v>
      </c>
      <c r="D26">
        <v>7</v>
      </c>
      <c r="F26">
        <v>7</v>
      </c>
      <c r="I26" t="s">
        <v>13</v>
      </c>
      <c r="K26">
        <v>7</v>
      </c>
      <c r="M26" t="s">
        <v>13</v>
      </c>
    </row>
    <row r="27" spans="2:13" x14ac:dyDescent="0.25">
      <c r="B27" s="11">
        <v>7691</v>
      </c>
      <c r="D27">
        <v>3</v>
      </c>
      <c r="F27">
        <v>3</v>
      </c>
      <c r="I27" t="s">
        <v>14</v>
      </c>
      <c r="K27">
        <v>3</v>
      </c>
      <c r="M27" t="s">
        <v>14</v>
      </c>
    </row>
    <row r="28" spans="2:13" x14ac:dyDescent="0.25">
      <c r="D28">
        <v>3</v>
      </c>
      <c r="F28">
        <v>3</v>
      </c>
      <c r="I28" t="s">
        <v>14</v>
      </c>
      <c r="K28">
        <v>3</v>
      </c>
      <c r="M28" t="s">
        <v>14</v>
      </c>
    </row>
    <row r="29" spans="2:13" x14ac:dyDescent="0.25">
      <c r="D29">
        <v>4</v>
      </c>
      <c r="F29">
        <v>4</v>
      </c>
      <c r="I29" t="s">
        <v>15</v>
      </c>
      <c r="K29">
        <v>4</v>
      </c>
      <c r="M29" t="s">
        <v>15</v>
      </c>
    </row>
    <row r="30" spans="2:13" x14ac:dyDescent="0.25">
      <c r="D30">
        <v>3</v>
      </c>
      <c r="F30">
        <v>3</v>
      </c>
      <c r="I30" t="s">
        <v>14</v>
      </c>
      <c r="K30">
        <v>3</v>
      </c>
      <c r="M30" t="s">
        <v>14</v>
      </c>
    </row>
    <row r="31" spans="2:13" x14ac:dyDescent="0.25">
      <c r="D31">
        <v>7</v>
      </c>
      <c r="F31">
        <v>7</v>
      </c>
      <c r="I31" t="s">
        <v>13</v>
      </c>
      <c r="K31">
        <v>7</v>
      </c>
      <c r="M31" t="s">
        <v>13</v>
      </c>
    </row>
    <row r="32" spans="2:13" x14ac:dyDescent="0.25">
      <c r="D32">
        <v>6</v>
      </c>
      <c r="F32">
        <v>6</v>
      </c>
      <c r="I32" t="s">
        <v>16</v>
      </c>
      <c r="K32">
        <v>6</v>
      </c>
      <c r="M32" t="s">
        <v>16</v>
      </c>
    </row>
    <row r="33" spans="4:13" x14ac:dyDescent="0.25">
      <c r="D33">
        <v>9</v>
      </c>
      <c r="F33">
        <v>9</v>
      </c>
      <c r="I33" t="s">
        <v>17</v>
      </c>
      <c r="K33">
        <v>9</v>
      </c>
      <c r="M33" t="s">
        <v>17</v>
      </c>
    </row>
    <row r="34" spans="4:13" x14ac:dyDescent="0.25">
      <c r="D34">
        <v>1</v>
      </c>
      <c r="F34">
        <v>1</v>
      </c>
      <c r="I34" t="s">
        <v>12</v>
      </c>
      <c r="K34">
        <v>1</v>
      </c>
      <c r="M34" t="s">
        <v>12</v>
      </c>
    </row>
  </sheetData>
  <pageMargins left="0.7" right="0.7" top="0.75" bottom="0.75" header="0.3" footer="0.3"/>
  <pageSetup orientation="portrait" horizontalDpi="200" verticalDpi="200" r:id="rId1"/>
  <drawing r:id="rId2"/>
  <tableParts count="6">
    <tablePart r:id="rId3"/>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06F51-236D-4DF7-B9F3-315C52157528}">
  <sheetPr>
    <tabColor rgb="FFFFFF00"/>
  </sheetPr>
  <dimension ref="B2:H27"/>
  <sheetViews>
    <sheetView showGridLines="0" workbookViewId="0">
      <selection activeCell="D6" sqref="D6"/>
    </sheetView>
  </sheetViews>
  <sheetFormatPr defaultRowHeight="18.75" x14ac:dyDescent="0.3"/>
  <cols>
    <col min="1" max="2" width="9.140625" style="16"/>
    <col min="3" max="3" width="14.140625" style="16" bestFit="1" customWidth="1"/>
    <col min="4" max="16384" width="9.140625" style="16"/>
  </cols>
  <sheetData>
    <row r="2" spans="2:8" x14ac:dyDescent="0.3">
      <c r="B2" s="15" t="s">
        <v>26</v>
      </c>
    </row>
    <row r="3" spans="2:8" x14ac:dyDescent="0.3">
      <c r="B3" s="15"/>
    </row>
    <row r="4" spans="2:8" x14ac:dyDescent="0.3">
      <c r="D4" s="17" t="s">
        <v>27</v>
      </c>
      <c r="F4" s="17" t="s">
        <v>27</v>
      </c>
    </row>
    <row r="5" spans="2:8" x14ac:dyDescent="0.3">
      <c r="B5" s="16" t="s">
        <v>28</v>
      </c>
      <c r="D5" s="18" t="s">
        <v>29</v>
      </c>
      <c r="F5" s="18" t="s">
        <v>30</v>
      </c>
    </row>
    <row r="6" spans="2:8" x14ac:dyDescent="0.3">
      <c r="B6" s="16">
        <v>173</v>
      </c>
      <c r="D6" s="19" t="str" cm="1">
        <f t="array" ref="D6:D15" xml:space="preserve"> MapV(strings, Explodeλ)</f>
        <v>1</v>
      </c>
      <c r="E6" s="20"/>
      <c r="F6" s="19" t="str" cm="1">
        <f t="array" ref="F6:F13" xml:space="preserve"> Explodeλ(explode)</f>
        <v>E</v>
      </c>
      <c r="G6" s="20"/>
      <c r="H6" s="20"/>
    </row>
    <row r="7" spans="2:8" x14ac:dyDescent="0.3">
      <c r="B7" s="16">
        <v>343</v>
      </c>
      <c r="D7" s="20" t="str">
        <v>7</v>
      </c>
      <c r="E7" s="20"/>
      <c r="F7" s="20" t="str">
        <v>x</v>
      </c>
      <c r="G7" s="20"/>
      <c r="H7" s="20"/>
    </row>
    <row r="8" spans="2:8" x14ac:dyDescent="0.3">
      <c r="B8" s="16">
        <v>7691</v>
      </c>
      <c r="D8" s="20" t="str">
        <v>3</v>
      </c>
      <c r="E8" s="20"/>
      <c r="F8" s="20" t="str">
        <v>p</v>
      </c>
      <c r="G8" s="20"/>
      <c r="H8" s="20"/>
    </row>
    <row r="9" spans="2:8" x14ac:dyDescent="0.3">
      <c r="D9" s="20" t="str">
        <v>3</v>
      </c>
      <c r="E9" s="20"/>
      <c r="F9" s="20" t="str">
        <v>l</v>
      </c>
      <c r="G9" s="20"/>
      <c r="H9" s="20"/>
    </row>
    <row r="10" spans="2:8" x14ac:dyDescent="0.3">
      <c r="D10" s="20" t="str">
        <v>4</v>
      </c>
      <c r="E10" s="20"/>
      <c r="F10" s="20" t="str">
        <v>o</v>
      </c>
      <c r="G10" s="20"/>
      <c r="H10" s="20"/>
    </row>
    <row r="11" spans="2:8" x14ac:dyDescent="0.3">
      <c r="D11" s="20" t="str">
        <v>3</v>
      </c>
      <c r="E11" s="20"/>
      <c r="F11" s="20" t="str">
        <v>d</v>
      </c>
      <c r="G11" s="20"/>
      <c r="H11" s="20"/>
    </row>
    <row r="12" spans="2:8" x14ac:dyDescent="0.3">
      <c r="D12" s="20" t="str">
        <v>7</v>
      </c>
      <c r="E12" s="20"/>
      <c r="F12" s="20" t="str">
        <v>e</v>
      </c>
      <c r="G12" s="20"/>
      <c r="H12" s="20"/>
    </row>
    <row r="13" spans="2:8" x14ac:dyDescent="0.3">
      <c r="D13" s="20" t="str">
        <v>6</v>
      </c>
      <c r="E13" s="20"/>
      <c r="F13" s="21" t="str">
        <v>λ</v>
      </c>
      <c r="G13" s="20"/>
      <c r="H13" s="20"/>
    </row>
    <row r="14" spans="2:8" x14ac:dyDescent="0.3">
      <c r="D14" s="20" t="str">
        <v>9</v>
      </c>
      <c r="E14" s="20"/>
      <c r="F14" s="20"/>
      <c r="G14" s="20"/>
      <c r="H14" s="20"/>
    </row>
    <row r="15" spans="2:8" x14ac:dyDescent="0.3">
      <c r="D15" s="21" t="str">
        <v>1</v>
      </c>
      <c r="E15" s="20"/>
      <c r="F15" s="20"/>
      <c r="G15" s="20"/>
      <c r="H15" s="20"/>
    </row>
    <row r="16" spans="2:8" x14ac:dyDescent="0.3">
      <c r="D16" s="20"/>
      <c r="E16" s="20"/>
      <c r="F16" s="20"/>
      <c r="G16" s="20"/>
      <c r="H16" s="20"/>
    </row>
    <row r="17" spans="2:8" x14ac:dyDescent="0.3">
      <c r="D17" s="20"/>
      <c r="E17" s="20"/>
      <c r="F17" s="20"/>
      <c r="G17" s="20"/>
      <c r="H17" s="20"/>
    </row>
    <row r="18" spans="2:8" x14ac:dyDescent="0.3">
      <c r="D18" s="17" t="s">
        <v>31</v>
      </c>
      <c r="E18" s="20"/>
      <c r="F18" s="20"/>
      <c r="G18" s="20"/>
      <c r="H18" s="20"/>
    </row>
    <row r="19" spans="2:8" x14ac:dyDescent="0.3">
      <c r="B19" s="22" t="s">
        <v>32</v>
      </c>
      <c r="D19" s="23" cm="1">
        <f t="array" ref="D19:H19" xml:space="preserve"> MultMod5λ(4)</f>
        <v>4</v>
      </c>
      <c r="E19" s="23">
        <v>3</v>
      </c>
      <c r="F19" s="23">
        <v>2</v>
      </c>
      <c r="G19" s="23">
        <v>1</v>
      </c>
      <c r="H19" s="23">
        <v>5</v>
      </c>
    </row>
    <row r="20" spans="2:8" x14ac:dyDescent="0.3">
      <c r="D20" s="20"/>
      <c r="E20" s="20"/>
      <c r="F20" s="20"/>
      <c r="G20" s="20"/>
      <c r="H20" s="20"/>
    </row>
    <row r="21" spans="2:8" x14ac:dyDescent="0.3">
      <c r="D21" s="20"/>
      <c r="E21" s="20"/>
      <c r="F21" s="20"/>
      <c r="G21" s="20"/>
      <c r="H21" s="20"/>
    </row>
    <row r="22" spans="2:8" x14ac:dyDescent="0.3">
      <c r="D22" s="17" t="s">
        <v>33</v>
      </c>
    </row>
    <row r="23" spans="2:8" x14ac:dyDescent="0.3">
      <c r="B23" s="17" t="s">
        <v>34</v>
      </c>
      <c r="D23" s="19" cm="1">
        <f t="array" ref="D23:H27" xml:space="preserve"> MapV(_xlfn.SEQUENCE(5), MultMod5λ)</f>
        <v>1</v>
      </c>
      <c r="E23" s="19">
        <v>2</v>
      </c>
      <c r="F23" s="19">
        <v>3</v>
      </c>
      <c r="G23" s="19">
        <v>4</v>
      </c>
      <c r="H23" s="19">
        <v>5</v>
      </c>
    </row>
    <row r="24" spans="2:8" x14ac:dyDescent="0.3">
      <c r="D24" s="20">
        <v>2</v>
      </c>
      <c r="E24" s="20">
        <v>4</v>
      </c>
      <c r="F24" s="20">
        <v>1</v>
      </c>
      <c r="G24" s="20">
        <v>3</v>
      </c>
      <c r="H24" s="20">
        <v>5</v>
      </c>
    </row>
    <row r="25" spans="2:8" x14ac:dyDescent="0.3">
      <c r="D25" s="20">
        <v>3</v>
      </c>
      <c r="E25" s="20">
        <v>1</v>
      </c>
      <c r="F25" s="20">
        <v>4</v>
      </c>
      <c r="G25" s="20">
        <v>2</v>
      </c>
      <c r="H25" s="20">
        <v>5</v>
      </c>
    </row>
    <row r="26" spans="2:8" x14ac:dyDescent="0.3">
      <c r="D26" s="20">
        <v>4</v>
      </c>
      <c r="E26" s="20">
        <v>3</v>
      </c>
      <c r="F26" s="20">
        <v>2</v>
      </c>
      <c r="G26" s="20">
        <v>1</v>
      </c>
      <c r="H26" s="20">
        <v>5</v>
      </c>
    </row>
    <row r="27" spans="2:8" x14ac:dyDescent="0.3">
      <c r="D27" s="21">
        <v>5</v>
      </c>
      <c r="E27" s="21">
        <v>5</v>
      </c>
      <c r="F27" s="21">
        <v>5</v>
      </c>
      <c r="G27" s="21">
        <v>5</v>
      </c>
      <c r="H27" s="21">
        <v>5</v>
      </c>
    </row>
  </sheetData>
  <hyperlinks>
    <hyperlink ref="B2" r:id="rId1" display="https://www.youtube.com/watch?v=koTsUl-Vbq8" xr:uid="{42859C81-D0AF-4482-ADEF-2A1CB7677A28}"/>
  </hyperlinks>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6C646-F412-4C09-B281-6E3749B4111F}">
  <sheetPr>
    <tabColor rgb="FFFFFF00"/>
  </sheetPr>
  <dimension ref="B2:N46"/>
  <sheetViews>
    <sheetView showGridLines="0" workbookViewId="0">
      <selection activeCell="H12" sqref="H12"/>
    </sheetView>
  </sheetViews>
  <sheetFormatPr defaultRowHeight="18.75" x14ac:dyDescent="0.3"/>
  <cols>
    <col min="1" max="2" width="9.140625" style="24"/>
    <col min="3" max="3" width="6.7109375" style="24" customWidth="1"/>
    <col min="4" max="4" width="3.42578125" style="24" customWidth="1"/>
    <col min="5" max="5" width="6.85546875" style="24" customWidth="1"/>
    <col min="6" max="6" width="34.5703125" style="24" bestFit="1" customWidth="1"/>
    <col min="7" max="8" width="9.140625" style="24"/>
    <col min="9" max="9" width="18" style="24" customWidth="1"/>
    <col min="10" max="10" width="19.42578125" style="24" customWidth="1"/>
    <col min="11" max="11" width="9.140625" style="24"/>
    <col min="12" max="12" width="17.7109375" style="24" bestFit="1" customWidth="1"/>
    <col min="13" max="13" width="17.7109375" style="24" customWidth="1"/>
    <col min="14" max="14" width="20.7109375" style="24" bestFit="1" customWidth="1"/>
    <col min="15" max="17" width="17.7109375" style="24" customWidth="1"/>
    <col min="18" max="16384" width="9.140625" style="24"/>
  </cols>
  <sheetData>
    <row r="2" spans="2:13" x14ac:dyDescent="0.3">
      <c r="H2" s="25" t="s">
        <v>35</v>
      </c>
    </row>
    <row r="3" spans="2:13" ht="18" customHeight="1" x14ac:dyDescent="0.3">
      <c r="B3" s="26" t="s">
        <v>36</v>
      </c>
    </row>
    <row r="4" spans="2:13" ht="22.5" customHeight="1" x14ac:dyDescent="0.3">
      <c r="C4" s="24" t="s">
        <v>37</v>
      </c>
      <c r="D4" s="27" t="s">
        <v>38</v>
      </c>
      <c r="E4" s="28" t="s">
        <v>39</v>
      </c>
      <c r="F4" s="29" t="s">
        <v>40</v>
      </c>
      <c r="H4" s="24" t="s">
        <v>41</v>
      </c>
      <c r="M4" s="29"/>
    </row>
    <row r="5" spans="2:13" x14ac:dyDescent="0.3">
      <c r="B5" s="30" t="s">
        <v>42</v>
      </c>
      <c r="H5" s="24" t="s">
        <v>43</v>
      </c>
      <c r="I5" s="27" t="str">
        <f>"with a step value δt = " &amp; TEXT(δt, "0.0#")</f>
        <v>with a step value δt = 0.1</v>
      </c>
    </row>
    <row r="6" spans="2:13" x14ac:dyDescent="0.3">
      <c r="C6" s="24" t="s">
        <v>44</v>
      </c>
      <c r="E6" s="24" t="s">
        <v>45</v>
      </c>
      <c r="H6" s="24" t="s">
        <v>46</v>
      </c>
    </row>
    <row r="7" spans="2:13" x14ac:dyDescent="0.3">
      <c r="B7" s="30" t="s">
        <v>47</v>
      </c>
      <c r="H7" s="24" t="s">
        <v>48</v>
      </c>
    </row>
    <row r="9" spans="2:13" x14ac:dyDescent="0.3">
      <c r="H9" s="31" t="s">
        <v>49</v>
      </c>
      <c r="I9" s="32">
        <v>10</v>
      </c>
      <c r="J9" s="33" t="s">
        <v>50</v>
      </c>
      <c r="K9" s="34">
        <f xml:space="preserve"> 1 / Intervals</f>
        <v>0.1</v>
      </c>
    </row>
    <row r="11" spans="2:13" x14ac:dyDescent="0.3">
      <c r="H11" s="35" t="s">
        <v>51</v>
      </c>
      <c r="I11" s="36" t="s">
        <v>52</v>
      </c>
      <c r="J11" s="36" t="s">
        <v>53</v>
      </c>
      <c r="K11" s="36" t="s">
        <v>54</v>
      </c>
    </row>
    <row r="12" spans="2:13" x14ac:dyDescent="0.3">
      <c r="B12" s="37" t="s">
        <v>55</v>
      </c>
      <c r="H12" s="38" cm="1">
        <f t="array" ref="H12:K22" xml:space="preserve"> _xlfn.LET(
      _xlpm.T₊, _xlfn.SEQUENCE(11,1,0,1),
      _xlpm.T, _xlfn.DROP(_xlpm.T₊,-1),
      _xlpm.τ, _xlfn.SEQUENCE(1/δt,1,0,δt),
      _xlpm.calculated, _xlfn.SCAN(1, _xlpm.T,
         _xlfn.LAMBDA(_xlpm.y₀,_xlpm.t,
            _xlfn.REDUCE(_xlpm.y₀, _xlpm.t+_xlpm.τ, RungaKutta4λ(Dλ))
         )
      ),
      _xlpm.calcs, _xlfn.VSTACK(1,_xlpm.calculated),
      _xlpm.exact,  f(_xlpm.T₊),
      _xlfn.HSTACK(_xlpm.T₊, _xlpm.calcs, _xlpm.exact, (_xlpm.exact-_xlpm.calcs)/_xlpm.exact)
   )</f>
        <v>0</v>
      </c>
      <c r="I12" s="39">
        <v>1</v>
      </c>
      <c r="J12" s="39">
        <v>1</v>
      </c>
      <c r="K12" s="40">
        <v>0</v>
      </c>
    </row>
    <row r="13" spans="2:13" x14ac:dyDescent="0.3">
      <c r="B13" s="30" t="s">
        <v>56</v>
      </c>
      <c r="H13" s="41">
        <v>1</v>
      </c>
      <c r="I13" s="42">
        <v>1.5624998542781079</v>
      </c>
      <c r="J13" s="42">
        <v>1.5625</v>
      </c>
      <c r="K13" s="43">
        <v>9.3262010949501926E-8</v>
      </c>
    </row>
    <row r="14" spans="2:13" x14ac:dyDescent="0.3">
      <c r="C14" s="47" t="s">
        <v>57</v>
      </c>
      <c r="D14" s="48" t="s">
        <v>38</v>
      </c>
      <c r="E14" s="49" t="s">
        <v>58</v>
      </c>
      <c r="F14" s="24" t="s">
        <v>59</v>
      </c>
      <c r="H14" s="41">
        <v>2</v>
      </c>
      <c r="I14" s="42">
        <v>3.9999990805207992</v>
      </c>
      <c r="J14" s="42">
        <v>4</v>
      </c>
      <c r="K14" s="43">
        <v>2.2986980019457093E-7</v>
      </c>
    </row>
    <row r="15" spans="2:13" x14ac:dyDescent="0.3">
      <c r="C15" s="47" t="s">
        <v>60</v>
      </c>
      <c r="D15" s="48" t="s">
        <v>38</v>
      </c>
      <c r="E15" s="49" t="s">
        <v>58</v>
      </c>
      <c r="F15" s="24" t="s">
        <v>61</v>
      </c>
      <c r="H15" s="41">
        <v>3</v>
      </c>
      <c r="I15" s="42">
        <v>10.562497090437551</v>
      </c>
      <c r="J15" s="42">
        <v>10.5625</v>
      </c>
      <c r="K15" s="43">
        <v>2.7546153360943196E-7</v>
      </c>
    </row>
    <row r="16" spans="2:13" x14ac:dyDescent="0.3">
      <c r="C16" s="47" t="s">
        <v>62</v>
      </c>
      <c r="D16" s="48" t="s">
        <v>38</v>
      </c>
      <c r="E16" s="49" t="s">
        <v>58</v>
      </c>
      <c r="F16" s="24" t="s">
        <v>63</v>
      </c>
      <c r="H16" s="41">
        <v>4</v>
      </c>
      <c r="I16" s="42">
        <v>24.999993765090636</v>
      </c>
      <c r="J16" s="42">
        <v>25</v>
      </c>
      <c r="K16" s="43">
        <v>2.4939637455645424E-7</v>
      </c>
    </row>
    <row r="17" spans="2:14" x14ac:dyDescent="0.3">
      <c r="C17" s="47" t="s">
        <v>64</v>
      </c>
      <c r="D17" s="48" t="s">
        <v>38</v>
      </c>
      <c r="E17" s="49" t="s">
        <v>58</v>
      </c>
      <c r="F17" s="24" t="s">
        <v>65</v>
      </c>
      <c r="H17" s="41">
        <v>5</v>
      </c>
      <c r="I17" s="42">
        <v>52.562489180302585</v>
      </c>
      <c r="J17" s="42">
        <v>52.5625</v>
      </c>
      <c r="K17" s="43">
        <v>2.058444216949906E-7</v>
      </c>
    </row>
    <row r="18" spans="2:14" x14ac:dyDescent="0.3">
      <c r="H18" s="41">
        <v>6</v>
      </c>
      <c r="I18" s="42">
        <v>99.999983405403583</v>
      </c>
      <c r="J18" s="42">
        <v>100</v>
      </c>
      <c r="K18" s="43">
        <v>1.6594596417007778E-7</v>
      </c>
    </row>
    <row r="19" spans="2:14" x14ac:dyDescent="0.3">
      <c r="B19" s="30" t="s">
        <v>66</v>
      </c>
      <c r="H19" s="41">
        <v>7</v>
      </c>
      <c r="I19" s="42">
        <v>175.56247648227125</v>
      </c>
      <c r="J19" s="42">
        <v>175.5625</v>
      </c>
      <c r="K19" s="43">
        <v>1.339564471302902E-7</v>
      </c>
    </row>
    <row r="20" spans="2:14" x14ac:dyDescent="0.3">
      <c r="C20" s="24" t="s">
        <v>67</v>
      </c>
      <c r="D20" s="48" t="s">
        <v>38</v>
      </c>
      <c r="E20" s="50" t="s">
        <v>68</v>
      </c>
      <c r="F20" s="24" t="s">
        <v>69</v>
      </c>
      <c r="H20" s="41">
        <v>8</v>
      </c>
      <c r="I20" s="42">
        <v>288.99996843479857</v>
      </c>
      <c r="J20" s="42">
        <v>289</v>
      </c>
      <c r="K20" s="43">
        <v>1.0922215025989616E-7</v>
      </c>
    </row>
    <row r="21" spans="2:14" x14ac:dyDescent="0.3">
      <c r="C21" s="24" t="s">
        <v>70</v>
      </c>
      <c r="D21" s="48" t="s">
        <v>38</v>
      </c>
      <c r="E21" s="50" t="s">
        <v>71</v>
      </c>
      <c r="F21" s="24" t="s">
        <v>72</v>
      </c>
      <c r="H21" s="41">
        <v>9</v>
      </c>
      <c r="I21" s="42">
        <v>451.56245927683966</v>
      </c>
      <c r="J21" s="42">
        <v>451.5625</v>
      </c>
      <c r="K21" s="43">
        <v>9.0182777221280772E-8</v>
      </c>
    </row>
    <row r="22" spans="2:14" x14ac:dyDescent="0.3">
      <c r="H22" s="44">
        <v>10</v>
      </c>
      <c r="I22" s="45">
        <v>675.99994901670971</v>
      </c>
      <c r="J22" s="45">
        <v>676</v>
      </c>
      <c r="K22" s="46">
        <v>7.5419068481532384E-8</v>
      </c>
    </row>
    <row r="23" spans="2:14" x14ac:dyDescent="0.3">
      <c r="J23" s="28"/>
      <c r="K23" s="28"/>
      <c r="L23" s="28"/>
      <c r="M23" s="28"/>
      <c r="N23" s="28"/>
    </row>
    <row r="24" spans="2:14" x14ac:dyDescent="0.3">
      <c r="J24" s="51"/>
      <c r="K24" s="52"/>
      <c r="M24" s="42"/>
      <c r="N24" s="42"/>
    </row>
    <row r="25" spans="2:14" x14ac:dyDescent="0.3">
      <c r="J25" s="51"/>
      <c r="N25" s="42"/>
    </row>
    <row r="26" spans="2:14" x14ac:dyDescent="0.3">
      <c r="J26" s="51"/>
      <c r="N26" s="42"/>
    </row>
    <row r="27" spans="2:14" x14ac:dyDescent="0.3">
      <c r="J27" s="42"/>
      <c r="N27" s="42"/>
    </row>
    <row r="28" spans="2:14" x14ac:dyDescent="0.3">
      <c r="J28" s="42"/>
      <c r="N28" s="42"/>
    </row>
    <row r="29" spans="2:14" x14ac:dyDescent="0.3">
      <c r="J29" s="42"/>
      <c r="N29" s="42"/>
    </row>
    <row r="30" spans="2:14" x14ac:dyDescent="0.3">
      <c r="J30" s="42"/>
      <c r="N30" s="42"/>
    </row>
    <row r="31" spans="2:14" x14ac:dyDescent="0.3">
      <c r="J31" s="42"/>
      <c r="N31" s="42"/>
    </row>
    <row r="32" spans="2:14" x14ac:dyDescent="0.3">
      <c r="J32" s="42"/>
      <c r="N32" s="42"/>
    </row>
    <row r="33" spans="6:14" x14ac:dyDescent="0.3">
      <c r="J33" s="42"/>
      <c r="N33" s="42"/>
    </row>
    <row r="34" spans="6:14" x14ac:dyDescent="0.3">
      <c r="J34" s="42"/>
      <c r="N34" s="42"/>
    </row>
    <row r="35" spans="6:14" x14ac:dyDescent="0.3">
      <c r="J35" s="42"/>
      <c r="N35" s="42"/>
    </row>
    <row r="36" spans="6:14" x14ac:dyDescent="0.3">
      <c r="J36" s="42"/>
      <c r="N36" s="42"/>
    </row>
    <row r="37" spans="6:14" x14ac:dyDescent="0.3">
      <c r="J37" s="42"/>
      <c r="K37" s="42"/>
      <c r="L37" s="42"/>
      <c r="M37" s="42"/>
      <c r="N37" s="42"/>
    </row>
    <row r="38" spans="6:14" x14ac:dyDescent="0.3">
      <c r="J38" s="42"/>
      <c r="K38" s="42"/>
      <c r="L38" s="42"/>
      <c r="M38" s="42"/>
      <c r="N38" s="42"/>
    </row>
    <row r="39" spans="6:14" x14ac:dyDescent="0.3">
      <c r="J39" s="42"/>
      <c r="K39" s="42"/>
      <c r="L39" s="42"/>
      <c r="M39" s="42"/>
      <c r="N39" s="42"/>
    </row>
    <row r="40" spans="6:14" x14ac:dyDescent="0.3">
      <c r="J40" s="42"/>
      <c r="K40" s="42"/>
      <c r="L40" s="42"/>
      <c r="M40" s="42"/>
      <c r="N40" s="42"/>
    </row>
    <row r="41" spans="6:14" x14ac:dyDescent="0.3">
      <c r="J41" s="42"/>
      <c r="K41" s="42"/>
      <c r="L41" s="42"/>
      <c r="M41" s="42"/>
      <c r="N41" s="42"/>
    </row>
    <row r="42" spans="6:14" x14ac:dyDescent="0.3">
      <c r="J42" s="42"/>
      <c r="K42" s="42"/>
      <c r="L42" s="42"/>
      <c r="M42" s="42"/>
      <c r="N42" s="42"/>
    </row>
    <row r="43" spans="6:14" x14ac:dyDescent="0.3">
      <c r="J43" s="42"/>
      <c r="K43" s="42"/>
      <c r="L43" s="42"/>
      <c r="M43" s="42"/>
      <c r="N43" s="42"/>
    </row>
    <row r="44" spans="6:14" x14ac:dyDescent="0.3">
      <c r="J44" s="42"/>
      <c r="K44" s="42"/>
      <c r="L44" s="42"/>
      <c r="M44" s="42"/>
      <c r="N44" s="42"/>
    </row>
    <row r="46" spans="6:14" x14ac:dyDescent="0.3">
      <c r="F46" s="42" t="e" cm="1">
        <f t="array" aca="1" ref="F46" ca="1" xml:space="preserve"> _xlfn.REDUCE(1, _xlfn.SEQUENCE(10,1,0,0.1), RK4λ(Dλ))</f>
        <v>#NAME?</v>
      </c>
    </row>
  </sheetData>
  <hyperlinks>
    <hyperlink ref="H2" r:id="rId1" xr:uid="{AF84D99F-2F00-4C1D-8338-E7D8211D4422}"/>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C0EE1-C5A5-47B0-805A-7B7F3F275E8B}">
  <sheetPr codeName="Sheet3"/>
  <dimension ref="A1:F3"/>
  <sheetViews>
    <sheetView workbookViewId="0"/>
  </sheetViews>
  <sheetFormatPr defaultRowHeight="15" x14ac:dyDescent="0.25"/>
  <sheetData>
    <row r="1" spans="1:6" x14ac:dyDescent="0.25">
      <c r="A1">
        <f>SUM(,)</f>
        <v>0</v>
      </c>
      <c r="B1" t="e" cm="1" vm="1">
        <f t="array" aca="1" ref="B1" ca="1">{1,2;3,4}</f>
        <v>#VALUE!</v>
      </c>
      <c r="C1">
        <f>LEN("abc")</f>
        <v>3</v>
      </c>
      <c r="D1">
        <f>SUM(1)</f>
        <v>1</v>
      </c>
      <c r="E1">
        <f>1.5</f>
        <v>1.5</v>
      </c>
      <c r="F1" s="1">
        <v>37623</v>
      </c>
    </row>
    <row r="2" spans="1:6" x14ac:dyDescent="0.25">
      <c r="A2" s="1">
        <v>37623</v>
      </c>
      <c r="B2" t="str">
        <f>ADDRESS(1,1,2,0)</f>
        <v>R1C[1]</v>
      </c>
      <c r="C2" t="str">
        <f>FIXED(1E+21, 0, FALSE)</f>
        <v>1,000,000,000,000,000,000,000</v>
      </c>
    </row>
    <row r="3" spans="1:6" x14ac:dyDescent="0.25">
      <c r="A3" t="str">
        <f>DOLLAR(1,0)</f>
        <v>$1</v>
      </c>
      <c r="B3" t="str">
        <f>ADDRESS(1,1,2,0)</f>
        <v>R1C[1]</v>
      </c>
      <c r="C3" t="str">
        <f>FIXED(1E+21, 0, FALSE)</f>
        <v>1,000,000,000,000,000,000,000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AFEJSONBlob>
</file>

<file path=customXml/item2.xml>��
</file>

<file path=customXml/itemProps1.xml><?xml version="1.0" encoding="utf-8"?>
<ds:datastoreItem xmlns:ds="http://schemas.openxmlformats.org/officeDocument/2006/customXml" ds:itemID="{9243D163-F24D-44FC-94EC-517EF7B44171}">
  <ds:schemaRefs>
    <ds:schemaRef ds:uri="http://schemas.advancedformulaenvironment.officeapps.live.com/afejsonblob/1.0"/>
  </ds:schemaRefs>
</ds:datastoreItem>
</file>

<file path=customXml/itemProps2.xml><?xml version="1.0" encoding="utf-8"?>
<ds:datastoreItem xmlns:ds="http://schemas.openxmlformats.org/officeDocument/2006/customXml" ds:itemID="{50B75253-E656-47C1-9A47-AD24D5264B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1812</vt:lpstr>
      <vt:lpstr>1812 (an)</vt:lpstr>
      <vt:lpstr>PeterBSolution</vt:lpstr>
      <vt:lpstr>RungaKutta4λ</vt:lpstr>
      <vt:lpstr>explode</vt:lpstr>
      <vt:lpstr>Intervals</vt:lpstr>
      <vt:lpstr>strings</vt:lpstr>
      <vt:lpstr>δt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Girvin, Michael</dc:creator>
  <cp:lastModifiedBy>Girvin, Michael</cp:lastModifiedBy>
  <dcterms:created xsi:type="dcterms:W3CDTF">2022-12-02T01:49:00Z</dcterms:created>
  <dcterms:modified xsi:type="dcterms:W3CDTF">2023-01-18T02:01:48Z</dcterms:modified>
</cp:coreProperties>
</file>