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HE IT EMPIRES\Desktop\Pulsar\"/>
    </mc:Choice>
  </mc:AlternateContent>
  <xr:revisionPtr revIDLastSave="0" documentId="13_ncr:1_{202ABE12-1AA4-48A7-A35A-A0CFD1D71202}" xr6:coauthVersionLast="47" xr6:coauthVersionMax="47" xr10:uidLastSave="{00000000-0000-0000-0000-000000000000}"/>
  <bookViews>
    <workbookView xWindow="-120" yWindow="-120" windowWidth="20730" windowHeight="11160" xr2:uid="{F4A77B79-2811-48E7-B622-BD413D5DA840}"/>
  </bookViews>
  <sheets>
    <sheet name="Break-Even Analysis" sheetId="1" r:id="rId1"/>
    <sheet name="Data 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4" i="2"/>
  <c r="E2" i="1"/>
  <c r="F18" i="1"/>
  <c r="D7" i="2" s="1"/>
  <c r="E7" i="2" s="1"/>
  <c r="F11" i="1"/>
  <c r="C24" i="1" s="1"/>
  <c r="C25" i="1" l="1"/>
  <c r="C26" i="1" s="1"/>
  <c r="D10" i="2"/>
  <c r="E10" i="2" s="1"/>
  <c r="D6" i="2"/>
  <c r="E6" i="2" s="1"/>
  <c r="D4" i="2"/>
  <c r="E4" i="2" s="1"/>
  <c r="D13" i="2"/>
  <c r="E13" i="2" s="1"/>
  <c r="D9" i="2"/>
  <c r="E9" i="2" s="1"/>
  <c r="D5" i="2"/>
  <c r="E5" i="2" s="1"/>
  <c r="C27" i="1"/>
  <c r="C28" i="1" s="1"/>
  <c r="D12" i="2"/>
  <c r="E12" i="2" s="1"/>
  <c r="D8" i="2"/>
  <c r="E8" i="2" s="1"/>
  <c r="D11" i="2"/>
  <c r="E11" i="2" s="1"/>
</calcChain>
</file>

<file path=xl/sharedStrings.xml><?xml version="1.0" encoding="utf-8"?>
<sst xmlns="http://schemas.openxmlformats.org/spreadsheetml/2006/main" count="29" uniqueCount="28">
  <si>
    <t>Break-Even Analysis</t>
  </si>
  <si>
    <t>Dawn Corporations</t>
  </si>
  <si>
    <t>Fixed Cost</t>
  </si>
  <si>
    <t>Rent</t>
  </si>
  <si>
    <t>Salaries</t>
  </si>
  <si>
    <t>Insurance</t>
  </si>
  <si>
    <t>Utilities</t>
  </si>
  <si>
    <t>Depreciation</t>
  </si>
  <si>
    <t>Marketing</t>
  </si>
  <si>
    <t>Total Fixed Cost</t>
  </si>
  <si>
    <t>Variable Cost</t>
  </si>
  <si>
    <t>Raw Materials</t>
  </si>
  <si>
    <t>Direct Labour</t>
  </si>
  <si>
    <t>Packaging</t>
  </si>
  <si>
    <t>Shipping</t>
  </si>
  <si>
    <t>Total Variable Cost Per Unit</t>
  </si>
  <si>
    <t>Selling Price</t>
  </si>
  <si>
    <t>Selling Price Per Unit</t>
  </si>
  <si>
    <t>Variable Cost Per Unit</t>
  </si>
  <si>
    <t>Contribution Margin</t>
  </si>
  <si>
    <t>Break-Even Point ( Units )</t>
  </si>
  <si>
    <t>Break-Even Point ( Revenue )</t>
  </si>
  <si>
    <t>Break-Even Point Calculations</t>
  </si>
  <si>
    <t>Units Sold</t>
  </si>
  <si>
    <t>Total Fixed Costs ($)</t>
  </si>
  <si>
    <t>Total Variable Costs ($)</t>
  </si>
  <si>
    <t>Total Costs ($)</t>
  </si>
  <si>
    <t>Revenue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</si>
</sst>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[$£-809]* #,##0.00_-;\-[$£-809]* #,##0.00_-;_-[$£-809]* &quot;-&quot;??_-;_-@_-"/>
    <numFmt numFmtId="165" formatCode="mmmm/dd\,\ yyyy"/>
    <numFmt numFmtId="170" formatCode="_-[$£-809]* #,##0_-;\-[$£-809]* #,##0_-;_-[$£-809]* &quot;-&quot;??_-;_-@_-"/>
  </numFmts>
  <fonts count="7" x14ac:knownFonts="1"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i/>
      <sz val="14"/>
      <color theme="1"/>
      <name val="Arial"/>
      <family val="2"/>
    </font>
    <font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8" tint="0.39994506668294322"/>
      </left>
      <right/>
      <top style="thin">
        <color theme="8" tint="0.39994506668294322"/>
      </top>
      <bottom/>
      <diagonal/>
    </border>
    <border>
      <left/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/>
      <top/>
      <bottom style="thin">
        <color theme="8" tint="0.39994506668294322"/>
      </bottom>
      <diagonal/>
    </border>
    <border>
      <left/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4506668294322"/>
      </right>
      <top style="thin">
        <color theme="8" tint="0.39994506668294322"/>
      </top>
      <bottom/>
      <diagonal/>
    </border>
    <border>
      <left style="thin">
        <color theme="8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29">
    <xf numFmtId="0" fontId="0" fillId="0" borderId="0" xfId="0"/>
    <xf numFmtId="0" fontId="1" fillId="2" borderId="0" xfId="0" applyFont="1" applyFill="1"/>
    <xf numFmtId="164" fontId="4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1" fillId="3" borderId="0" xfId="0" applyFont="1" applyFill="1" applyAlignment="1">
      <alignment horizontal="left" indent="1"/>
    </xf>
    <xf numFmtId="0" fontId="4" fillId="3" borderId="0" xfId="0" applyFont="1" applyFill="1"/>
    <xf numFmtId="164" fontId="1" fillId="3" borderId="1" xfId="0" applyNumberFormat="1" applyFont="1" applyFill="1" applyBorder="1"/>
    <xf numFmtId="0" fontId="4" fillId="3" borderId="0" xfId="0" applyFont="1" applyFill="1" applyAlignment="1">
      <alignment horizontal="left" indent="1"/>
    </xf>
    <xf numFmtId="164" fontId="4" fillId="3" borderId="1" xfId="0" applyNumberFormat="1" applyFont="1" applyFill="1" applyBorder="1"/>
    <xf numFmtId="0" fontId="2" fillId="2" borderId="0" xfId="0" applyFont="1" applyFill="1"/>
    <xf numFmtId="0" fontId="2" fillId="2" borderId="0" xfId="0" applyFont="1" applyFill="1" applyAlignment="1"/>
    <xf numFmtId="0" fontId="4" fillId="0" borderId="1" xfId="0" applyFont="1" applyBorder="1"/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/>
    <xf numFmtId="170" fontId="1" fillId="0" borderId="1" xfId="0" applyNumberFormat="1" applyFont="1" applyBorder="1"/>
    <xf numFmtId="0" fontId="1" fillId="4" borderId="0" xfId="0" applyFont="1" applyFill="1"/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/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5" fontId="1" fillId="5" borderId="5" xfId="0" applyNumberFormat="1" applyFont="1" applyFill="1" applyBorder="1" applyAlignment="1">
      <alignment horizontal="center" vertical="center"/>
    </xf>
    <xf numFmtId="165" fontId="1" fillId="5" borderId="6" xfId="0" applyNumberFormat="1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64" fontId="4" fillId="0" borderId="1" xfId="1" applyNumberFormat="1" applyFont="1" applyBorder="1"/>
    <xf numFmtId="0" fontId="2" fillId="4" borderId="0" xfId="0" applyFont="1" applyFill="1" applyBorder="1" applyAlignment="1">
      <alignment horizontal="center" vertical="center"/>
    </xf>
    <xf numFmtId="0" fontId="4" fillId="4" borderId="0" xfId="0" applyFont="1" applyFill="1"/>
    <xf numFmtId="165" fontId="1" fillId="4" borderId="0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Break-Even Point</a:t>
            </a:r>
          </a:p>
        </c:rich>
      </c:tx>
      <c:layout>
        <c:manualLayout>
          <c:xMode val="edge"/>
          <c:yMode val="edge"/>
          <c:x val="0.37432484605755617"/>
          <c:y val="2.1068027333138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325149832676986E-2"/>
          <c:y val="0.12939335417095793"/>
          <c:w val="0.89900951817498098"/>
          <c:h val="0.78914968944013519"/>
        </c:manualLayout>
      </c:layout>
      <c:lineChart>
        <c:grouping val="standard"/>
        <c:varyColors val="0"/>
        <c:ser>
          <c:idx val="1"/>
          <c:order val="1"/>
          <c:tx>
            <c:strRef>
              <c:f>'Data Table'!$E$2</c:f>
              <c:strCache>
                <c:ptCount val="1"/>
                <c:pt idx="0">
                  <c:v>Total Costs ($)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Table'!$B$2:$B$13</c15:sqref>
                  </c15:fullRef>
                </c:ext>
              </c:extLst>
              <c:f>('Data Table'!$B$2,'Data Table'!$B$4:$B$13)</c:f>
              <c:strCache>
                <c:ptCount val="11"/>
                <c:pt idx="0">
                  <c:v>Units Sold</c:v>
                </c:pt>
                <c:pt idx="1">
                  <c:v> £100.00 </c:v>
                </c:pt>
                <c:pt idx="2">
                  <c:v> £200.00 </c:v>
                </c:pt>
                <c:pt idx="3">
                  <c:v> £300.00 </c:v>
                </c:pt>
                <c:pt idx="4">
                  <c:v> £400.00 </c:v>
                </c:pt>
                <c:pt idx="5">
                  <c:v> £500.00 </c:v>
                </c:pt>
                <c:pt idx="6">
                  <c:v> £600.00 </c:v>
                </c:pt>
                <c:pt idx="7">
                  <c:v> £700.00 </c:v>
                </c:pt>
                <c:pt idx="8">
                  <c:v> £800.00 </c:v>
                </c:pt>
                <c:pt idx="9">
                  <c:v> £900.00 </c:v>
                </c:pt>
                <c:pt idx="10">
                  <c:v> £1,000.00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Table'!$E$3:$E$13</c15:sqref>
                  </c15:fullRef>
                </c:ext>
              </c:extLst>
              <c:f>('Data Table'!$E$3,'Data Table'!$E$5:$E$13)</c:f>
              <c:numCache>
                <c:formatCode>_-[$£-809]* #,##0.00_-;\-[$£-809]* #,##0.00_-;_-[$£-809]* "-"??_-;_-@_-</c:formatCode>
                <c:ptCount val="10"/>
                <c:pt idx="1">
                  <c:v>7200</c:v>
                </c:pt>
                <c:pt idx="2">
                  <c:v>8000</c:v>
                </c:pt>
                <c:pt idx="3">
                  <c:v>8800</c:v>
                </c:pt>
                <c:pt idx="4">
                  <c:v>9600</c:v>
                </c:pt>
                <c:pt idx="5">
                  <c:v>10400</c:v>
                </c:pt>
                <c:pt idx="6">
                  <c:v>11200</c:v>
                </c:pt>
                <c:pt idx="7">
                  <c:v>12000</c:v>
                </c:pt>
                <c:pt idx="8">
                  <c:v>12800</c:v>
                </c:pt>
                <c:pt idx="9">
                  <c:v>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23-4271-803A-D661699E2DC9}"/>
            </c:ext>
          </c:extLst>
        </c:ser>
        <c:ser>
          <c:idx val="2"/>
          <c:order val="2"/>
          <c:tx>
            <c:strRef>
              <c:f>'Data Table'!$F$2</c:f>
              <c:strCache>
                <c:ptCount val="1"/>
                <c:pt idx="0">
                  <c:v>Revenue ($)</c:v>
                </c:pt>
              </c:strCache>
            </c:strRef>
          </c:tx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 Table'!$B$2:$B$13</c15:sqref>
                  </c15:fullRef>
                </c:ext>
              </c:extLst>
              <c:f>('Data Table'!$B$2,'Data Table'!$B$4:$B$13)</c:f>
              <c:strCache>
                <c:ptCount val="11"/>
                <c:pt idx="0">
                  <c:v>Units Sold</c:v>
                </c:pt>
                <c:pt idx="1">
                  <c:v> £100.00 </c:v>
                </c:pt>
                <c:pt idx="2">
                  <c:v> £200.00 </c:v>
                </c:pt>
                <c:pt idx="3">
                  <c:v> £300.00 </c:v>
                </c:pt>
                <c:pt idx="4">
                  <c:v> £400.00 </c:v>
                </c:pt>
                <c:pt idx="5">
                  <c:v> £500.00 </c:v>
                </c:pt>
                <c:pt idx="6">
                  <c:v> £600.00 </c:v>
                </c:pt>
                <c:pt idx="7">
                  <c:v> £700.00 </c:v>
                </c:pt>
                <c:pt idx="8">
                  <c:v> £800.00 </c:v>
                </c:pt>
                <c:pt idx="9">
                  <c:v> £900.00 </c:v>
                </c:pt>
                <c:pt idx="10">
                  <c:v> £1,000.00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Table'!$F$3:$F$13</c15:sqref>
                  </c15:fullRef>
                </c:ext>
              </c:extLst>
              <c:f>('Data Table'!$F$3,'Data Table'!$F$5:$F$13)</c:f>
              <c:numCache>
                <c:formatCode>_-[$£-809]* #,##0.00_-;\-[$£-809]* #,##0.00_-;_-[$£-809]* "-"??_-;_-@_-</c:formatCode>
                <c:ptCount val="10"/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B23-4271-803A-D661699E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859391"/>
        <c:axId val="1163861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'Data Table'!$B$2</c15:sqref>
                        </c15:formulaRef>
                      </c:ext>
                    </c:extLst>
                    <c:strCache>
                      <c:ptCount val="1"/>
                      <c:pt idx="0">
                        <c:v>Units Sold</c:v>
                      </c:pt>
                    </c:strCache>
                  </c:strRef>
                </c:tx>
                <c:spPr>
                  <a:ln w="38100" cap="flat" cmpd="dbl" algn="ctr">
                    <a:solidFill>
                      <a:schemeClr val="accent1"/>
                    </a:solidFill>
                    <a:miter lim="800000"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l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'Data Table'!$B$2:$B$13</c15:sqref>
                        </c15:fullRef>
                        <c15:formulaRef>
                          <c15:sqref>('Data Table'!$B$2,'Data Table'!$B$4:$B$13)</c15:sqref>
                        </c15:formulaRef>
                      </c:ext>
                    </c:extLst>
                    <c:strCache>
                      <c:ptCount val="11"/>
                      <c:pt idx="0">
                        <c:v>Units Sold</c:v>
                      </c:pt>
                      <c:pt idx="1">
                        <c:v> £100.00 </c:v>
                      </c:pt>
                      <c:pt idx="2">
                        <c:v> £200.00 </c:v>
                      </c:pt>
                      <c:pt idx="3">
                        <c:v> £300.00 </c:v>
                      </c:pt>
                      <c:pt idx="4">
                        <c:v> £400.00 </c:v>
                      </c:pt>
                      <c:pt idx="5">
                        <c:v> £500.00 </c:v>
                      </c:pt>
                      <c:pt idx="6">
                        <c:v> £600.00 </c:v>
                      </c:pt>
                      <c:pt idx="7">
                        <c:v> £700.00 </c:v>
                      </c:pt>
                      <c:pt idx="8">
                        <c:v> £800.00 </c:v>
                      </c:pt>
                      <c:pt idx="9">
                        <c:v> £900.00 </c:v>
                      </c:pt>
                      <c:pt idx="10">
                        <c:v> £1,000.00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'Data Table'!$B$3:$B$13</c15:sqref>
                        </c15:fullRef>
                        <c15:formulaRef>
                          <c15:sqref>('Data Table'!$B$3,'Data Table'!$B$5:$B$13)</c15:sqref>
                        </c15:formulaRef>
                      </c:ext>
                    </c:extLst>
                    <c:numCache>
                      <c:formatCode>_-[$£-809]* #,##0.00_-;\-[$£-809]* #,##0.00_-;_-[$£-809]* "-"??_-;_-@_-</c:formatCode>
                      <c:ptCount val="10"/>
                      <c:pt idx="0">
                        <c:v>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23-4271-803A-D661699E2DC9}"/>
                  </c:ext>
                </c:extLst>
              </c15:ser>
            </c15:filteredLineSeries>
          </c:ext>
        </c:extLst>
      </c:lineChart>
      <c:catAx>
        <c:axId val="116385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61055"/>
        <c:crosses val="autoZero"/>
        <c:auto val="1"/>
        <c:lblAlgn val="ctr"/>
        <c:lblOffset val="100"/>
        <c:noMultiLvlLbl val="0"/>
      </c:catAx>
      <c:valAx>
        <c:axId val="11638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_-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889559521589512"/>
          <c:y val="3.1514395794136063E-2"/>
          <c:w val="0.24465218542031289"/>
          <c:h val="5.14615518714404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0" i="0" u="none" strike="noStrike" kern="1200" spc="0" baseline="0">
                <a:ln>
                  <a:noFill/>
                </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effectLst>
                  <a:outerShdw blurRad="50800" dist="50800" dir="5400000" algn="ctr" rotWithShape="0">
                    <a:schemeClr val="tx1"/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Cost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0" i="0" u="none" strike="noStrike" kern="1200" spc="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50800" dir="5400000" algn="ctr" rotWithShape="0">
                  <a:schemeClr val="tx1"/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05054478238539"/>
          <c:y val="0.21032317756925395"/>
          <c:w val="0.37259902275696793"/>
          <c:h val="0.71996001638868945"/>
        </c:manualLayout>
      </c:layout>
      <c:doughnutChart>
        <c:varyColors val="1"/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D2-49ED-950F-C36C5698B8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D2-49ED-950F-C36C5698B8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D2-49ED-950F-C36C5698B8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D2-49ED-950F-C36C5698B8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D2-49ED-950F-C36C5698B8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D2-49ED-950F-C36C5698B8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D2-49ED-950F-C36C5698B86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D2-49ED-950F-C36C5698B86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D2-49ED-950F-C36C5698B86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D2-49ED-950F-C36C5698B86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D2-49ED-950F-C36C5698B86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D2-49ED-950F-C36C5698B866}"/>
              </c:ext>
            </c:extLst>
          </c:dPt>
          <c:cat>
            <c:strRef>
              <c:f>('Break-Even Analysis'!$B$4:$B$10,'Break-Even Analysis'!$B$13:$B$17)</c:f>
              <c:strCache>
                <c:ptCount val="12"/>
                <c:pt idx="0">
                  <c:v>Fixed Cost</c:v>
                </c:pt>
                <c:pt idx="1">
                  <c:v>Rent</c:v>
                </c:pt>
                <c:pt idx="2">
                  <c:v>Salaries</c:v>
                </c:pt>
                <c:pt idx="3">
                  <c:v>Insurance</c:v>
                </c:pt>
                <c:pt idx="4">
                  <c:v>Utilities</c:v>
                </c:pt>
                <c:pt idx="5">
                  <c:v>Depreciation</c:v>
                </c:pt>
                <c:pt idx="6">
                  <c:v>Marketing</c:v>
                </c:pt>
                <c:pt idx="7">
                  <c:v>Variable Cost</c:v>
                </c:pt>
                <c:pt idx="8">
                  <c:v>Raw Materials</c:v>
                </c:pt>
                <c:pt idx="9">
                  <c:v>Direct Labour</c:v>
                </c:pt>
                <c:pt idx="10">
                  <c:v>Packaging</c:v>
                </c:pt>
                <c:pt idx="11">
                  <c:v>Shipping</c:v>
                </c:pt>
              </c:strCache>
            </c:strRef>
          </c:cat>
          <c:val>
            <c:numRef>
              <c:f>('Break-Even Analysis'!$F$4:$F$10,'Break-Even Analysis'!$F$13:$F$17)</c:f>
              <c:numCache>
                <c:formatCode>_-[$£-809]* #,##0.00_-;\-[$£-809]* #,##0.00_-;_-[$£-809]* "-"??_-;_-@_-</c:formatCode>
                <c:ptCount val="12"/>
                <c:pt idx="1">
                  <c:v>1200</c:v>
                </c:pt>
                <c:pt idx="2">
                  <c:v>3000</c:v>
                </c:pt>
                <c:pt idx="3">
                  <c:v>200</c:v>
                </c:pt>
                <c:pt idx="4">
                  <c:v>400</c:v>
                </c:pt>
                <c:pt idx="5">
                  <c:v>300</c:v>
                </c:pt>
                <c:pt idx="6">
                  <c:v>500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5D2-49ED-950F-C36C5698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A-15D2-49ED-950F-C36C5698B86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C-15D2-49ED-950F-C36C5698B86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E-15D2-49ED-950F-C36C5698B86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0-15D2-49ED-950F-C36C5698B86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2-15D2-49ED-950F-C36C5698B86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4-15D2-49ED-950F-C36C5698B86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6-15D2-49ED-950F-C36C5698B86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8-15D2-49ED-950F-C36C5698B86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A-15D2-49ED-950F-C36C5698B86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C-15D2-49ED-950F-C36C5698B86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E-15D2-49ED-950F-C36C5698B866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0-15D2-49ED-950F-C36C5698B866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('Break-Even Analysis'!$B$4:$B$10,'Break-Even Analysis'!$B$13:$B$17)</c15:sqref>
                        </c15:formulaRef>
                      </c:ext>
                    </c:extLst>
                    <c:strCache>
                      <c:ptCount val="12"/>
                      <c:pt idx="0">
                        <c:v>Fixed Cost</c:v>
                      </c:pt>
                      <c:pt idx="1">
                        <c:v>Rent</c:v>
                      </c:pt>
                      <c:pt idx="2">
                        <c:v>Salaries</c:v>
                      </c:pt>
                      <c:pt idx="3">
                        <c:v>Insurance</c:v>
                      </c:pt>
                      <c:pt idx="4">
                        <c:v>Utilities</c:v>
                      </c:pt>
                      <c:pt idx="5">
                        <c:v>Depreciation</c:v>
                      </c:pt>
                      <c:pt idx="6">
                        <c:v>Marketing</c:v>
                      </c:pt>
                      <c:pt idx="7">
                        <c:v>Variable Cost</c:v>
                      </c:pt>
                      <c:pt idx="8">
                        <c:v>Raw Materials</c:v>
                      </c:pt>
                      <c:pt idx="9">
                        <c:v>Direct Labour</c:v>
                      </c:pt>
                      <c:pt idx="10">
                        <c:v>Packaging</c:v>
                      </c:pt>
                      <c:pt idx="11">
                        <c:v>Shipping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('Break-Even Analysis'!$C$4:$C$10,'Break-Even Analysis'!$C$13:$C$17)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31-15D2-49ED-950F-C36C5698B866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5D2-49ED-950F-C36C5698B86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5D2-49ED-950F-C36C5698B86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5D2-49ED-950F-C36C5698B86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15D2-49ED-950F-C36C5698B86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15D2-49ED-950F-C36C5698B86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15D2-49ED-950F-C36C5698B86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15D2-49ED-950F-C36C5698B86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15D2-49ED-950F-C36C5698B86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15D2-49ED-950F-C36C5698B86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15D2-49ED-950F-C36C5698B86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5D2-49ED-950F-C36C5698B866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15D2-49ED-950F-C36C5698B86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('Break-Even Analysis'!$B$4:$B$10,'Break-Even Analysis'!$B$13:$B$17)</c15:sqref>
                        </c15:formulaRef>
                      </c:ext>
                    </c:extLst>
                    <c:strCache>
                      <c:ptCount val="12"/>
                      <c:pt idx="0">
                        <c:v>Fixed Cost</c:v>
                      </c:pt>
                      <c:pt idx="1">
                        <c:v>Rent</c:v>
                      </c:pt>
                      <c:pt idx="2">
                        <c:v>Salaries</c:v>
                      </c:pt>
                      <c:pt idx="3">
                        <c:v>Insurance</c:v>
                      </c:pt>
                      <c:pt idx="4">
                        <c:v>Utilities</c:v>
                      </c:pt>
                      <c:pt idx="5">
                        <c:v>Depreciation</c:v>
                      </c:pt>
                      <c:pt idx="6">
                        <c:v>Marketing</c:v>
                      </c:pt>
                      <c:pt idx="7">
                        <c:v>Variable Cost</c:v>
                      </c:pt>
                      <c:pt idx="8">
                        <c:v>Raw Materials</c:v>
                      </c:pt>
                      <c:pt idx="9">
                        <c:v>Direct Labour</c:v>
                      </c:pt>
                      <c:pt idx="10">
                        <c:v>Packaging</c:v>
                      </c:pt>
                      <c:pt idx="11">
                        <c:v>Shipping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('Break-Even Analysis'!$D$4:$D$10,'Break-Even Analysis'!$D$13:$D$17)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A-15D2-49ED-950F-C36C5698B866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C-15D2-49ED-950F-C36C5698B86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E-15D2-49ED-950F-C36C5698B866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0-15D2-49ED-950F-C36C5698B866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2-15D2-49ED-950F-C36C5698B866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4-15D2-49ED-950F-C36C5698B866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6-15D2-49ED-950F-C36C5698B866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8-15D2-49ED-950F-C36C5698B866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A-15D2-49ED-950F-C36C5698B866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C-15D2-49ED-950F-C36C5698B866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E-15D2-49ED-950F-C36C5698B866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0-15D2-49ED-950F-C36C5698B866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62-15D2-49ED-950F-C36C5698B866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('Break-Even Analysis'!$B$4:$B$10,'Break-Even Analysis'!$B$13:$B$17)</c15:sqref>
                        </c15:formulaRef>
                      </c:ext>
                    </c:extLst>
                    <c:strCache>
                      <c:ptCount val="12"/>
                      <c:pt idx="0">
                        <c:v>Fixed Cost</c:v>
                      </c:pt>
                      <c:pt idx="1">
                        <c:v>Rent</c:v>
                      </c:pt>
                      <c:pt idx="2">
                        <c:v>Salaries</c:v>
                      </c:pt>
                      <c:pt idx="3">
                        <c:v>Insurance</c:v>
                      </c:pt>
                      <c:pt idx="4">
                        <c:v>Utilities</c:v>
                      </c:pt>
                      <c:pt idx="5">
                        <c:v>Depreciation</c:v>
                      </c:pt>
                      <c:pt idx="6">
                        <c:v>Marketing</c:v>
                      </c:pt>
                      <c:pt idx="7">
                        <c:v>Variable Cost</c:v>
                      </c:pt>
                      <c:pt idx="8">
                        <c:v>Raw Materials</c:v>
                      </c:pt>
                      <c:pt idx="9">
                        <c:v>Direct Labour</c:v>
                      </c:pt>
                      <c:pt idx="10">
                        <c:v>Packaging</c:v>
                      </c:pt>
                      <c:pt idx="11">
                        <c:v>Shipping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('Break-Even Analysis'!$E$4:$E$10,'Break-Even Analysis'!$E$13:$E$17)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63-15D2-49ED-950F-C36C5698B86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05969142385177"/>
          <c:y val="0.18329281906916836"/>
          <c:w val="0.23404065408478184"/>
          <c:h val="0.794167001375719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lang="en-US" sz="900" b="0" i="0" u="none" strike="noStrike" kern="1200" baseline="0">
              <a:ln>
                <a:noFill/>
              </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effectLst>
                <a:outerShdw blurRad="50800" dist="50800" dir="5400000" algn="ctr" rotWithShape="0">
                  <a:schemeClr val="tx1"/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schemeClr val="bg1">
          <a:lumMod val="65000"/>
          <a:alpha val="40000"/>
        </a:schemeClr>
      </a:outerShdw>
      <a:softEdge rad="12700"/>
    </a:effectLst>
  </c:spPr>
  <c:txPr>
    <a:bodyPr/>
    <a:lstStyle/>
    <a:p>
      <a:pPr>
        <a:defRPr lang="en-US" sz="900" b="0" i="0" u="none" strike="noStrike" kern="1200" baseline="0">
          <a:ln>
            <a:noFill/>
          </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effectLst>
            <a:outerShdw blurRad="50800" dist="50800" dir="5400000" algn="ctr" rotWithShape="0">
              <a:schemeClr val="tx1"/>
            </a:outerShdw>
          </a:effectLst>
          <a:latin typeface="Arial" panose="020B0604020202020204" pitchFamily="34" charset="0"/>
          <a:ea typeface="+mn-ea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202406</xdr:colOff>
      <xdr:row>0</xdr:row>
      <xdr:rowOff>157423</xdr:rowOff>
    </xdr:from>
    <xdr:to>
      <xdr:col>17</xdr:col>
      <xdr:colOff>369093</xdr:colOff>
      <xdr:row>22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E6D3C-6441-44F2-946B-7122FFA41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66674</xdr:rowOff>
    </xdr:from>
    <xdr:to>
      <xdr:col>12</xdr:col>
      <xdr:colOff>357188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7FA68-47F0-47EB-A9C8-B89C1A6F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3167-A87A-49FA-B3A2-1D42B6C5BC2B}">
  <dimension ref="B1:K28"/>
  <sheetViews>
    <sheetView showGridLines="0" tabSelected="1" zoomScale="80" zoomScaleNormal="80" workbookViewId="0">
      <selection activeCell="E27" sqref="E27"/>
    </sheetView>
  </sheetViews>
  <sheetFormatPr defaultRowHeight="14.25" x14ac:dyDescent="0.2"/>
  <cols>
    <col min="1" max="1" width="2.7109375" style="3" customWidth="1"/>
    <col min="2" max="2" width="36.28515625" style="3" bestFit="1" customWidth="1"/>
    <col min="3" max="3" width="12.42578125" style="3" bestFit="1" customWidth="1"/>
    <col min="4" max="4" width="12.85546875" style="3" customWidth="1"/>
    <col min="5" max="5" width="17.42578125" style="3" customWidth="1"/>
    <col min="6" max="6" width="12.42578125" style="3" bestFit="1" customWidth="1"/>
    <col min="7" max="7" width="9.140625" style="3"/>
    <col min="8" max="8" width="36.28515625" style="3" bestFit="1" customWidth="1"/>
    <col min="9" max="9" width="12.42578125" style="3" bestFit="1" customWidth="1"/>
    <col min="10" max="10" width="10.5703125" style="3" bestFit="1" customWidth="1"/>
    <col min="11" max="16384" width="9.140625" style="3"/>
  </cols>
  <sheetData>
    <row r="1" spans="2:11" ht="18.75" x14ac:dyDescent="0.3">
      <c r="B1" s="23" t="s">
        <v>0</v>
      </c>
      <c r="E1" s="19" t="s">
        <v>1</v>
      </c>
      <c r="F1" s="20"/>
    </row>
    <row r="2" spans="2:11" ht="15.75" customHeight="1" x14ac:dyDescent="0.2">
      <c r="B2" s="24"/>
      <c r="E2" s="21">
        <f ca="1">TODAY()</f>
        <v>45479</v>
      </c>
      <c r="F2" s="22"/>
    </row>
    <row r="3" spans="2:11" ht="15.75" customHeight="1" x14ac:dyDescent="0.2">
      <c r="B3" s="26"/>
      <c r="C3" s="27"/>
      <c r="D3" s="27"/>
      <c r="E3" s="28"/>
      <c r="F3" s="28"/>
    </row>
    <row r="4" spans="2:11" ht="15.75" x14ac:dyDescent="0.25">
      <c r="B4" s="10" t="s">
        <v>2</v>
      </c>
      <c r="C4" s="4"/>
      <c r="D4" s="4"/>
      <c r="E4" s="4"/>
      <c r="F4" s="4"/>
      <c r="J4" s="16"/>
      <c r="K4" s="16"/>
    </row>
    <row r="5" spans="2:11" x14ac:dyDescent="0.2">
      <c r="B5" s="3" t="s">
        <v>3</v>
      </c>
      <c r="F5" s="2">
        <v>1200</v>
      </c>
    </row>
    <row r="6" spans="2:11" x14ac:dyDescent="0.2">
      <c r="B6" s="3" t="s">
        <v>4</v>
      </c>
      <c r="F6" s="2">
        <v>3000</v>
      </c>
    </row>
    <row r="7" spans="2:11" x14ac:dyDescent="0.2">
      <c r="B7" s="3" t="s">
        <v>5</v>
      </c>
      <c r="F7" s="2">
        <v>200</v>
      </c>
    </row>
    <row r="8" spans="2:11" x14ac:dyDescent="0.2">
      <c r="B8" s="3" t="s">
        <v>6</v>
      </c>
      <c r="F8" s="2">
        <v>400</v>
      </c>
    </row>
    <row r="9" spans="2:11" x14ac:dyDescent="0.2">
      <c r="B9" s="3" t="s">
        <v>7</v>
      </c>
      <c r="F9" s="2">
        <v>300</v>
      </c>
    </row>
    <row r="10" spans="2:11" x14ac:dyDescent="0.2">
      <c r="B10" s="3" t="s">
        <v>8</v>
      </c>
      <c r="F10" s="2">
        <v>500</v>
      </c>
    </row>
    <row r="11" spans="2:11" ht="15" x14ac:dyDescent="0.25">
      <c r="B11" s="5" t="s">
        <v>9</v>
      </c>
      <c r="C11" s="6"/>
      <c r="D11" s="6"/>
      <c r="E11" s="6"/>
      <c r="F11" s="7">
        <f>SUM(F5:F10)</f>
        <v>5600</v>
      </c>
    </row>
    <row r="13" spans="2:11" ht="15.75" x14ac:dyDescent="0.25">
      <c r="B13" s="11" t="s">
        <v>10</v>
      </c>
      <c r="C13" s="1"/>
      <c r="D13" s="1"/>
      <c r="E13" s="1"/>
      <c r="F13" s="1"/>
    </row>
    <row r="14" spans="2:11" x14ac:dyDescent="0.2">
      <c r="B14" s="3" t="s">
        <v>11</v>
      </c>
      <c r="F14" s="2">
        <v>4</v>
      </c>
    </row>
    <row r="15" spans="2:11" x14ac:dyDescent="0.2">
      <c r="B15" s="3" t="s">
        <v>12</v>
      </c>
      <c r="F15" s="2">
        <v>2</v>
      </c>
    </row>
    <row r="16" spans="2:11" x14ac:dyDescent="0.2">
      <c r="B16" s="3" t="s">
        <v>13</v>
      </c>
      <c r="F16" s="2">
        <v>1</v>
      </c>
    </row>
    <row r="17" spans="2:6" x14ac:dyDescent="0.2">
      <c r="B17" s="3" t="s">
        <v>14</v>
      </c>
      <c r="F17" s="2">
        <v>1</v>
      </c>
    </row>
    <row r="18" spans="2:6" ht="15" x14ac:dyDescent="0.25">
      <c r="B18" s="5" t="s">
        <v>15</v>
      </c>
      <c r="C18" s="6"/>
      <c r="D18" s="6"/>
      <c r="E18" s="6"/>
      <c r="F18" s="7">
        <f>SUM(F14:F17)</f>
        <v>8</v>
      </c>
    </row>
    <row r="20" spans="2:6" ht="15.75" x14ac:dyDescent="0.25">
      <c r="B20" s="10" t="s">
        <v>16</v>
      </c>
      <c r="C20" s="1"/>
      <c r="D20" s="1"/>
      <c r="E20" s="1"/>
      <c r="F20" s="1"/>
    </row>
    <row r="21" spans="2:6" x14ac:dyDescent="0.2">
      <c r="B21" s="8" t="s">
        <v>17</v>
      </c>
      <c r="C21" s="6"/>
      <c r="D21" s="6"/>
      <c r="E21" s="6"/>
      <c r="F21" s="9">
        <v>20</v>
      </c>
    </row>
    <row r="23" spans="2:6" ht="15.75" x14ac:dyDescent="0.25">
      <c r="B23" s="18" t="s">
        <v>22</v>
      </c>
      <c r="C23" s="18"/>
    </row>
    <row r="24" spans="2:6" x14ac:dyDescent="0.2">
      <c r="B24" s="12" t="s">
        <v>9</v>
      </c>
      <c r="C24" s="2">
        <f>F11</f>
        <v>5600</v>
      </c>
    </row>
    <row r="25" spans="2:6" x14ac:dyDescent="0.2">
      <c r="B25" s="12" t="s">
        <v>18</v>
      </c>
      <c r="C25" s="2">
        <f>F18</f>
        <v>8</v>
      </c>
    </row>
    <row r="26" spans="2:6" x14ac:dyDescent="0.2">
      <c r="B26" s="12" t="s">
        <v>19</v>
      </c>
      <c r="C26" s="2">
        <f>F21-C25</f>
        <v>12</v>
      </c>
    </row>
    <row r="27" spans="2:6" ht="15" x14ac:dyDescent="0.25">
      <c r="B27" s="13" t="s">
        <v>20</v>
      </c>
      <c r="C27" s="14">
        <f>F11/C26</f>
        <v>466.66666666666669</v>
      </c>
    </row>
    <row r="28" spans="2:6" ht="15" x14ac:dyDescent="0.25">
      <c r="B28" s="13" t="s">
        <v>21</v>
      </c>
      <c r="C28" s="15">
        <f>C27*F21</f>
        <v>9333.3333333333339</v>
      </c>
    </row>
  </sheetData>
  <mergeCells count="3">
    <mergeCell ref="E1:F1"/>
    <mergeCell ref="B1:B2"/>
    <mergeCell ref="E2:F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69CE-822E-4A7A-9060-4FDB8A3E78FD}">
  <dimension ref="B2:F13"/>
  <sheetViews>
    <sheetView showGridLines="0" workbookViewId="0">
      <selection activeCell="H18" sqref="H18"/>
    </sheetView>
  </sheetViews>
  <sheetFormatPr defaultRowHeight="14.25" x14ac:dyDescent="0.2"/>
  <cols>
    <col min="1" max="1" width="2.7109375" style="3" customWidth="1"/>
    <col min="2" max="2" width="12.5703125" style="3" bestFit="1" customWidth="1"/>
    <col min="3" max="3" width="24" style="3" bestFit="1" customWidth="1"/>
    <col min="4" max="4" width="27" style="3" bestFit="1" customWidth="1"/>
    <col min="5" max="5" width="17.140625" style="3" bestFit="1" customWidth="1"/>
    <col min="6" max="6" width="14.42578125" style="3" bestFit="1" customWidth="1"/>
    <col min="7" max="16384" width="9.140625" style="3"/>
  </cols>
  <sheetData>
    <row r="2" spans="2:6" ht="15.75" x14ac:dyDescent="0.25">
      <c r="B2" s="17" t="s">
        <v>23</v>
      </c>
      <c r="C2" s="17" t="s">
        <v>24</v>
      </c>
      <c r="D2" s="17" t="s">
        <v>25</v>
      </c>
      <c r="E2" s="17" t="s">
        <v>26</v>
      </c>
      <c r="F2" s="17" t="s">
        <v>27</v>
      </c>
    </row>
    <row r="3" spans="2:6" x14ac:dyDescent="0.2">
      <c r="B3" s="25">
        <v>0</v>
      </c>
      <c r="C3" s="25">
        <v>5600</v>
      </c>
      <c r="D3" s="25">
        <v>0</v>
      </c>
      <c r="E3" s="25"/>
      <c r="F3" s="25"/>
    </row>
    <row r="4" spans="2:6" x14ac:dyDescent="0.2">
      <c r="B4" s="25">
        <v>100</v>
      </c>
      <c r="C4" s="25">
        <v>5600</v>
      </c>
      <c r="D4" s="25">
        <f>'Break-Even Analysis'!$F$18*'Data Table'!B4</f>
        <v>800</v>
      </c>
      <c r="E4" s="25">
        <f>C4+D4</f>
        <v>6400</v>
      </c>
      <c r="F4" s="25">
        <f>'Break-Even Analysis'!$F$21*'Data Table'!B4</f>
        <v>2000</v>
      </c>
    </row>
    <row r="5" spans="2:6" x14ac:dyDescent="0.2">
      <c r="B5" s="25">
        <v>200</v>
      </c>
      <c r="C5" s="25">
        <v>5600</v>
      </c>
      <c r="D5" s="25">
        <f>'Break-Even Analysis'!$F$18*'Data Table'!B5</f>
        <v>1600</v>
      </c>
      <c r="E5" s="25">
        <f t="shared" ref="E5:E13" si="0">C5+D5</f>
        <v>7200</v>
      </c>
      <c r="F5" s="25">
        <f>'Break-Even Analysis'!$F$21*'Data Table'!B5</f>
        <v>4000</v>
      </c>
    </row>
    <row r="6" spans="2:6" x14ac:dyDescent="0.2">
      <c r="B6" s="25">
        <v>300</v>
      </c>
      <c r="C6" s="25">
        <v>5600</v>
      </c>
      <c r="D6" s="25">
        <f>'Break-Even Analysis'!$F$18*'Data Table'!B6</f>
        <v>2400</v>
      </c>
      <c r="E6" s="25">
        <f t="shared" si="0"/>
        <v>8000</v>
      </c>
      <c r="F6" s="25">
        <f>'Break-Even Analysis'!$F$21*'Data Table'!B6</f>
        <v>6000</v>
      </c>
    </row>
    <row r="7" spans="2:6" x14ac:dyDescent="0.2">
      <c r="B7" s="25">
        <v>400</v>
      </c>
      <c r="C7" s="25">
        <v>5600</v>
      </c>
      <c r="D7" s="25">
        <f>'Break-Even Analysis'!$F$18*'Data Table'!B7</f>
        <v>3200</v>
      </c>
      <c r="E7" s="25">
        <f t="shared" si="0"/>
        <v>8800</v>
      </c>
      <c r="F7" s="25">
        <f>'Break-Even Analysis'!$F$21*'Data Table'!B7</f>
        <v>8000</v>
      </c>
    </row>
    <row r="8" spans="2:6" x14ac:dyDescent="0.2">
      <c r="B8" s="25">
        <v>500</v>
      </c>
      <c r="C8" s="25">
        <v>5600</v>
      </c>
      <c r="D8" s="25">
        <f>'Break-Even Analysis'!$F$18*'Data Table'!B8</f>
        <v>4000</v>
      </c>
      <c r="E8" s="25">
        <f t="shared" si="0"/>
        <v>9600</v>
      </c>
      <c r="F8" s="25">
        <f>'Break-Even Analysis'!$F$21*'Data Table'!B8</f>
        <v>10000</v>
      </c>
    </row>
    <row r="9" spans="2:6" x14ac:dyDescent="0.2">
      <c r="B9" s="25">
        <v>600</v>
      </c>
      <c r="C9" s="25">
        <v>5600</v>
      </c>
      <c r="D9" s="25">
        <f>'Break-Even Analysis'!$F$18*'Data Table'!B9</f>
        <v>4800</v>
      </c>
      <c r="E9" s="25">
        <f t="shared" si="0"/>
        <v>10400</v>
      </c>
      <c r="F9" s="25">
        <f>'Break-Even Analysis'!$F$21*'Data Table'!B9</f>
        <v>12000</v>
      </c>
    </row>
    <row r="10" spans="2:6" x14ac:dyDescent="0.2">
      <c r="B10" s="25">
        <v>700</v>
      </c>
      <c r="C10" s="25">
        <v>5600</v>
      </c>
      <c r="D10" s="25">
        <f>'Break-Even Analysis'!$F$18*'Data Table'!B10</f>
        <v>5600</v>
      </c>
      <c r="E10" s="25">
        <f t="shared" si="0"/>
        <v>11200</v>
      </c>
      <c r="F10" s="25">
        <f>'Break-Even Analysis'!$F$21*'Data Table'!B10</f>
        <v>14000</v>
      </c>
    </row>
    <row r="11" spans="2:6" x14ac:dyDescent="0.2">
      <c r="B11" s="25">
        <v>800</v>
      </c>
      <c r="C11" s="25">
        <v>5600</v>
      </c>
      <c r="D11" s="25">
        <f>'Break-Even Analysis'!$F$18*'Data Table'!B11</f>
        <v>6400</v>
      </c>
      <c r="E11" s="25">
        <f t="shared" si="0"/>
        <v>12000</v>
      </c>
      <c r="F11" s="25">
        <f>'Break-Even Analysis'!$F$21*'Data Table'!B11</f>
        <v>16000</v>
      </c>
    </row>
    <row r="12" spans="2:6" x14ac:dyDescent="0.2">
      <c r="B12" s="25">
        <v>900</v>
      </c>
      <c r="C12" s="25">
        <v>5600</v>
      </c>
      <c r="D12" s="25">
        <f>'Break-Even Analysis'!$F$18*'Data Table'!B12</f>
        <v>7200</v>
      </c>
      <c r="E12" s="25">
        <f t="shared" si="0"/>
        <v>12800</v>
      </c>
      <c r="F12" s="25">
        <f>'Break-Even Analysis'!$F$21*'Data Table'!B12</f>
        <v>18000</v>
      </c>
    </row>
    <row r="13" spans="2:6" x14ac:dyDescent="0.2">
      <c r="B13" s="25">
        <v>1000</v>
      </c>
      <c r="C13" s="25">
        <v>5600</v>
      </c>
      <c r="D13" s="25">
        <f>'Break-Even Analysis'!$F$18*'Data Table'!B13</f>
        <v>8000</v>
      </c>
      <c r="E13" s="25">
        <f t="shared" si="0"/>
        <v>13600</v>
      </c>
      <c r="F13" s="25">
        <f>'Break-Even Analysis'!$F$21*'Data Table'!B13</f>
        <v>20000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Break-Even Analysis</vt:lpstr>
      <vt:lpstr>Data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Tayyab</dc:creator>
  <cp:lastModifiedBy>Mr Tayyab</cp:lastModifiedBy>
  <dcterms:created xsi:type="dcterms:W3CDTF">2024-07-04T20:26:01Z</dcterms:created>
  <dcterms:modified xsi:type="dcterms:W3CDTF">2024-07-06T18:48:04Z</dcterms:modified>
</cp:coreProperties>
</file>