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jpeg" ContentType="image/jpeg"/>
  <Default Extension="JPG" ContentType="image/.jp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62" windowHeight="11775"/>
  </bookViews>
  <sheets>
    <sheet name="2022秋冬-作业4" sheetId="5" r:id="rId1"/>
  </sheets>
  <definedNames>
    <definedName name="Ra">'2022秋冬-作业4'!$D$15</definedName>
    <definedName name="Rb">'2022秋冬-作业4'!$E$15</definedName>
    <definedName name="sigma_a">'2022秋冬-作业4'!$D$16</definedName>
    <definedName name="sigma_b">'2022秋冬-作业4'!$E$16</definedName>
    <definedName name="wa">'2022秋冬-作业4'!$D$17</definedName>
    <definedName name="wb">'2022秋冬-作业4'!$E$17</definedName>
  </definedNames>
  <calcPr calcId="144525"/>
</workbook>
</file>

<file path=xl/sharedStrings.xml><?xml version="1.0" encoding="utf-8"?>
<sst xmlns="http://schemas.openxmlformats.org/spreadsheetml/2006/main" count="51" uniqueCount="47">
  <si>
    <t>解：</t>
  </si>
  <si>
    <t>(A)</t>
  </si>
  <si>
    <t>(B)</t>
  </si>
  <si>
    <t>故股票B有较大的分散性。</t>
  </si>
  <si>
    <t>(C)几何平均</t>
  </si>
  <si>
    <t>两只股票的几何平均收益率均低于它们的算术平均收益率。股票A的几何平均收益率比股票B更高。</t>
  </si>
  <si>
    <t>(D) 10%.</t>
  </si>
  <si>
    <t>项目</t>
  </si>
  <si>
    <t>A</t>
  </si>
  <si>
    <t>B</t>
  </si>
  <si>
    <t>r</t>
  </si>
  <si>
    <t>（1）E(r)=wa*ra+wb*rb=</t>
  </si>
  <si>
    <t>期望报酬率</t>
  </si>
  <si>
    <t xml:space="preserve">  (2) Cov(Ra,Rb)=</t>
  </si>
  <si>
    <t>标准差</t>
  </si>
  <si>
    <t>（3）</t>
  </si>
  <si>
    <t>投资比例</t>
  </si>
  <si>
    <t xml:space="preserve">  (4) Sigma_p=</t>
  </si>
  <si>
    <t>A和B的相关系数</t>
  </si>
  <si>
    <t>市场状况</t>
  </si>
  <si>
    <t>概率</t>
  </si>
  <si>
    <t>预期投资收益率(%)</t>
  </si>
  <si>
    <t>(1) E(Ra)=</t>
  </si>
  <si>
    <t>A产品</t>
  </si>
  <si>
    <t>B产品</t>
  </si>
  <si>
    <t xml:space="preserve">     E(Rb)=</t>
  </si>
  <si>
    <t>繁荣</t>
  </si>
  <si>
    <t>(2) Std(Ra)=</t>
  </si>
  <si>
    <t>一般</t>
  </si>
  <si>
    <t xml:space="preserve">    Std(Rb)=</t>
  </si>
  <si>
    <t>衰退</t>
  </si>
  <si>
    <t>(3) A产品的离差=</t>
  </si>
  <si>
    <t xml:space="preserve">    B产品的离差=</t>
  </si>
  <si>
    <t>(4) B产品的风险更小</t>
  </si>
  <si>
    <t>年预期收益(万元)</t>
  </si>
  <si>
    <t>σ(Ra)=</t>
  </si>
  <si>
    <t>A方案</t>
  </si>
  <si>
    <t>B方案</t>
  </si>
  <si>
    <t>C方案</t>
  </si>
  <si>
    <t xml:space="preserve">    E(Rb)=</t>
  </si>
  <si>
    <t>σ(Rb)=</t>
  </si>
  <si>
    <t>良好</t>
  </si>
  <si>
    <t xml:space="preserve">    E(Rc)=</t>
  </si>
  <si>
    <t>σ(Rc)=</t>
  </si>
  <si>
    <t>(2) 离差分别为</t>
  </si>
  <si>
    <t>较差</t>
  </si>
  <si>
    <t>(3) 选择A方案。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</si>
</sst>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3" applyNumberFormat="0" applyAlignment="0" applyProtection="0">
      <alignment vertical="center"/>
    </xf>
    <xf numFmtId="0" fontId="10" fillId="4" borderId="24" applyNumberFormat="0" applyAlignment="0" applyProtection="0">
      <alignment vertical="center"/>
    </xf>
    <xf numFmtId="0" fontId="11" fillId="4" borderId="23" applyNumberFormat="0" applyAlignment="0" applyProtection="0">
      <alignment vertical="center"/>
    </xf>
    <xf numFmtId="0" fontId="12" fillId="5" borderId="25" applyNumberFormat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49" fontId="0" fillId="0" borderId="0" xfId="0" applyNumberFormat="1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8" xfId="0" applyBorder="1"/>
    <xf numFmtId="0" fontId="0" fillId="0" borderId="0" xfId="0" applyFill="1"/>
    <xf numFmtId="10" fontId="0" fillId="0" borderId="0" xfId="0" applyNumberFormat="1"/>
    <xf numFmtId="58" fontId="0" fillId="0" borderId="0" xfId="0" applyNumberFormat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6" Type="http://schemas.openxmlformats.org/officeDocument/2006/relationships/image" Target="../media/image9.wmf"/><Relationship Id="rId5" Type="http://schemas.openxmlformats.org/officeDocument/2006/relationships/image" Target="../media/image8.wmf"/><Relationship Id="rId4" Type="http://schemas.openxmlformats.org/officeDocument/2006/relationships/image" Target="../media/image7.wmf"/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0</xdr:row>
          <xdr:rowOff>142875</xdr:rowOff>
        </xdr:from>
        <xdr:to>
          <xdr:col>5</xdr:col>
          <xdr:colOff>339725</xdr:colOff>
          <xdr:row>2</xdr:row>
          <xdr:rowOff>28575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122045" y="142875"/>
              <a:ext cx="285369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</xdr:row>
          <xdr:rowOff>161925</xdr:rowOff>
        </xdr:from>
        <xdr:to>
          <xdr:col>5</xdr:col>
          <xdr:colOff>625475</xdr:colOff>
          <xdr:row>3</xdr:row>
          <xdr:rowOff>28575</xdr:rowOff>
        </xdr:to>
        <xdr:sp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150620" y="338455"/>
              <a:ext cx="3110865" cy="2184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2</xdr:row>
          <xdr:rowOff>161925</xdr:rowOff>
        </xdr:from>
        <xdr:to>
          <xdr:col>9</xdr:col>
          <xdr:colOff>101600</xdr:colOff>
          <xdr:row>4</xdr:row>
          <xdr:rowOff>47625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160145" y="514350"/>
              <a:ext cx="6120130" cy="23749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</xdr:row>
          <xdr:rowOff>171450</xdr:rowOff>
        </xdr:from>
        <xdr:to>
          <xdr:col>9</xdr:col>
          <xdr:colOff>425450</xdr:colOff>
          <xdr:row>5</xdr:row>
          <xdr:rowOff>47625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150620" y="699770"/>
              <a:ext cx="6453505" cy="2279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6</xdr:row>
          <xdr:rowOff>152400</xdr:rowOff>
        </xdr:from>
        <xdr:to>
          <xdr:col>7</xdr:col>
          <xdr:colOff>806450</xdr:colOff>
          <xdr:row>8</xdr:row>
          <xdr:rowOff>57150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2243455" y="1208405"/>
              <a:ext cx="3490595" cy="256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47625</xdr:rowOff>
        </xdr:from>
        <xdr:to>
          <xdr:col>7</xdr:col>
          <xdr:colOff>920750</xdr:colOff>
          <xdr:row>9</xdr:row>
          <xdr:rowOff>123825</xdr:rowOff>
        </xdr:to>
        <xdr:sp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2300605" y="1455420"/>
              <a:ext cx="3547745" cy="25209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323850</xdr:colOff>
      <xdr:row>14</xdr:row>
      <xdr:rowOff>171450</xdr:rowOff>
    </xdr:from>
    <xdr:to>
      <xdr:col>8</xdr:col>
      <xdr:colOff>895350</xdr:colOff>
      <xdr:row>16</xdr:row>
      <xdr:rowOff>9525</xdr:rowOff>
    </xdr:to>
    <xdr:pic>
      <xdr:nvPicPr>
        <xdr:cNvPr id="11" name="图片 10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5655" y="2644140"/>
          <a:ext cx="2176780" cy="189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</xdr:colOff>
      <xdr:row>87</xdr:row>
      <xdr:rowOff>118110</xdr:rowOff>
    </xdr:from>
    <xdr:to>
      <xdr:col>8</xdr:col>
      <xdr:colOff>1172210</xdr:colOff>
      <xdr:row>137</xdr:row>
      <xdr:rowOff>86360</xdr:rowOff>
    </xdr:to>
    <xdr:pic>
      <xdr:nvPicPr>
        <xdr:cNvPr id="3" name="图片 2" descr="hw6-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0915" y="15478760"/>
          <a:ext cx="6088380" cy="8763000"/>
        </a:xfrm>
        <a:prstGeom prst="rect">
          <a:avLst/>
        </a:prstGeom>
      </xdr:spPr>
    </xdr:pic>
    <xdr:clientData/>
  </xdr:twoCellAnchor>
  <xdr:twoCellAnchor editAs="oneCell">
    <xdr:from>
      <xdr:col>2</xdr:col>
      <xdr:colOff>5080</xdr:colOff>
      <xdr:row>137</xdr:row>
      <xdr:rowOff>132715</xdr:rowOff>
    </xdr:from>
    <xdr:to>
      <xdr:col>8</xdr:col>
      <xdr:colOff>1148715</xdr:colOff>
      <xdr:row>167</xdr:row>
      <xdr:rowOff>174625</xdr:rowOff>
    </xdr:to>
    <xdr:pic>
      <xdr:nvPicPr>
        <xdr:cNvPr id="4" name="图片 3" descr="hw6-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5675" y="24288115"/>
          <a:ext cx="6080125" cy="5318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6.w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5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4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4" Type="http://schemas.openxmlformats.org/officeDocument/2006/relationships/image" Target="../media/image9.w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8.w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7.w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tabSelected="1" workbookViewId="0">
      <selection activeCell="M55" sqref="M55:R64"/>
    </sheetView>
  </sheetViews>
  <sheetFormatPr defaultColWidth="9" defaultRowHeight="13.85"/>
  <cols>
    <col min="2" max="2" width="4.24778761061947" customWidth="1"/>
    <col min="3" max="3" width="15.6283185840708" customWidth="1"/>
    <col min="4" max="4" width="12.7964601769912"/>
    <col min="8" max="8" width="13.3716814159292" customWidth="1"/>
    <col min="9" max="9" width="18" customWidth="1"/>
    <col min="10" max="10" width="12.7522123893805"/>
    <col min="12" max="12" width="12.7522123893805"/>
    <col min="14" max="14" width="12.7522123893805"/>
  </cols>
  <sheetData>
    <row r="1" ht="13.9" customHeight="1"/>
    <row r="2" spans="1:3">
      <c r="A2">
        <v>1</v>
      </c>
      <c r="B2" t="s">
        <v>0</v>
      </c>
      <c r="C2" t="s">
        <v>1</v>
      </c>
    </row>
    <row r="4" spans="3:3">
      <c r="C4" t="s">
        <v>2</v>
      </c>
    </row>
    <row r="7" spans="3:3">
      <c r="C7" t="s">
        <v>3</v>
      </c>
    </row>
    <row r="8" spans="3:10">
      <c r="C8" t="s">
        <v>4</v>
      </c>
      <c r="J8" s="31">
        <f>POWER(1.2*1.12*1.14*1.03*1.01,0.2)-1</f>
        <v>0.0977224435942858</v>
      </c>
    </row>
    <row r="9" spans="10:10">
      <c r="J9" s="31">
        <f>POWER(1.3*1.12*1.18*1*0.9,0.2)-1</f>
        <v>0.0910814654670751</v>
      </c>
    </row>
    <row r="11" spans="3:3">
      <c r="C11" t="s">
        <v>5</v>
      </c>
    </row>
    <row r="12" spans="3:3">
      <c r="C12" t="s">
        <v>6</v>
      </c>
    </row>
    <row r="13" ht="14.6"/>
    <row r="14" spans="1:10">
      <c r="A14">
        <v>2</v>
      </c>
      <c r="C14" s="1" t="s">
        <v>7</v>
      </c>
      <c r="D14" s="2" t="s">
        <v>8</v>
      </c>
      <c r="E14" s="3" t="s">
        <v>9</v>
      </c>
      <c r="F14" t="s">
        <v>10</v>
      </c>
      <c r="G14" t="s">
        <v>11</v>
      </c>
      <c r="J14" s="31">
        <f>wa*Ra+wb*Rb</f>
        <v>0.116</v>
      </c>
    </row>
    <row r="15" spans="3:10">
      <c r="C15" s="4" t="s">
        <v>12</v>
      </c>
      <c r="D15" s="5">
        <v>0.1</v>
      </c>
      <c r="E15" s="6">
        <v>0.18</v>
      </c>
      <c r="G15" t="s">
        <v>13</v>
      </c>
      <c r="J15">
        <f>D18*D16*E16</f>
        <v>0.0048</v>
      </c>
    </row>
    <row r="16" spans="3:10">
      <c r="C16" s="4" t="s">
        <v>14</v>
      </c>
      <c r="D16" s="5">
        <v>0.12</v>
      </c>
      <c r="E16" s="6">
        <v>0.2</v>
      </c>
      <c r="G16" s="7" t="s">
        <v>15</v>
      </c>
      <c r="J16">
        <f>wa^2*D16^2+wb^2*E16^2+2*wa*wb*J15</f>
        <v>0.012352</v>
      </c>
    </row>
    <row r="17" spans="3:10">
      <c r="C17" s="4" t="s">
        <v>16</v>
      </c>
      <c r="D17" s="8">
        <v>0.8</v>
      </c>
      <c r="E17" s="9">
        <v>0.2</v>
      </c>
      <c r="G17" s="10" t="s">
        <v>17</v>
      </c>
      <c r="J17" s="31">
        <f>SQRT(J16)</f>
        <v>0.111139551915598</v>
      </c>
    </row>
    <row r="18" ht="14.6" spans="3:5">
      <c r="C18" s="11" t="s">
        <v>18</v>
      </c>
      <c r="D18" s="12">
        <v>0.2</v>
      </c>
      <c r="E18" s="13"/>
    </row>
    <row r="19" ht="14.6"/>
    <row r="20" spans="1:9">
      <c r="A20">
        <v>3</v>
      </c>
      <c r="C20" s="14" t="s">
        <v>19</v>
      </c>
      <c r="D20" s="15" t="s">
        <v>20</v>
      </c>
      <c r="E20" s="16" t="s">
        <v>21</v>
      </c>
      <c r="F20" s="17"/>
      <c r="G20" t="s">
        <v>22</v>
      </c>
      <c r="I20" s="31">
        <f>(D22*E22+D23*E23+D24*E24)%</f>
        <v>0.14</v>
      </c>
    </row>
    <row r="21" spans="3:9">
      <c r="C21" s="18"/>
      <c r="D21" s="19"/>
      <c r="E21" s="20" t="s">
        <v>23</v>
      </c>
      <c r="F21" s="21" t="s">
        <v>24</v>
      </c>
      <c r="G21" t="s">
        <v>25</v>
      </c>
      <c r="I21" s="31">
        <f>(D22*F22+D23*F23+D24*F24)%</f>
        <v>0.095</v>
      </c>
    </row>
    <row r="22" spans="3:9">
      <c r="C22" s="22" t="s">
        <v>26</v>
      </c>
      <c r="D22" s="8">
        <v>0.2</v>
      </c>
      <c r="E22" s="20">
        <v>50</v>
      </c>
      <c r="F22" s="21">
        <v>30</v>
      </c>
      <c r="G22" t="s">
        <v>27</v>
      </c>
      <c r="I22" s="31">
        <f>SQRT($D$22*(E$22-$I20*100)^2+$D$23*(E$23-$I20*100)^2+$D$24*(E$24-$I20*100)^2)%</f>
        <v>0.249799919935936</v>
      </c>
    </row>
    <row r="23" spans="3:9">
      <c r="C23" s="22" t="s">
        <v>28</v>
      </c>
      <c r="D23" s="8">
        <v>0.3</v>
      </c>
      <c r="E23" s="20">
        <v>30</v>
      </c>
      <c r="F23" s="21">
        <v>20</v>
      </c>
      <c r="G23" t="s">
        <v>29</v>
      </c>
      <c r="I23" s="31">
        <f>SQRT($D$22*(F$22-$I21*100)^2+$D$23*(F$23-$I21*100)^2+$D$24*(F$24-$I21*100)^2)%</f>
        <v>0.149080515158756</v>
      </c>
    </row>
    <row r="24" ht="14.6" spans="3:9">
      <c r="C24" s="23" t="s">
        <v>30</v>
      </c>
      <c r="D24" s="24">
        <v>0.5</v>
      </c>
      <c r="E24" s="25">
        <v>-10</v>
      </c>
      <c r="F24" s="26">
        <v>-5</v>
      </c>
      <c r="G24" t="s">
        <v>31</v>
      </c>
      <c r="I24" s="31">
        <f>I22/I20</f>
        <v>1.78428514239954</v>
      </c>
    </row>
    <row r="25" spans="7:9">
      <c r="G25" t="s">
        <v>32</v>
      </c>
      <c r="I25" s="31">
        <f>I23/I21</f>
        <v>1.56926858061848</v>
      </c>
    </row>
    <row r="26" spans="7:7">
      <c r="G26" t="s">
        <v>33</v>
      </c>
    </row>
    <row r="27" ht="14.6"/>
    <row r="28" spans="1:11">
      <c r="A28">
        <v>4</v>
      </c>
      <c r="C28" s="14" t="s">
        <v>19</v>
      </c>
      <c r="D28" s="15" t="s">
        <v>20</v>
      </c>
      <c r="E28" s="16" t="s">
        <v>34</v>
      </c>
      <c r="F28" s="27"/>
      <c r="G28" s="17"/>
      <c r="H28" s="10" t="s">
        <v>22</v>
      </c>
      <c r="I28">
        <f t="shared" ref="I28" si="0">$D$30*E$30+$D$31*E$31+$D$32*E$32</f>
        <v>23</v>
      </c>
      <c r="J28" s="10" t="s">
        <v>35</v>
      </c>
      <c r="K28">
        <f>SQRT((E30-$I28)^2*$D$30+(E31-I28)^2*$D$31+(E32-I28)^2*$D$32)</f>
        <v>12.4899959967968</v>
      </c>
    </row>
    <row r="29" spans="3:11">
      <c r="C29" s="18"/>
      <c r="D29" s="19"/>
      <c r="E29" s="20" t="s">
        <v>36</v>
      </c>
      <c r="F29" s="28" t="s">
        <v>37</v>
      </c>
      <c r="G29" s="21" t="s">
        <v>38</v>
      </c>
      <c r="H29" t="s">
        <v>39</v>
      </c>
      <c r="I29">
        <f>$D$30*F$30+$D$31*F$31+$D$32*F$32</f>
        <v>24</v>
      </c>
      <c r="J29" s="10" t="s">
        <v>40</v>
      </c>
      <c r="K29">
        <f>SQRT((F30-$I29)^2*$D$30+(F31-I29)^2*$D$31+(F32-I29)^2*$D$32)</f>
        <v>19.4679223339318</v>
      </c>
    </row>
    <row r="30" spans="3:11">
      <c r="C30" s="22" t="s">
        <v>41</v>
      </c>
      <c r="D30" s="8">
        <v>0.3</v>
      </c>
      <c r="E30" s="20">
        <v>40</v>
      </c>
      <c r="F30" s="28">
        <v>50</v>
      </c>
      <c r="G30" s="21">
        <v>80</v>
      </c>
      <c r="H30" t="s">
        <v>42</v>
      </c>
      <c r="I30">
        <f>$D$30*G$30+$D$31*G$31+$D$32*G$32</f>
        <v>8</v>
      </c>
      <c r="J30" s="10" t="s">
        <v>43</v>
      </c>
      <c r="K30">
        <f>SQRT((G30-$I30)^2*$D$30+(G31-I30)^2*$D$31+(G32-I30)^2*$D$32)</f>
        <v>47.2863616701476</v>
      </c>
    </row>
    <row r="31" spans="3:11">
      <c r="C31" s="22" t="s">
        <v>28</v>
      </c>
      <c r="D31" s="8">
        <v>0.5</v>
      </c>
      <c r="E31" s="20">
        <v>20</v>
      </c>
      <c r="F31" s="28">
        <v>20</v>
      </c>
      <c r="G31" s="21">
        <v>-20</v>
      </c>
      <c r="H31" t="s">
        <v>44</v>
      </c>
      <c r="I31">
        <f>K28/I28</f>
        <v>0.543043304208556</v>
      </c>
      <c r="J31">
        <f>K29/I29</f>
        <v>0.811163430580491</v>
      </c>
      <c r="K31">
        <f>K30/I30</f>
        <v>5.91079520876844</v>
      </c>
    </row>
    <row r="32" ht="14.6" spans="3:8">
      <c r="C32" s="23" t="s">
        <v>45</v>
      </c>
      <c r="D32" s="24">
        <v>0.2</v>
      </c>
      <c r="E32" s="25">
        <v>5</v>
      </c>
      <c r="F32" s="29">
        <v>-5</v>
      </c>
      <c r="G32" s="26">
        <v>-30</v>
      </c>
      <c r="H32" t="s">
        <v>46</v>
      </c>
    </row>
    <row r="55" spans="3:17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3:17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spans="3:17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spans="3:17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spans="3:17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spans="3:17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spans="3:17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12">
      <c r="C64" s="30"/>
      <c r="D64" s="30"/>
      <c r="E64" s="30"/>
      <c r="F64" s="30"/>
      <c r="G64" s="30"/>
      <c r="H64" s="30"/>
      <c r="I64" s="30"/>
      <c r="J64" s="30"/>
      <c r="K64" s="30"/>
      <c r="L64" s="30"/>
    </row>
    <row r="65" spans="3:17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3:17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spans="3:17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spans="3:17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3:5">
      <c r="C69" s="30"/>
      <c r="D69" s="30"/>
      <c r="E69" s="30"/>
    </row>
    <row r="70" spans="1:5">
      <c r="A70" s="32"/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</sheetData>
  <mergeCells count="7">
    <mergeCell ref="D18:E18"/>
    <mergeCell ref="E20:F20"/>
    <mergeCell ref="E28:G28"/>
    <mergeCell ref="C20:C21"/>
    <mergeCell ref="C28:C29"/>
    <mergeCell ref="D20:D21"/>
    <mergeCell ref="D28:D29"/>
  </mergeCells>
  <pageMargins left="0.75" right="0.75" top="1" bottom="1" header="0.5" footer="0.5"/>
  <pageSetup paperSize="9" orientation="portrait" horizontalDpi="1200" verticalDpi="1200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171450</xdr:colOff>
                <xdr:row>0</xdr:row>
                <xdr:rowOff>142875</xdr:rowOff>
              </from>
              <to>
                <xdr:col>5</xdr:col>
                <xdr:colOff>339725</xdr:colOff>
                <xdr:row>2</xdr:row>
                <xdr:rowOff>28575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098" progId="Equation.KSEE3" r:id="rId5">
          <objectPr defaultSize="0" r:id="rId6">
            <anchor moveWithCells="1">
              <from>
                <xdr:col>2</xdr:col>
                <xdr:colOff>200025</xdr:colOff>
                <xdr:row>1</xdr:row>
                <xdr:rowOff>161925</xdr:rowOff>
              </from>
              <to>
                <xdr:col>5</xdr:col>
                <xdr:colOff>625475</xdr:colOff>
                <xdr:row>3</xdr:row>
                <xdr:rowOff>28575</xdr:rowOff>
              </to>
            </anchor>
          </objectPr>
        </oleObject>
      </mc:Choice>
      <mc:Fallback>
        <oleObject shapeId="4098" progId="Equation.KSEE3" r:id="rId5"/>
      </mc:Fallback>
    </mc:AlternateContent>
    <mc:AlternateContent xmlns:mc="http://schemas.openxmlformats.org/markup-compatibility/2006">
      <mc:Choice Requires="x14">
        <oleObject shapeId="4099" progId="Equation.KSEE3" r:id="rId7">
          <objectPr defaultSize="0" r:id="rId8">
            <anchor moveWithCells="1">
              <from>
                <xdr:col>2</xdr:col>
                <xdr:colOff>209550</xdr:colOff>
                <xdr:row>2</xdr:row>
                <xdr:rowOff>161925</xdr:rowOff>
              </from>
              <to>
                <xdr:col>9</xdr:col>
                <xdr:colOff>101600</xdr:colOff>
                <xdr:row>4</xdr:row>
                <xdr:rowOff>47625</xdr:rowOff>
              </to>
            </anchor>
          </objectPr>
        </oleObject>
      </mc:Choice>
      <mc:Fallback>
        <oleObject shapeId="4099" progId="Equation.KSEE3" r:id="rId7"/>
      </mc:Fallback>
    </mc:AlternateContent>
    <mc:AlternateContent xmlns:mc="http://schemas.openxmlformats.org/markup-compatibility/2006">
      <mc:Choice Requires="x14">
        <oleObject shapeId="4100" progId="Equation.KSEE3" r:id="rId9">
          <objectPr defaultSize="0" r:id="rId10">
            <anchor moveWithCells="1">
              <from>
                <xdr:col>2</xdr:col>
                <xdr:colOff>200025</xdr:colOff>
                <xdr:row>3</xdr:row>
                <xdr:rowOff>171450</xdr:rowOff>
              </from>
              <to>
                <xdr:col>9</xdr:col>
                <xdr:colOff>425450</xdr:colOff>
                <xdr:row>5</xdr:row>
                <xdr:rowOff>47625</xdr:rowOff>
              </to>
            </anchor>
          </objectPr>
        </oleObject>
      </mc:Choice>
      <mc:Fallback>
        <oleObject shapeId="4100" progId="Equation.KSEE3" r:id="rId9"/>
      </mc:Fallback>
    </mc:AlternateContent>
    <mc:AlternateContent xmlns:mc="http://schemas.openxmlformats.org/markup-compatibility/2006">
      <mc:Choice Requires="x14">
        <oleObject shapeId="4101" progId="Equation.KSEE3" r:id="rId11">
          <objectPr defaultSize="0" r:id="rId12">
            <anchor moveWithCells="1">
              <from>
                <xdr:col>3</xdr:col>
                <xdr:colOff>171450</xdr:colOff>
                <xdr:row>6</xdr:row>
                <xdr:rowOff>152400</xdr:rowOff>
              </from>
              <to>
                <xdr:col>7</xdr:col>
                <xdr:colOff>806450</xdr:colOff>
                <xdr:row>8</xdr:row>
                <xdr:rowOff>57150</xdr:rowOff>
              </to>
            </anchor>
          </objectPr>
        </oleObject>
      </mc:Choice>
      <mc:Fallback>
        <oleObject shapeId="4101" progId="Equation.KSEE3" r:id="rId11"/>
      </mc:Fallback>
    </mc:AlternateContent>
    <mc:AlternateContent xmlns:mc="http://schemas.openxmlformats.org/markup-compatibility/2006">
      <mc:Choice Requires="x14">
        <oleObject shapeId="4102" progId="Equation.KSEE3" r:id="rId13">
          <objectPr defaultSize="0" r:id="rId14">
            <anchor moveWithCells="1">
              <from>
                <xdr:col>3</xdr:col>
                <xdr:colOff>228600</xdr:colOff>
                <xdr:row>8</xdr:row>
                <xdr:rowOff>47625</xdr:rowOff>
              </from>
              <to>
                <xdr:col>7</xdr:col>
                <xdr:colOff>920750</xdr:colOff>
                <xdr:row>9</xdr:row>
                <xdr:rowOff>123825</xdr:rowOff>
              </to>
            </anchor>
          </objectPr>
        </oleObject>
      </mc:Choice>
      <mc:Fallback>
        <oleObject shapeId="4102" progId="Equation.KSEE3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2022秋冬-作业4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gariemasan Zhou</dc:creator>
  <cp:lastModifiedBy>WPS_1528191060</cp:lastModifiedBy>
  <dcterms:created xsi:type="dcterms:W3CDTF">2015-06-05T18:19:00Z</dcterms:created>
  <dcterms:modified xsi:type="dcterms:W3CDTF">2023-11-02T06:57:27Z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6A0764BAE18D4AC29BB4A23753F25C06</vt:lpwstr>
  </property>
</Properties>
</file>