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jpeg" ContentType="image/jpeg"/>
  <Default Extension="JPG" ContentType="image/.jpg"/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62" windowHeight="11775"/>
  </bookViews>
  <sheets>
    <sheet name="作业5" sheetId="5" r:id="rId1"/>
  </sheets>
  <definedNames>
    <definedName name="Ra">作业5!#REF!</definedName>
    <definedName name="Rb">作业5!#REF!</definedName>
    <definedName name="sigma_a">作业5!#REF!</definedName>
    <definedName name="sigma_b">作业5!#REF!</definedName>
    <definedName name="wa">作业5!#REF!</definedName>
    <definedName name="wb">作业5!#REF!</definedName>
  </definedNames>
  <calcPr calcId="144525"/>
</workbook>
</file>

<file path=xl/sharedStrings.xml><?xml version="1.0" encoding="utf-8"?>
<sst xmlns="http://schemas.openxmlformats.org/spreadsheetml/2006/main" count="33" uniqueCount="20">
  <si>
    <t>协方差（%%）</t>
  </si>
  <si>
    <t>证券</t>
  </si>
  <si>
    <t>平均收益(%)</t>
  </si>
  <si>
    <t>标准差(%)</t>
  </si>
  <si>
    <t>A</t>
  </si>
  <si>
    <t>B</t>
  </si>
  <si>
    <t>C</t>
  </si>
  <si>
    <t>e=</t>
  </si>
  <si>
    <t>I=</t>
  </si>
  <si>
    <r>
      <rPr>
        <sz val="11"/>
        <color theme="1"/>
        <rFont val="Times New Roman"/>
        <charset val="134"/>
      </rPr>
      <t>Σ</t>
    </r>
    <r>
      <rPr>
        <sz val="11"/>
        <color theme="1"/>
        <rFont val="等线"/>
        <charset val="134"/>
        <scheme val="minor"/>
      </rPr>
      <t>=</t>
    </r>
  </si>
  <si>
    <t>于是</t>
  </si>
  <si>
    <t>A=</t>
  </si>
  <si>
    <t>B=</t>
  </si>
  <si>
    <t>C=</t>
  </si>
  <si>
    <t>D=BC-A^2=</t>
  </si>
  <si>
    <t>A/C=</t>
  </si>
  <si>
    <t>1/C=</t>
  </si>
  <si>
    <t>D/C^2=</t>
  </si>
  <si>
    <t>3~6</t>
  </si>
  <si>
    <t>解：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</si>
</sst>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等线"/>
      <charset val="134"/>
      <scheme val="minor"/>
    </font>
    <font>
      <sz val="10.5"/>
      <color theme="1"/>
      <name val="宋体"/>
      <charset val="134"/>
    </font>
    <font>
      <i/>
      <sz val="10.5"/>
      <color theme="1"/>
      <name val="宋体"/>
      <charset val="134"/>
    </font>
    <font>
      <sz val="10.5"/>
      <color theme="8"/>
      <name val="宋体"/>
      <charset val="134"/>
    </font>
    <font>
      <sz val="11"/>
      <color theme="8"/>
      <name val="等线"/>
      <charset val="134"/>
      <scheme val="minor"/>
    </font>
    <font>
      <sz val="11"/>
      <color theme="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rgb="FF000000"/>
      </bottom>
      <diagonal/>
    </border>
    <border>
      <left/>
      <right/>
      <top style="medium">
        <color auto="1"/>
      </top>
      <bottom style="medium">
        <color rgb="FF000000"/>
      </bottom>
      <diagonal/>
    </border>
    <border>
      <left/>
      <right style="medium">
        <color auto="1"/>
      </right>
      <top style="medium">
        <color auto="1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5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6" applyNumberFormat="0" applyFill="0" applyAlignment="0" applyProtection="0">
      <alignment vertical="center"/>
    </xf>
    <xf numFmtId="0" fontId="12" fillId="0" borderId="16" applyNumberFormat="0" applyFill="0" applyAlignment="0" applyProtection="0">
      <alignment vertical="center"/>
    </xf>
    <xf numFmtId="0" fontId="13" fillId="0" borderId="1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18" applyNumberFormat="0" applyAlignment="0" applyProtection="0">
      <alignment vertical="center"/>
    </xf>
    <xf numFmtId="0" fontId="15" fillId="5" borderId="19" applyNumberFormat="0" applyAlignment="0" applyProtection="0">
      <alignment vertical="center"/>
    </xf>
    <xf numFmtId="0" fontId="16" fillId="5" borderId="18" applyNumberFormat="0" applyAlignment="0" applyProtection="0">
      <alignment vertical="center"/>
    </xf>
    <xf numFmtId="0" fontId="17" fillId="6" borderId="20" applyNumberFormat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27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1" fillId="0" borderId="4" xfId="0" applyFont="1" applyBorder="1" applyAlignment="1">
      <alignment horizontal="center" vertical="top" wrapText="1"/>
    </xf>
    <xf numFmtId="0" fontId="1" fillId="0" borderId="5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7" xfId="0" applyFont="1" applyBorder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1" fillId="0" borderId="8" xfId="0" applyFont="1" applyBorder="1" applyAlignment="1">
      <alignment horizontal="center" vertical="top" wrapText="1"/>
    </xf>
    <xf numFmtId="0" fontId="1" fillId="0" borderId="9" xfId="0" applyFont="1" applyBorder="1" applyAlignment="1">
      <alignment horizontal="center" vertical="top" wrapText="1"/>
    </xf>
    <xf numFmtId="0" fontId="1" fillId="0" borderId="10" xfId="0" applyFont="1" applyBorder="1" applyAlignment="1">
      <alignment horizontal="center" vertical="top" wrapText="1"/>
    </xf>
    <xf numFmtId="0" fontId="1" fillId="0" borderId="11" xfId="0" applyFont="1" applyBorder="1" applyAlignment="1">
      <alignment horizontal="center" vertical="top" wrapText="1"/>
    </xf>
    <xf numFmtId="0" fontId="3" fillId="0" borderId="7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4" fillId="0" borderId="14" xfId="0" applyFont="1" applyBorder="1"/>
    <xf numFmtId="0" fontId="0" fillId="2" borderId="0" xfId="0" applyFill="1"/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0" fontId="5" fillId="0" borderId="0" xfId="0" applyFont="1" applyAlignment="1">
      <alignment horizontal="right"/>
    </xf>
    <xf numFmtId="0" fontId="0" fillId="0" borderId="0" xfId="0" applyFill="1"/>
    <xf numFmtId="58" fontId="0" fillId="0" borderId="0" xfId="0" applyNumberFormat="1" applyAlignment="1">
      <alignment horizontal="right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wmf"/><Relationship Id="rId1" Type="http://schemas.openxmlformats.org/officeDocument/2006/relationships/image" Target="../media/image4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104775</xdr:colOff>
          <xdr:row>10</xdr:row>
          <xdr:rowOff>19050</xdr:rowOff>
        </xdr:from>
        <xdr:to>
          <xdr:col>11</xdr:col>
          <xdr:colOff>371475</xdr:colOff>
          <xdr:row>14</xdr:row>
          <xdr:rowOff>47625</xdr:rowOff>
        </xdr:to>
        <xdr:sp>
          <xdr:nvSpPr>
            <xdr:cNvPr id="4104" name="对象 358405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>
            <a:xfrm>
              <a:off x="3094990" y="1797685"/>
              <a:ext cx="6015990" cy="73215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0</xdr:colOff>
      <xdr:row>36</xdr:row>
      <xdr:rowOff>0</xdr:rowOff>
    </xdr:from>
    <xdr:to>
      <xdr:col>8</xdr:col>
      <xdr:colOff>1138555</xdr:colOff>
      <xdr:row>54</xdr:row>
      <xdr:rowOff>71755</xdr:rowOff>
    </xdr:to>
    <xdr:pic>
      <xdr:nvPicPr>
        <xdr:cNvPr id="2" name="图片 1" descr="hw6-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0595" y="6352540"/>
          <a:ext cx="6075045" cy="3237865"/>
        </a:xfrm>
        <a:prstGeom prst="rect">
          <a:avLst/>
        </a:prstGeom>
      </xdr:spPr>
    </xdr:pic>
    <xdr:clientData/>
  </xdr:twoCellAnchor>
  <xdr:twoCellAnchor editAs="oneCell">
    <xdr:from>
      <xdr:col>2</xdr:col>
      <xdr:colOff>20320</xdr:colOff>
      <xdr:row>54</xdr:row>
      <xdr:rowOff>118110</xdr:rowOff>
    </xdr:from>
    <xdr:to>
      <xdr:col>8</xdr:col>
      <xdr:colOff>1172210</xdr:colOff>
      <xdr:row>104</xdr:row>
      <xdr:rowOff>86360</xdr:rowOff>
    </xdr:to>
    <xdr:pic>
      <xdr:nvPicPr>
        <xdr:cNvPr id="3" name="图片 2" descr="hw6-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70915" y="9636760"/>
          <a:ext cx="6088380" cy="87630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</xdr:colOff>
      <xdr:row>104</xdr:row>
      <xdr:rowOff>132715</xdr:rowOff>
    </xdr:from>
    <xdr:to>
      <xdr:col>8</xdr:col>
      <xdr:colOff>1148715</xdr:colOff>
      <xdr:row>108</xdr:row>
      <xdr:rowOff>167005</xdr:rowOff>
    </xdr:to>
    <xdr:pic>
      <xdr:nvPicPr>
        <xdr:cNvPr id="4" name="图片 3" descr="hw6-3"/>
        <xdr:cNvPicPr>
          <a:picLocks noChangeAspect="1"/>
        </xdr:cNvPicPr>
      </xdr:nvPicPr>
      <xdr:blipFill>
        <a:blip r:embed="rId3"/>
        <a:srcRect b="86113"/>
        <a:stretch>
          <a:fillRect/>
        </a:stretch>
      </xdr:blipFill>
      <xdr:spPr>
        <a:xfrm>
          <a:off x="955675" y="18446115"/>
          <a:ext cx="6080125" cy="7378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</xdr:colOff>
          <xdr:row>29</xdr:row>
          <xdr:rowOff>94615</xdr:rowOff>
        </xdr:from>
        <xdr:to>
          <xdr:col>12</xdr:col>
          <xdr:colOff>134620</xdr:colOff>
          <xdr:row>34</xdr:row>
          <xdr:rowOff>89535</xdr:rowOff>
        </xdr:to>
        <xdr:sp>
          <xdr:nvSpPr>
            <xdr:cNvPr id="4105" name="对象 358405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>
            <a:xfrm>
              <a:off x="3020695" y="5215890"/>
              <a:ext cx="6768465" cy="87439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6" Type="http://schemas.openxmlformats.org/officeDocument/2006/relationships/image" Target="../media/image5.wmf"/><Relationship Id="rId5" Type="http://schemas.openxmlformats.org/officeDocument/2006/relationships/oleObject" Target="../embeddings/oleObject2.bin"/><Relationship Id="rId4" Type="http://schemas.openxmlformats.org/officeDocument/2006/relationships/image" Target="../media/image4.w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7"/>
  <sheetViews>
    <sheetView tabSelected="1" topLeftCell="A103" workbookViewId="0">
      <selection activeCell="F122" sqref="F122"/>
    </sheetView>
  </sheetViews>
  <sheetFormatPr defaultColWidth="9" defaultRowHeight="13.85"/>
  <cols>
    <col min="2" max="2" width="4.24778761061947" customWidth="1"/>
    <col min="3" max="3" width="15.6283185840708" customWidth="1"/>
    <col min="4" max="4" width="12.7964601769912"/>
    <col min="8" max="8" width="13.3716814159292" customWidth="1"/>
    <col min="9" max="9" width="18" customWidth="1"/>
    <col min="10" max="10" width="12.7522123893805"/>
    <col min="12" max="12" width="12.7522123893805"/>
    <col min="14" max="14" width="12.7522123893805"/>
  </cols>
  <sheetData>
    <row r="1" ht="14.6" spans="1:8">
      <c r="A1">
        <v>1</v>
      </c>
      <c r="C1" s="1"/>
      <c r="D1" s="2"/>
      <c r="E1" s="3"/>
      <c r="F1" s="4" t="s">
        <v>0</v>
      </c>
      <c r="G1" s="5"/>
      <c r="H1" s="6"/>
    </row>
    <row r="2" spans="3:8">
      <c r="C2" s="7" t="s">
        <v>1</v>
      </c>
      <c r="D2" s="8" t="s">
        <v>2</v>
      </c>
      <c r="E2" s="9" t="s">
        <v>3</v>
      </c>
      <c r="F2" s="10" t="s">
        <v>4</v>
      </c>
      <c r="G2" s="11" t="s">
        <v>5</v>
      </c>
      <c r="H2" s="12" t="s">
        <v>6</v>
      </c>
    </row>
    <row r="3" spans="3:8">
      <c r="C3" s="7" t="s">
        <v>4</v>
      </c>
      <c r="D3" s="8">
        <v>10</v>
      </c>
      <c r="E3" s="9">
        <v>4</v>
      </c>
      <c r="F3" s="13">
        <v>16</v>
      </c>
      <c r="G3" s="8">
        <v>20</v>
      </c>
      <c r="H3" s="9">
        <v>40</v>
      </c>
    </row>
    <row r="4" spans="3:8">
      <c r="C4" s="7" t="s">
        <v>5</v>
      </c>
      <c r="D4" s="8">
        <v>12</v>
      </c>
      <c r="E4" s="9">
        <v>10</v>
      </c>
      <c r="F4" s="13">
        <v>20</v>
      </c>
      <c r="G4" s="14">
        <v>100</v>
      </c>
      <c r="H4" s="9">
        <v>70</v>
      </c>
    </row>
    <row r="5" ht="14.6" spans="3:8">
      <c r="C5" s="15" t="s">
        <v>6</v>
      </c>
      <c r="D5" s="16">
        <v>18</v>
      </c>
      <c r="E5" s="17">
        <v>14</v>
      </c>
      <c r="F5" s="18">
        <v>40</v>
      </c>
      <c r="G5" s="19">
        <v>70</v>
      </c>
      <c r="H5" s="20">
        <v>196</v>
      </c>
    </row>
    <row r="7" spans="4:10">
      <c r="D7" s="21">
        <f>D3/100</f>
        <v>0.1</v>
      </c>
      <c r="F7" s="21">
        <v>1</v>
      </c>
      <c r="H7" s="21">
        <f t="shared" ref="H7:J9" si="0">F3/10000</f>
        <v>0.0016</v>
      </c>
      <c r="I7" s="21">
        <f t="shared" si="0"/>
        <v>0.002</v>
      </c>
      <c r="J7" s="21">
        <f t="shared" si="0"/>
        <v>0.004</v>
      </c>
    </row>
    <row r="8" ht="13.9" spans="3:11">
      <c r="C8" s="22" t="s">
        <v>7</v>
      </c>
      <c r="D8" s="21">
        <f>D4/100</f>
        <v>0.12</v>
      </c>
      <c r="E8" s="23" t="s">
        <v>8</v>
      </c>
      <c r="F8" s="21">
        <v>1</v>
      </c>
      <c r="G8" s="24" t="s">
        <v>9</v>
      </c>
      <c r="H8" s="21">
        <f t="shared" si="0"/>
        <v>0.002</v>
      </c>
      <c r="I8" s="21">
        <f t="shared" si="0"/>
        <v>0.01</v>
      </c>
      <c r="J8" s="21">
        <f t="shared" si="0"/>
        <v>0.007</v>
      </c>
      <c r="K8" s="24"/>
    </row>
    <row r="9" spans="4:10">
      <c r="D9" s="21">
        <f>D5/100</f>
        <v>0.18</v>
      </c>
      <c r="F9" s="21">
        <v>1</v>
      </c>
      <c r="H9" s="21">
        <f t="shared" si="0"/>
        <v>0.004</v>
      </c>
      <c r="I9" s="21">
        <f t="shared" si="0"/>
        <v>0.007</v>
      </c>
      <c r="J9" s="21">
        <f t="shared" si="0"/>
        <v>0.0196</v>
      </c>
    </row>
    <row r="10" spans="3:3">
      <c r="C10" t="s">
        <v>10</v>
      </c>
    </row>
    <row r="11" spans="3:4">
      <c r="C11" s="22" t="s">
        <v>11</v>
      </c>
      <c r="D11">
        <f t="array" ref="D11">MMULT(MMULT(TRANSPOSE(D7:D9),MINVERSE(H7:J9)),F7:F9)</f>
        <v>73.5220588235294</v>
      </c>
    </row>
    <row r="12" spans="3:4">
      <c r="C12" s="22" t="s">
        <v>12</v>
      </c>
      <c r="D12">
        <f t="array" ref="D12">MMULT(MMULT(TRANSPOSE(D7:D9),MINVERSE(H7:J9)),D7:D9)</f>
        <v>6.77338235294118</v>
      </c>
    </row>
    <row r="13" spans="3:4">
      <c r="C13" s="22" t="s">
        <v>13</v>
      </c>
      <c r="D13">
        <f t="array" ref="D13">MMULT(MMULT(TRANSPOSE(F7:F9),MINVERSE(H7:J9)),F7:F9)</f>
        <v>859.926470588235</v>
      </c>
    </row>
    <row r="14" spans="3:4">
      <c r="C14" s="22" t="s">
        <v>14</v>
      </c>
      <c r="D14">
        <f>D12*D13-D11^2</f>
        <v>419.11764705882</v>
      </c>
    </row>
    <row r="15" spans="3:4">
      <c r="C15" s="22" t="s">
        <v>15</v>
      </c>
      <c r="D15">
        <f>D11/D13</f>
        <v>0.0854980761008979</v>
      </c>
    </row>
    <row r="16" spans="3:4">
      <c r="C16" s="22" t="s">
        <v>16</v>
      </c>
      <c r="D16">
        <f>1/D13</f>
        <v>0.00116289012398461</v>
      </c>
    </row>
    <row r="17" spans="3:4">
      <c r="C17" s="22" t="s">
        <v>17</v>
      </c>
      <c r="D17">
        <f>D14/D13^2</f>
        <v>0.000566778427252006</v>
      </c>
    </row>
    <row r="18" spans="3:17">
      <c r="C18" s="22"/>
      <c r="H18">
        <v>1</v>
      </c>
      <c r="I18">
        <v>2</v>
      </c>
      <c r="J18">
        <v>3</v>
      </c>
      <c r="K18">
        <v>4</v>
      </c>
      <c r="L18">
        <v>5</v>
      </c>
      <c r="M18">
        <v>6</v>
      </c>
      <c r="N18">
        <v>7</v>
      </c>
      <c r="O18">
        <v>8</v>
      </c>
      <c r="P18">
        <v>9</v>
      </c>
      <c r="Q18">
        <v>10</v>
      </c>
    </row>
    <row r="19" spans="1:17">
      <c r="A19">
        <v>2</v>
      </c>
      <c r="C19" s="22"/>
      <c r="D19" s="21">
        <v>0.1</v>
      </c>
      <c r="F19" s="21">
        <v>1</v>
      </c>
      <c r="H19" s="21">
        <v>0.0025</v>
      </c>
      <c r="I19" s="21">
        <v>0.0015</v>
      </c>
      <c r="J19" s="21">
        <v>0.001</v>
      </c>
      <c r="K19" s="21">
        <v>0.00175</v>
      </c>
      <c r="L19" s="21">
        <v>0.0005</v>
      </c>
      <c r="M19" s="21">
        <v>0.00075</v>
      </c>
      <c r="N19" s="21">
        <v>0.00025</v>
      </c>
      <c r="O19" s="21">
        <v>0.001</v>
      </c>
      <c r="P19" s="21">
        <v>0.001</v>
      </c>
      <c r="Q19" s="21">
        <v>0.0005</v>
      </c>
    </row>
    <row r="20" spans="3:17">
      <c r="C20" s="22"/>
      <c r="D20" s="21">
        <v>0.08</v>
      </c>
      <c r="F20" s="21">
        <v>1</v>
      </c>
      <c r="H20" s="21">
        <v>0.0015</v>
      </c>
      <c r="I20" s="21">
        <v>0.0036</v>
      </c>
      <c r="J20" s="21">
        <v>0.0012</v>
      </c>
      <c r="K20" s="21">
        <v>0.0021</v>
      </c>
      <c r="L20" s="21">
        <v>0.0006</v>
      </c>
      <c r="M20" s="21">
        <v>0.0009</v>
      </c>
      <c r="N20" s="21">
        <v>0.0003</v>
      </c>
      <c r="O20" s="21">
        <v>0.0012</v>
      </c>
      <c r="P20" s="21">
        <v>0.0012</v>
      </c>
      <c r="Q20" s="21">
        <v>0.0006</v>
      </c>
    </row>
    <row r="21" spans="4:17">
      <c r="D21" s="21">
        <v>0.12</v>
      </c>
      <c r="F21" s="21">
        <v>1</v>
      </c>
      <c r="H21" s="21">
        <v>0.001</v>
      </c>
      <c r="I21" s="21">
        <v>0.0012</v>
      </c>
      <c r="J21" s="21">
        <v>0.0016</v>
      </c>
      <c r="K21" s="21">
        <v>0.0014</v>
      </c>
      <c r="L21" s="21">
        <v>0.0004</v>
      </c>
      <c r="M21" s="21">
        <v>0.0006</v>
      </c>
      <c r="N21" s="21">
        <v>0.0002</v>
      </c>
      <c r="O21" s="21">
        <v>0.0008</v>
      </c>
      <c r="P21" s="21">
        <v>0.0008</v>
      </c>
      <c r="Q21" s="21">
        <v>0.0004</v>
      </c>
    </row>
    <row r="22" ht="13.9" spans="3:17">
      <c r="C22" s="22"/>
      <c r="D22" s="21">
        <v>0.14</v>
      </c>
      <c r="F22" s="21">
        <v>1</v>
      </c>
      <c r="G22" s="24" t="s">
        <v>9</v>
      </c>
      <c r="H22" s="21">
        <v>0.00175</v>
      </c>
      <c r="I22" s="21">
        <v>0.0021</v>
      </c>
      <c r="J22" s="21">
        <v>0.0014</v>
      </c>
      <c r="K22" s="21">
        <v>0.0049</v>
      </c>
      <c r="L22" s="21">
        <v>0.0007</v>
      </c>
      <c r="M22" s="21">
        <v>0.00105</v>
      </c>
      <c r="N22" s="21">
        <v>0.00035</v>
      </c>
      <c r="O22" s="21">
        <v>0.0014</v>
      </c>
      <c r="P22" s="21">
        <v>0.0014</v>
      </c>
      <c r="Q22" s="21">
        <v>0.0007</v>
      </c>
    </row>
    <row r="23" spans="3:17">
      <c r="C23" s="22" t="s">
        <v>7</v>
      </c>
      <c r="D23" s="21">
        <v>0.06</v>
      </c>
      <c r="E23" s="23" t="s">
        <v>8</v>
      </c>
      <c r="F23" s="21">
        <v>1</v>
      </c>
      <c r="H23" s="21">
        <v>0.0005</v>
      </c>
      <c r="I23" s="21">
        <v>0.0006</v>
      </c>
      <c r="J23" s="21">
        <v>0.0004</v>
      </c>
      <c r="K23" s="21">
        <v>0.0007</v>
      </c>
      <c r="L23" s="21">
        <v>0.0004</v>
      </c>
      <c r="M23" s="21">
        <v>0.0003</v>
      </c>
      <c r="N23" s="21">
        <v>0.0001</v>
      </c>
      <c r="O23" s="21">
        <v>0.0004</v>
      </c>
      <c r="P23" s="21">
        <v>0.0004</v>
      </c>
      <c r="Q23" s="21">
        <v>0.0002</v>
      </c>
    </row>
    <row r="24" spans="3:17">
      <c r="C24" s="22"/>
      <c r="D24" s="21">
        <v>0.09</v>
      </c>
      <c r="F24" s="21">
        <v>1</v>
      </c>
      <c r="H24" s="21">
        <v>0.00075</v>
      </c>
      <c r="I24" s="21">
        <v>0.0009</v>
      </c>
      <c r="J24" s="21">
        <v>0.0006</v>
      </c>
      <c r="K24" s="21">
        <v>0.00105</v>
      </c>
      <c r="L24" s="21">
        <v>0.0003</v>
      </c>
      <c r="M24" s="21">
        <v>0.0009</v>
      </c>
      <c r="N24" s="21">
        <v>0.00015</v>
      </c>
      <c r="O24" s="21">
        <v>0.0006</v>
      </c>
      <c r="P24" s="21">
        <v>0.0006</v>
      </c>
      <c r="Q24" s="21">
        <v>0.0003</v>
      </c>
    </row>
    <row r="25" spans="3:17">
      <c r="C25" s="22"/>
      <c r="D25" s="21">
        <v>0.05</v>
      </c>
      <c r="F25" s="21">
        <v>1</v>
      </c>
      <c r="H25" s="21">
        <v>0.00025</v>
      </c>
      <c r="I25" s="21">
        <v>0.0003</v>
      </c>
      <c r="J25" s="21">
        <v>0.0002</v>
      </c>
      <c r="K25" s="21">
        <v>0.00035</v>
      </c>
      <c r="L25" s="21">
        <v>0.0001</v>
      </c>
      <c r="M25" s="21">
        <v>0.00015</v>
      </c>
      <c r="N25" s="21">
        <v>0.0001</v>
      </c>
      <c r="O25" s="21">
        <v>0.0002</v>
      </c>
      <c r="P25" s="21">
        <v>0.0002</v>
      </c>
      <c r="Q25" s="21">
        <v>0.0001</v>
      </c>
    </row>
    <row r="26" spans="3:17">
      <c r="C26" s="22"/>
      <c r="D26" s="21">
        <v>0.08</v>
      </c>
      <c r="F26" s="21">
        <v>1</v>
      </c>
      <c r="H26" s="21">
        <v>0.001</v>
      </c>
      <c r="I26" s="21">
        <v>0.0012</v>
      </c>
      <c r="J26" s="21">
        <v>0.0008</v>
      </c>
      <c r="K26" s="21">
        <v>0.0014</v>
      </c>
      <c r="L26" s="21">
        <v>0.0004</v>
      </c>
      <c r="M26" s="21">
        <v>0.0006</v>
      </c>
      <c r="N26" s="21">
        <v>0.0002</v>
      </c>
      <c r="O26" s="21">
        <v>0.0016</v>
      </c>
      <c r="P26" s="21">
        <v>0.0008</v>
      </c>
      <c r="Q26" s="21">
        <v>0.0004</v>
      </c>
    </row>
    <row r="27" spans="3:17">
      <c r="C27" s="22"/>
      <c r="D27" s="21">
        <v>0.1</v>
      </c>
      <c r="F27" s="21">
        <v>1</v>
      </c>
      <c r="H27" s="21">
        <v>0.001</v>
      </c>
      <c r="I27" s="21">
        <v>0.0012</v>
      </c>
      <c r="J27" s="21">
        <v>0.0008</v>
      </c>
      <c r="K27" s="21">
        <v>0.0014</v>
      </c>
      <c r="L27" s="21">
        <v>0.0004</v>
      </c>
      <c r="M27" s="21">
        <v>0.0006</v>
      </c>
      <c r="N27" s="21">
        <v>0.0002</v>
      </c>
      <c r="O27" s="21">
        <v>0.0008</v>
      </c>
      <c r="P27" s="21">
        <v>0.0016</v>
      </c>
      <c r="Q27" s="21">
        <v>0.0004</v>
      </c>
    </row>
    <row r="28" spans="3:17">
      <c r="C28" s="22"/>
      <c r="D28" s="21">
        <v>0.12</v>
      </c>
      <c r="F28" s="21">
        <v>1</v>
      </c>
      <c r="H28" s="21">
        <v>0.0005</v>
      </c>
      <c r="I28" s="21">
        <v>0.0006</v>
      </c>
      <c r="J28" s="21">
        <v>0.0004</v>
      </c>
      <c r="K28" s="21">
        <v>0.0007</v>
      </c>
      <c r="L28" s="21">
        <v>0.0002</v>
      </c>
      <c r="M28" s="21">
        <v>0.0003</v>
      </c>
      <c r="N28" s="21">
        <v>0.0001</v>
      </c>
      <c r="O28" s="21">
        <v>0.0004</v>
      </c>
      <c r="P28" s="21">
        <v>0.0004</v>
      </c>
      <c r="Q28" s="21">
        <v>0.0004</v>
      </c>
    </row>
    <row r="29" spans="3:17">
      <c r="C29" s="22" t="s">
        <v>11</v>
      </c>
      <c r="D29" s="25">
        <f t="array" ref="D29">MMULT(MMULT(TRANSPOSE(D19:D28),MINVERSE(H19:Q28)),F19:F28)</f>
        <v>707.734487734488</v>
      </c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</row>
    <row r="30" spans="3:17">
      <c r="C30" s="22" t="s">
        <v>12</v>
      </c>
      <c r="D30" s="25">
        <f t="array" ref="D30">MMULT(MMULT(TRANSPOSE(D19:D28),MINVERSE(H19:Q28)),D19:D28)</f>
        <v>54.2323232323232</v>
      </c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</row>
    <row r="31" spans="3:17">
      <c r="C31" s="22" t="s">
        <v>13</v>
      </c>
      <c r="D31" s="25">
        <f t="array" ref="D31">MMULT(MMULT(TRANSPOSE(F19:F28),MINVERSE(H19:Q28)),F19:F28)</f>
        <v>14265.7184085755</v>
      </c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</row>
    <row r="32" spans="3:17">
      <c r="C32" s="22" t="s">
        <v>14</v>
      </c>
      <c r="D32" s="25">
        <f>D30*D31-D29*D29</f>
        <v>272774.946746375</v>
      </c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</row>
    <row r="33" spans="3:17">
      <c r="C33" s="22" t="s">
        <v>15</v>
      </c>
      <c r="D33" s="25">
        <f>D29/D31</f>
        <v>0.0496108550207361</v>
      </c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</row>
    <row r="34" spans="3:17">
      <c r="C34" s="22" t="s">
        <v>16</v>
      </c>
      <c r="D34" s="25">
        <f>1/D31</f>
        <v>7.00981171336503e-5</v>
      </c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</row>
    <row r="35" spans="3:17">
      <c r="C35" s="22" t="s">
        <v>17</v>
      </c>
      <c r="D35" s="25">
        <f>D32/D31/D31</f>
        <v>0.00134034681048088</v>
      </c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</row>
    <row r="37" spans="1:2">
      <c r="A37" s="26" t="s">
        <v>18</v>
      </c>
      <c r="B37" t="s">
        <v>19</v>
      </c>
    </row>
  </sheetData>
  <mergeCells count="1">
    <mergeCell ref="F1:H1"/>
  </mergeCells>
  <pageMargins left="0.75" right="0.75" top="1" bottom="1" header="0.5" footer="0.5"/>
  <pageSetup paperSize="9" orientation="portrait" horizontalDpi="1200" verticalDpi="1200"/>
  <headerFooter/>
  <drawing r:id="rId1"/>
  <legacyDrawing r:id="rId2"/>
  <oleObjects>
    <mc:AlternateContent xmlns:mc="http://schemas.openxmlformats.org/markup-compatibility/2006">
      <mc:Choice Requires="x14">
        <oleObject shapeId="4104" progId="Equation.DSMT4" r:id="rId3">
          <objectPr defaultSize="0" r:id="rId4">
            <anchor moveWithCells="1">
              <from>
                <xdr:col>4</xdr:col>
                <xdr:colOff>104775</xdr:colOff>
                <xdr:row>10</xdr:row>
                <xdr:rowOff>19050</xdr:rowOff>
              </from>
              <to>
                <xdr:col>11</xdr:col>
                <xdr:colOff>371475</xdr:colOff>
                <xdr:row>14</xdr:row>
                <xdr:rowOff>47625</xdr:rowOff>
              </to>
            </anchor>
          </objectPr>
        </oleObject>
      </mc:Choice>
      <mc:Fallback>
        <oleObject shapeId="4104" progId="Equation.DSMT4" r:id="rId3"/>
      </mc:Fallback>
    </mc:AlternateContent>
    <mc:AlternateContent xmlns:mc="http://schemas.openxmlformats.org/markup-compatibility/2006">
      <mc:Choice Requires="x14">
        <oleObject shapeId="4105" progId="Equation.DSMT4" r:id="rId5">
          <objectPr defaultSize="0" r:id="rId6">
            <anchor moveWithCells="1">
              <from>
                <xdr:col>4</xdr:col>
                <xdr:colOff>30480</xdr:colOff>
                <xdr:row>29</xdr:row>
                <xdr:rowOff>94615</xdr:rowOff>
              </from>
              <to>
                <xdr:col>12</xdr:col>
                <xdr:colOff>134620</xdr:colOff>
                <xdr:row>34</xdr:row>
                <xdr:rowOff>89535</xdr:rowOff>
              </to>
            </anchor>
          </objectPr>
        </oleObject>
      </mc:Choice>
      <mc:Fallback>
        <oleObject shapeId="4105" progId="Equation.DSMT4" r:id="rId5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作业5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gariemasan Zhou</dc:creator>
  <cp:lastModifiedBy>WPS_1528191060</cp:lastModifiedBy>
  <dcterms:created xsi:type="dcterms:W3CDTF">2015-06-05T18:19:00Z</dcterms:created>
  <dcterms:modified xsi:type="dcterms:W3CDTF">2023-11-07T02:26:39Z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2052-12.1.0.15374</vt:lpwstr>
  </property>
  <property fmtid="{D5CDD505-2E9C-101B-9397-08002B2CF9AE}" pid="3" name="ICV">
    <vt:lpwstr>6A0764BAE18D4AC29BB4A23753F25C06</vt:lpwstr>
  </property>
</Properties>
</file>