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<sst xmlns="http://schemas.openxmlformats.org/spreadsheetml/2006/main" count="297">
  <si>
    <t>日期</t>
  </si>
  <si>
    <t>当日期末权益</t>
  </si>
  <si>
    <t>净值</t>
  </si>
  <si>
    <t>收益率</t>
  </si>
  <si>
    <t>客户日均保证金</t>
  </si>
  <si>
    <t>风险率</t>
  </si>
  <si>
    <t>累计权益</t>
  </si>
  <si>
    <t>累计使用保证金</t>
  </si>
  <si>
    <t>资金使用率(%)</t>
  </si>
  <si>
    <t>月__日</t>
  </si>
  <si>
    <t>历史最大回撤</t>
  </si>
  <si>
    <t>比率1</t>
  </si>
  <si>
    <t>最大回撤起始日期</t>
  </si>
  <si>
    <t>当日回撤</t>
  </si>
  <si>
    <t>比率2</t>
  </si>
  <si>
    <t>回撤起始日期</t>
  </si>
  <si>
    <t>月度收益</t>
  </si>
  <si>
    <t>月度收益率</t>
  </si>
  <si>
    <t>月份</t>
  </si>
  <si>
    <t>2013-10-31/2013-10-31</t>
  </si>
  <si>
    <t>2013/11</t>
  </si>
  <si>
    <t>2013-10-31/2013-11-1</t>
  </si>
  <si>
    <t>2013/12</t>
  </si>
  <si>
    <t>2013-10-31/2013-11-4</t>
  </si>
  <si>
    <t>2014/1</t>
  </si>
  <si>
    <t>2013-10-31/2013-11-5</t>
  </si>
  <si>
    <t>2014/2</t>
  </si>
  <si>
    <t>2013-10-31/2013-11-6</t>
  </si>
  <si>
    <t>2014/3</t>
  </si>
  <si>
    <t>2013-10-31/2013-11-7</t>
  </si>
  <si>
    <t>2014/4</t>
  </si>
  <si>
    <t>2013-10-31/2013-11-8</t>
  </si>
  <si>
    <t>2014/5</t>
  </si>
  <si>
    <t>2013-10-31/2013-11-11</t>
  </si>
  <si>
    <t>2014/6</t>
  </si>
  <si>
    <t>2013-10-31/2013-11-12</t>
  </si>
  <si>
    <t>2014/7</t>
  </si>
  <si>
    <t>2013-10-31/2013-11-13</t>
  </si>
  <si>
    <t>2014/8</t>
  </si>
  <si>
    <t>2013-10-31/2013-11-14</t>
  </si>
  <si>
    <t>2014/9</t>
  </si>
  <si>
    <t>2013-10-31/2013-11-15</t>
  </si>
  <si>
    <t>2014/10</t>
  </si>
  <si>
    <t>2013-10-31/2013-11-18</t>
  </si>
  <si>
    <t>2014/11</t>
  </si>
  <si>
    <t>2013-10-31/2013-11-19</t>
  </si>
  <si>
    <t>2013-10-31/2013-11-20</t>
  </si>
  <si>
    <t>2013-10-31/2013-11-21</t>
  </si>
  <si>
    <t>2013-11-22/2013-11-22</t>
  </si>
  <si>
    <t>2013-11-25/2013-11-25</t>
  </si>
  <si>
    <t>2013-11-26/2013-11-26</t>
  </si>
  <si>
    <t>2013-11-27/2013-11-27</t>
  </si>
  <si>
    <t>2013-11-27/2013-11-28</t>
  </si>
  <si>
    <t>2013-11-27/2013-11-29</t>
  </si>
  <si>
    <t>2013-11-27/2013-12-2</t>
  </si>
  <si>
    <t>2013-11-27/2013-12-3</t>
  </si>
  <si>
    <t>2013-11-27/2013-12-4</t>
  </si>
  <si>
    <t>2013-11-27/2013-12-5</t>
  </si>
  <si>
    <t>2013-12-6/2013-12-6</t>
  </si>
  <si>
    <t>2013-12-9/2013-12-9</t>
  </si>
  <si>
    <t>2013-12-10/2013-12-10</t>
  </si>
  <si>
    <t>2013-12-10/2013-12-11</t>
  </si>
  <si>
    <t>2013-12-10/2013-12-12</t>
  </si>
  <si>
    <t>2013-12-10/2013-12-13</t>
  </si>
  <si>
    <t>2013-12-10/2013-12-16</t>
  </si>
  <si>
    <t>2013-12-10/2013-12-17</t>
  </si>
  <si>
    <t>2013-12-10/2013-12-18</t>
  </si>
  <si>
    <t>2013-12-10/2013-12-19</t>
  </si>
  <si>
    <t>2013-12-10/2013-12-20</t>
  </si>
  <si>
    <t>2013-12-10/2013-12-23</t>
  </si>
  <si>
    <t>2013-12-10/2013-12-24</t>
  </si>
  <si>
    <t>2013-12-10/2013-12-25</t>
  </si>
  <si>
    <t>2013-12-26/2013-12-26</t>
  </si>
  <si>
    <t>2013-12-27/2013-12-27</t>
  </si>
  <si>
    <t>2013-12-30/2013-12-30</t>
  </si>
  <si>
    <t>2013-12-30/2013-12-31</t>
  </si>
  <si>
    <t>2013-12-30/2014-1-2</t>
  </si>
  <si>
    <t>2014-1-3/2014-1-3</t>
  </si>
  <si>
    <t>2014-1-6/2014-1-6</t>
  </si>
  <si>
    <t>2014-1-7/2014-1-7</t>
  </si>
  <si>
    <t>2014-1-8/2014-1-8</t>
  </si>
  <si>
    <t>2014-1-9/2014-1-9</t>
  </si>
  <si>
    <t>2014-1-9/2014-1-10</t>
  </si>
  <si>
    <t>2014-1-9/2014-1-13</t>
  </si>
  <si>
    <t>2014-1-9/2014-1-14</t>
  </si>
  <si>
    <t>2014-1-9/2014-1-15</t>
  </si>
  <si>
    <t>2014-1-16/2014-1-16</t>
  </si>
  <si>
    <t>2014-1-17/2014-1-17</t>
  </si>
  <si>
    <t>2014-1-17/2014-1-20</t>
  </si>
  <si>
    <t>2014-1-21/2014-1-21</t>
  </si>
  <si>
    <t>2014-1-22/2014-1-22</t>
  </si>
  <si>
    <t>2014-1-22/2014-1-23</t>
  </si>
  <si>
    <t>2014-1-22/2014-1-24</t>
  </si>
  <si>
    <t>2014-1-22/2014-1-27</t>
  </si>
  <si>
    <t>2014-1-28/2014-1-28</t>
  </si>
  <si>
    <t>2014-1-29/2014-1-29</t>
  </si>
  <si>
    <t>2014-1-29/2014-1-30</t>
  </si>
  <si>
    <t>2014-1-29/2014-2-7</t>
  </si>
  <si>
    <t>2014-1-29/2014-2-10</t>
  </si>
  <si>
    <t>2014-2-11/2014-2-11</t>
  </si>
  <si>
    <t>2014-2-12/2014-2-12</t>
  </si>
  <si>
    <t>2014-2-13/2014-2-13</t>
  </si>
  <si>
    <t>2014-2-14/2014-2-14</t>
  </si>
  <si>
    <t>2014-2-14/2014-2-17</t>
  </si>
  <si>
    <t>2014-2-14/2014-2-18</t>
  </si>
  <si>
    <t>2014-2-14/2014-2-19</t>
  </si>
  <si>
    <t>2014-2-20/2014-2-20</t>
  </si>
  <si>
    <t>2014-2-21/2014-2-21</t>
  </si>
  <si>
    <t>2014-2-24/2014-2-24</t>
  </si>
  <si>
    <t>2014-2-25/2014-2-25</t>
  </si>
  <si>
    <t>2014-2-26/2014-2-26</t>
  </si>
  <si>
    <t>2014-2-27/2014-2-27</t>
  </si>
  <si>
    <t>2014-2-28/2014-2-28</t>
  </si>
  <si>
    <t>2014-3-3/2014-3-3</t>
  </si>
  <si>
    <t>2014-3-3/2014-3-4</t>
  </si>
  <si>
    <t>2014-3-3/2014-3-5</t>
  </si>
  <si>
    <t>2014-3-3/2014-3-6</t>
  </si>
  <si>
    <t>2014-3-3/2014-3-7</t>
  </si>
  <si>
    <t>2014-3-10/2014-3-10</t>
  </si>
  <si>
    <t>2014-3-11/2014-3-11</t>
  </si>
  <si>
    <t>2014-3-12/2014-3-12</t>
  </si>
  <si>
    <t>2014-3-13/2014-3-13</t>
  </si>
  <si>
    <t>2014-3-14/2014-3-14</t>
  </si>
  <si>
    <t>2014-3-17/2014-3-17</t>
  </si>
  <si>
    <t>2014-3-18/2014-3-18</t>
  </si>
  <si>
    <t>2014-3-18/2014-3-19</t>
  </si>
  <si>
    <t>2014-3-18/2014-3-20</t>
  </si>
  <si>
    <t>2014-3-18/2014-3-21</t>
  </si>
  <si>
    <t>2014-3-18/2014-3-24</t>
  </si>
  <si>
    <t>2014-3-18/2014-3-25</t>
  </si>
  <si>
    <t>2014-3-18/2014-3-26</t>
  </si>
  <si>
    <t>2014-3-18/2014-3-27</t>
  </si>
  <si>
    <t>2014-3-18/2014-3-28</t>
  </si>
  <si>
    <t>2014-3-18/2014-3-31</t>
  </si>
  <si>
    <t>2014-3-18/2014-4-1</t>
  </si>
  <si>
    <t>2014-3-18/2014-4-2</t>
  </si>
  <si>
    <t>2014-3-18/2014-4-3</t>
  </si>
  <si>
    <t>2014-3-18/2014-4-4</t>
  </si>
  <si>
    <t>2014-3-18/2014-4-8</t>
  </si>
  <si>
    <t>2014-3-18/2014-4-9</t>
  </si>
  <si>
    <t>2014-3-18/2014-4-10</t>
  </si>
  <si>
    <t>2014-3-18/2014-4-11</t>
  </si>
  <si>
    <t>2014-3-18/2014-4-14</t>
  </si>
  <si>
    <t>2014-3-18/2014-4-15</t>
  </si>
  <si>
    <t>2014-3-18/2014-4-16</t>
  </si>
  <si>
    <t>2014-3-18/2014-4-17</t>
  </si>
  <si>
    <t>2014-3-18/2014-4-18</t>
  </si>
  <si>
    <t>2014-3-18/2014-4-21</t>
  </si>
  <si>
    <t>2014-3-18/2014-4-22</t>
  </si>
  <si>
    <t>2014-3-18/2014-4-23</t>
  </si>
  <si>
    <t>2014-3-18/2014-4-24</t>
  </si>
  <si>
    <t>2014-3-18/2014-4-25</t>
  </si>
  <si>
    <t>2014-3-18/2014-4-28</t>
  </si>
  <si>
    <t>2014-3-18/2014-4-29</t>
  </si>
  <si>
    <t>2014-3-18/2014-4-30</t>
  </si>
  <si>
    <t>2014-3-18/2014-5-5</t>
  </si>
  <si>
    <t>2014-3-18/2014-5-6</t>
  </si>
  <si>
    <t>2014-3-18/2014-5-7</t>
  </si>
  <si>
    <t>2014-3-18/2014-5-8</t>
  </si>
  <si>
    <t>2014-3-18/2014-5-9</t>
  </si>
  <si>
    <t>2014-3-18/2014-5-12</t>
  </si>
  <si>
    <t>2014-3-18/2014-5-13</t>
  </si>
  <si>
    <t>2014-3-18/2014-5-14</t>
  </si>
  <si>
    <t>2014-3-18/2014-5-15</t>
  </si>
  <si>
    <t>2014-3-18/2014-5-16</t>
  </si>
  <si>
    <t>2014-3-18/2014-5-19</t>
  </si>
  <si>
    <t>2014-3-18/2014-5-20</t>
  </si>
  <si>
    <t>2014-3-18/2014-5-21</t>
  </si>
  <si>
    <t>2014-3-18/2014-5-22</t>
  </si>
  <si>
    <t>2014-3-18/2014-5-23</t>
  </si>
  <si>
    <t>2014-3-18/2014-5-26</t>
  </si>
  <si>
    <t>2014-3-18/2014-5-27</t>
  </si>
  <si>
    <t>2014-3-18/2014-5-28</t>
  </si>
  <si>
    <t>2014-3-18/2014-5-29</t>
  </si>
  <si>
    <t>2014-3-18/2014-5-30</t>
  </si>
  <si>
    <t>2014-3-18/2014-6-3</t>
  </si>
  <si>
    <t>2014-3-18/2014-6-4</t>
  </si>
  <si>
    <t>2014-3-18/2014-6-5</t>
  </si>
  <si>
    <t>2014-3-18/2014-6-6</t>
  </si>
  <si>
    <t>2014-3-18/2014-6-9</t>
  </si>
  <si>
    <t>2014-3-18/2014-6-10</t>
  </si>
  <si>
    <t>2014-3-18/2014-6-11</t>
  </si>
  <si>
    <t>2014-3-18/2014-6-12</t>
  </si>
  <si>
    <t>2014-3-18/2014-6-13</t>
  </si>
  <si>
    <t>2014-3-18/2014-6-16</t>
  </si>
  <si>
    <t>2014-3-18/2014-6-17</t>
  </si>
  <si>
    <t>2014-6-18/2014-6-18</t>
  </si>
  <si>
    <t>2014-6-19/2014-6-19</t>
  </si>
  <si>
    <t>2014-6-20/2014-6-20</t>
  </si>
  <si>
    <t>2014-6-23/2014-6-23</t>
  </si>
  <si>
    <t>2014-6-24/2014-6-24</t>
  </si>
  <si>
    <t>2014-6-25/2014-6-25</t>
  </si>
  <si>
    <t>2014-6-26/2014-6-26</t>
  </si>
  <si>
    <t>2014-6-27/2014-6-27</t>
  </si>
  <si>
    <t>2014-6-30/2014-6-30</t>
  </si>
  <si>
    <t>2014-6-30/2014-7-1</t>
  </si>
  <si>
    <t>2014-6-30/2014-7-2</t>
  </si>
  <si>
    <t>2014-7-3/2014-7-3</t>
  </si>
  <si>
    <t>2014-7-4/2014-7-4</t>
  </si>
  <si>
    <t>2014-7-4/2014-7-7</t>
  </si>
  <si>
    <t>2014-7-4/2014-7-8</t>
  </si>
  <si>
    <t>2014-7-9/2014-7-9</t>
  </si>
  <si>
    <t>2014-7-9/2014-7-10</t>
  </si>
  <si>
    <t>2014-7-9/2014-7-11</t>
  </si>
  <si>
    <t>2014-7-9/2014-7-14</t>
  </si>
  <si>
    <t>2014-7-9/2014-7-15</t>
  </si>
  <si>
    <t>2014-7-9/2014-7-16</t>
  </si>
  <si>
    <t>2014-7-9/2014-7-17</t>
  </si>
  <si>
    <t>2014-7-9/2014-7-18</t>
  </si>
  <si>
    <t>2014-7-9/2014-7-21</t>
  </si>
  <si>
    <t>2014-7-22/2014-7-22</t>
  </si>
  <si>
    <t>2014-7-23/2014-7-23</t>
  </si>
  <si>
    <t>2014-7-23/2014-7-24</t>
  </si>
  <si>
    <t>2014-7-23/2014-7-25</t>
  </si>
  <si>
    <t>2014-7-23/2014-7-28</t>
  </si>
  <si>
    <t>2014-7-23/2014-7-29</t>
  </si>
  <si>
    <t>2014-7-23/2014-7-30</t>
  </si>
  <si>
    <t>2014-7-23/2014-7-31</t>
  </si>
  <si>
    <t>2014-7-23/2014-8-1</t>
  </si>
  <si>
    <t>2014-7-23/2014-8-4</t>
  </si>
  <si>
    <t>2014-7-23/2014-8-5</t>
  </si>
  <si>
    <t>2014-7-23/2014-8-6</t>
  </si>
  <si>
    <t>2014-7-23/2014-8-7</t>
  </si>
  <si>
    <t>2014-7-23/2014-8-8</t>
  </si>
  <si>
    <t>2014-7-23/2014-8-11</t>
  </si>
  <si>
    <t>2014-7-23/2014-8-12</t>
  </si>
  <si>
    <t>2014-7-23/2014-8-13</t>
  </si>
  <si>
    <t>2014-7-23/2014-8-14</t>
  </si>
  <si>
    <t>2014-8-15/2014-8-15</t>
  </si>
  <si>
    <t>2014-8-18/2014-8-18</t>
  </si>
  <si>
    <t>2014-8-18/2014-8-19</t>
  </si>
  <si>
    <t>2014-8-20/2014-8-20</t>
  </si>
  <si>
    <t>2014-8-20/2014-8-21</t>
  </si>
  <si>
    <t>2014-8-20/2014-8-22</t>
  </si>
  <si>
    <t>2014-8-20/2014-8-25</t>
  </si>
  <si>
    <t>2014-8-20/2014-8-26</t>
  </si>
  <si>
    <t>8-1900-1-26</t>
  </si>
  <si>
    <t>2014-8-20/2014-8-27</t>
  </si>
  <si>
    <t>2014-8-20/2014-8-28</t>
  </si>
  <si>
    <t>2014-8-29/2014-8-29</t>
  </si>
  <si>
    <t>2014-8-29/2014-9-1</t>
  </si>
  <si>
    <t>2014-8-29/2014-9-2</t>
  </si>
  <si>
    <t>2014-9-3/2014-9-3</t>
  </si>
  <si>
    <t>2014-9-4/2014-9-4</t>
  </si>
  <si>
    <t>2014-9-4/2014-9-5</t>
  </si>
  <si>
    <t>2014-9-4/2014-9-9</t>
  </si>
  <si>
    <t>2014-9-10/2014-9-10</t>
  </si>
  <si>
    <t>2014-9-10/2014-9-11</t>
  </si>
  <si>
    <t>2014-9-10/2014-9-12</t>
  </si>
  <si>
    <t>2014-9-10/2014-9-15</t>
  </si>
  <si>
    <t>2014-9-10/2014-9-16</t>
  </si>
  <si>
    <t>2014-9-10/2014-9-17</t>
  </si>
  <si>
    <t>2014-9-10/2014-9-18</t>
  </si>
  <si>
    <t>2014-9-19/2014-9-19</t>
  </si>
  <si>
    <t>2014-9-22/2014-9-22</t>
  </si>
  <si>
    <t>2014-9-23/2014-9-23</t>
  </si>
  <si>
    <t>2014-9-23/2014-9-24</t>
  </si>
  <si>
    <t>2014-9-23/2014-9-25</t>
  </si>
  <si>
    <t>2014-9-23/2014-9-26</t>
  </si>
  <si>
    <t>2014-9-23/2014-9-29</t>
  </si>
  <si>
    <t>2014-9-23/2014-9-30</t>
  </si>
  <si>
    <t>2014-9-23/2014-10-8</t>
  </si>
  <si>
    <t>2014-10-9/2014-10-9</t>
  </si>
  <si>
    <t>2014-10-10/2014-10-10</t>
  </si>
  <si>
    <t>2014-10-13/2014-10-13</t>
  </si>
  <si>
    <t>2014-10-13/2014-10-14</t>
  </si>
  <si>
    <t>2014-10-13/2014-10-15</t>
  </si>
  <si>
    <t>2014-10-13/2014-10-16</t>
  </si>
  <si>
    <t>2014-10-13/2014-10-17</t>
  </si>
  <si>
    <t>2014-10-13/2014-10-20</t>
  </si>
  <si>
    <t>2014-10-13/2014-10-21</t>
  </si>
  <si>
    <t>2014-10-13/2014-10-22</t>
  </si>
  <si>
    <t>2014-10-13/2014-10-23</t>
  </si>
  <si>
    <t>2014-10-13/2014-10-24</t>
  </si>
  <si>
    <t>2014-10-13/2014-10-27</t>
  </si>
  <si>
    <t>2014-10-13/2014-10-28</t>
  </si>
  <si>
    <t>2014-10-29/2014-10-29</t>
  </si>
  <si>
    <t>2014-10-30/2014-10-30</t>
  </si>
  <si>
    <t>2014-10-31/2014-10-31</t>
  </si>
  <si>
    <t>2014-10-31/2014-11-3</t>
  </si>
  <si>
    <t>2014-11-4/2014-11-4</t>
  </si>
  <si>
    <t>2014-11-4/2014-11-5</t>
  </si>
  <si>
    <t>2014-11-4/2014-11-6</t>
  </si>
  <si>
    <t>2014-11-4/2014-11-7</t>
  </si>
  <si>
    <t>2014-11-4/2014-11-10</t>
  </si>
  <si>
    <t>2014-11-4/2014-11-11</t>
  </si>
  <si>
    <t>2014-11-4/2014-11-12</t>
  </si>
  <si>
    <t>2014-11-4/2014-11-13</t>
  </si>
  <si>
    <t>2014-11-4/2014-11-14</t>
  </si>
  <si>
    <t>2014-11-4/2014-11-17</t>
  </si>
  <si>
    <t>2014-11-4/2014-11-18</t>
  </si>
  <si>
    <t>2014-11-4/2014-11-19</t>
  </si>
  <si>
    <t>2014-11-4/2014-11-20</t>
  </si>
  <si>
    <t>2014-11-4/2014-11-21</t>
  </si>
  <si>
    <t>2014-11-4/2014-11-24</t>
  </si>
  <si>
    <t>2014-11-4/2014-11-25</t>
  </si>
  <si>
    <t>2014-11-4/2014-11-26</t>
  </si>
</sst>
</file>

<file path=xl/styles.xml><?xml version="1.0" encoding="utf-8"?>
<styleSheet xmlns="http://schemas.openxmlformats.org/spreadsheetml/2006/main">
  <numFmts count="8">
    <numFmt numFmtId="176" formatCode="0.000_);[Red]\(0.000\)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0.00_);[Red]\(0.00\)"/>
    <numFmt numFmtId="179" formatCode="m/d"/>
  </numFmts>
  <fonts count="5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0" xfId="0" applyFill="1" applyBorder="1">
      <alignment vertical="center"/>
    </xf>
    <xf numFmtId="177" fontId="0" fillId="2" borderId="0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0" fontId="1" fillId="2" borderId="0" xfId="4" applyNumberFormat="1" applyFont="1" applyFill="1" applyBorder="1">
      <alignment vertical="center"/>
    </xf>
    <xf numFmtId="10" fontId="1" fillId="2" borderId="0" xfId="4" applyNumberFormat="1" applyFont="1" applyFill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0" fontId="0" fillId="0" borderId="0" xfId="4" applyNumberFormat="1" applyFont="1" applyBorder="1">
      <alignment vertical="center"/>
    </xf>
    <xf numFmtId="10" fontId="0" fillId="0" borderId="0" xfId="4" applyNumberFormat="1" applyFont="1">
      <alignment vertical="center"/>
    </xf>
    <xf numFmtId="4" fontId="0" fillId="0" borderId="0" xfId="0" applyNumberFormat="1" applyBorder="1">
      <alignment vertical="center"/>
    </xf>
    <xf numFmtId="0" fontId="0" fillId="2" borderId="0" xfId="0" applyNumberFormat="1" applyFill="1">
      <alignment vertical="center"/>
    </xf>
    <xf numFmtId="14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>
      <alignment vertical="center"/>
    </xf>
    <xf numFmtId="178" fontId="1" fillId="2" borderId="0" xfId="0" applyNumberFormat="1" applyFont="1" applyFill="1">
      <alignment vertical="center"/>
    </xf>
    <xf numFmtId="17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10" fontId="2" fillId="2" borderId="0" xfId="4" applyNumberFormat="1" applyFont="1" applyFill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0" fontId="2" fillId="0" borderId="0" xfId="4" applyNumberFormat="1" applyFont="1">
      <alignment vertical="center"/>
    </xf>
    <xf numFmtId="178" fontId="0" fillId="0" borderId="0" xfId="0" applyNumberFormat="1" applyBorder="1">
      <alignment vertical="center"/>
    </xf>
    <xf numFmtId="0" fontId="0" fillId="3" borderId="0" xfId="0" applyFill="1" applyBorder="1">
      <alignment vertical="center"/>
    </xf>
    <xf numFmtId="177" fontId="1" fillId="3" borderId="0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177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10" fontId="1" fillId="0" borderId="0" xfId="4" applyNumberFormat="1" applyFont="1" applyBorder="1">
      <alignment vertical="center"/>
    </xf>
    <xf numFmtId="10" fontId="1" fillId="0" borderId="0" xfId="4" applyNumberFormat="1" applyFont="1">
      <alignment vertical="center"/>
    </xf>
    <xf numFmtId="177" fontId="1" fillId="0" borderId="0" xfId="0" applyNumberFormat="1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67"/>
  <sheetViews>
    <sheetView tabSelected="1" workbookViewId="0">
      <selection activeCell="A5" sqref="A5"/>
    </sheetView>
  </sheetViews>
  <sheetFormatPr defaultColWidth="9" defaultRowHeight="13.5"/>
  <cols>
    <col min="2" max="2" width="13.875" style="1" customWidth="1"/>
    <col min="5" max="5" width="16.125" customWidth="1"/>
    <col min="10" max="10" width="11.625" customWidth="1"/>
    <col min="15" max="15" width="13.875" customWidth="1"/>
    <col min="17" max="17" width="23.875" customWidth="1"/>
  </cols>
  <sheetData>
    <row r="1" ht="14.25" spans="1:2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/>
      <c r="H1" s="7"/>
      <c r="I1" s="14"/>
      <c r="J1" s="15" t="s">
        <v>0</v>
      </c>
      <c r="K1" s="16" t="s">
        <v>6</v>
      </c>
      <c r="L1" s="16" t="s">
        <v>7</v>
      </c>
      <c r="M1" s="17" t="s">
        <v>8</v>
      </c>
      <c r="N1" s="18" t="s">
        <v>9</v>
      </c>
      <c r="O1" s="19" t="s">
        <v>10</v>
      </c>
      <c r="P1" s="20" t="s">
        <v>11</v>
      </c>
      <c r="Q1" s="19" t="s">
        <v>12</v>
      </c>
      <c r="R1" s="19" t="s">
        <v>13</v>
      </c>
      <c r="S1" s="20" t="s">
        <v>14</v>
      </c>
      <c r="T1" s="19" t="s">
        <v>15</v>
      </c>
      <c r="U1" s="7" t="s">
        <v>16</v>
      </c>
      <c r="V1" s="20" t="s">
        <v>17</v>
      </c>
      <c r="W1" s="19" t="s">
        <v>18</v>
      </c>
    </row>
    <row r="2" ht="14.25" spans="1:23">
      <c r="A2" s="8">
        <v>20131031</v>
      </c>
      <c r="B2" s="9">
        <v>5000000</v>
      </c>
      <c r="C2" s="10">
        <f>B2/5000000</f>
        <v>1</v>
      </c>
      <c r="D2" s="11">
        <f>C2-1</f>
        <v>0</v>
      </c>
      <c r="E2" s="8">
        <v>0</v>
      </c>
      <c r="F2" s="12">
        <f t="shared" ref="F2:F18" si="0">E2/B2</f>
        <v>0</v>
      </c>
      <c r="G2">
        <f t="shared" ref="G2:G65" si="1">INT(A2/10000)</f>
        <v>2013</v>
      </c>
      <c r="H2">
        <f t="shared" ref="H2:H18" si="2">INT((A2-G2*10000)/100)</f>
        <v>10</v>
      </c>
      <c r="I2" s="21">
        <f t="shared" ref="I2:I18" si="3">INT(A2-G2*10000-H2*100)</f>
        <v>31</v>
      </c>
      <c r="J2" s="22" t="str">
        <f>G2&amp;-H2&amp;-I2</f>
        <v>2013-10-31</v>
      </c>
      <c r="K2" s="23">
        <f>B2</f>
        <v>5000000</v>
      </c>
      <c r="L2" s="23">
        <f>E2</f>
        <v>0</v>
      </c>
      <c r="M2" s="24">
        <f>L2/K2*100</f>
        <v>0</v>
      </c>
      <c r="N2" s="25" t="str">
        <f>H2&amp;-I2</f>
        <v>10-31</v>
      </c>
      <c r="O2">
        <v>0</v>
      </c>
      <c r="P2" s="26">
        <v>0</v>
      </c>
      <c r="Q2" t="s">
        <v>19</v>
      </c>
      <c r="R2">
        <v>0</v>
      </c>
      <c r="S2" s="26">
        <v>0</v>
      </c>
      <c r="T2" t="s">
        <v>19</v>
      </c>
      <c r="U2">
        <v>-10513.4699999997</v>
      </c>
      <c r="V2" s="26">
        <v>-0.00210269399999996</v>
      </c>
      <c r="W2" t="s">
        <v>20</v>
      </c>
    </row>
    <row r="3" ht="14.25" spans="1:23">
      <c r="A3" s="8">
        <v>20131101</v>
      </c>
      <c r="B3" s="9">
        <v>5000000</v>
      </c>
      <c r="C3" s="10">
        <f t="shared" ref="C3:C66" si="4">B3/5000000</f>
        <v>1</v>
      </c>
      <c r="D3" s="11">
        <f t="shared" ref="D3:D18" si="5">C3-1</f>
        <v>0</v>
      </c>
      <c r="E3" s="8">
        <v>0</v>
      </c>
      <c r="F3" s="12">
        <f>E3/B3</f>
        <v>0</v>
      </c>
      <c r="G3">
        <f>INT(A3/10000)</f>
        <v>2013</v>
      </c>
      <c r="H3">
        <f>INT((A3-G3*10000)/100)</f>
        <v>11</v>
      </c>
      <c r="I3" s="21">
        <f>INT(A3-G3*10000-H3*100)</f>
        <v>1</v>
      </c>
      <c r="J3" s="22" t="str">
        <f t="shared" ref="J3:J18" si="6">G3&amp;-H3&amp;-I3</f>
        <v>2013-11-1</v>
      </c>
      <c r="K3" s="23">
        <f t="shared" ref="K3:K18" si="7">B3+K2</f>
        <v>10000000</v>
      </c>
      <c r="L3" s="23">
        <f>E3+L2</f>
        <v>0</v>
      </c>
      <c r="M3" s="24">
        <f t="shared" ref="M3:M66" si="8">L3/K3*100</f>
        <v>0</v>
      </c>
      <c r="N3" s="25" t="str">
        <f t="shared" ref="N3:N66" si="9">H3&amp;-I3</f>
        <v>11-1</v>
      </c>
      <c r="O3">
        <v>0</v>
      </c>
      <c r="P3" s="26">
        <v>0</v>
      </c>
      <c r="Q3" t="s">
        <v>19</v>
      </c>
      <c r="R3">
        <v>0</v>
      </c>
      <c r="S3" s="26">
        <v>0</v>
      </c>
      <c r="T3" t="s">
        <v>21</v>
      </c>
      <c r="U3">
        <v>245285.96</v>
      </c>
      <c r="V3" s="26">
        <v>0.049057192</v>
      </c>
      <c r="W3" t="s">
        <v>22</v>
      </c>
    </row>
    <row r="4" ht="14.25" spans="1:23">
      <c r="A4" s="8">
        <v>20131104</v>
      </c>
      <c r="B4" s="9">
        <v>5000000</v>
      </c>
      <c r="C4" s="10">
        <f>B4/5000000</f>
        <v>1</v>
      </c>
      <c r="D4" s="11">
        <f>C4-1</f>
        <v>0</v>
      </c>
      <c r="E4" s="8">
        <v>0</v>
      </c>
      <c r="F4" s="12">
        <f>E4/B4</f>
        <v>0</v>
      </c>
      <c r="G4">
        <f>INT(A4/10000)</f>
        <v>2013</v>
      </c>
      <c r="H4">
        <f>INT((A4-G4*10000)/100)</f>
        <v>11</v>
      </c>
      <c r="I4" s="21">
        <f>INT(A4-G4*10000-H4*100)</f>
        <v>4</v>
      </c>
      <c r="J4" s="22" t="str">
        <f>G4&amp;-H4&amp;-I4</f>
        <v>2013-11-4</v>
      </c>
      <c r="K4" s="23">
        <f>B4+K3</f>
        <v>15000000</v>
      </c>
      <c r="L4" s="23">
        <f t="shared" ref="L4:L18" si="10">E4+L3</f>
        <v>0</v>
      </c>
      <c r="M4" s="24">
        <f>L4/K4*100</f>
        <v>0</v>
      </c>
      <c r="N4" s="25" t="str">
        <f>H4&amp;-I4</f>
        <v>11-4</v>
      </c>
      <c r="O4">
        <v>0</v>
      </c>
      <c r="P4" s="26">
        <v>0</v>
      </c>
      <c r="Q4" t="s">
        <v>19</v>
      </c>
      <c r="R4">
        <v>0</v>
      </c>
      <c r="S4" s="26">
        <v>0</v>
      </c>
      <c r="T4" t="s">
        <v>23</v>
      </c>
      <c r="U4">
        <v>260279.67</v>
      </c>
      <c r="V4" s="26">
        <v>0.052055934</v>
      </c>
      <c r="W4" t="s">
        <v>24</v>
      </c>
    </row>
    <row r="5" ht="14.25" spans="1:23">
      <c r="A5" s="8">
        <v>20131105</v>
      </c>
      <c r="B5" s="9">
        <v>5000000</v>
      </c>
      <c r="C5" s="10">
        <f>B5/5000000</f>
        <v>1</v>
      </c>
      <c r="D5" s="11">
        <f>C5-1</f>
        <v>0</v>
      </c>
      <c r="E5" s="8">
        <v>0</v>
      </c>
      <c r="F5" s="12">
        <f>E5/B5</f>
        <v>0</v>
      </c>
      <c r="G5">
        <f>INT(A5/10000)</f>
        <v>2013</v>
      </c>
      <c r="H5">
        <f>INT((A5-G5*10000)/100)</f>
        <v>11</v>
      </c>
      <c r="I5" s="21">
        <f>INT(A5-G5*10000-H5*100)</f>
        <v>5</v>
      </c>
      <c r="J5" s="22" t="str">
        <f>G5&amp;-H5&amp;-I5</f>
        <v>2013-11-5</v>
      </c>
      <c r="K5" s="23">
        <f>B5+K4</f>
        <v>20000000</v>
      </c>
      <c r="L5" s="23">
        <f>E5+L4</f>
        <v>0</v>
      </c>
      <c r="M5" s="24">
        <f>L5/K5*100</f>
        <v>0</v>
      </c>
      <c r="N5" s="25" t="str">
        <f>H5&amp;-I5</f>
        <v>11-5</v>
      </c>
      <c r="O5">
        <v>0</v>
      </c>
      <c r="P5" s="26">
        <v>0</v>
      </c>
      <c r="Q5" t="s">
        <v>19</v>
      </c>
      <c r="R5">
        <v>0</v>
      </c>
      <c r="S5" s="26">
        <v>0</v>
      </c>
      <c r="T5" t="s">
        <v>25</v>
      </c>
      <c r="U5">
        <v>464324.109999999</v>
      </c>
      <c r="V5" s="26">
        <v>0.0928648219999999</v>
      </c>
      <c r="W5" t="s">
        <v>26</v>
      </c>
    </row>
    <row r="6" ht="14.25" spans="1:23">
      <c r="A6" s="8">
        <v>20131106</v>
      </c>
      <c r="B6" s="9">
        <v>5000000</v>
      </c>
      <c r="C6" s="10">
        <f>B6/5000000</f>
        <v>1</v>
      </c>
      <c r="D6" s="11">
        <f>C6-1</f>
        <v>0</v>
      </c>
      <c r="E6" s="8">
        <v>0</v>
      </c>
      <c r="F6" s="12">
        <f>E6/B6</f>
        <v>0</v>
      </c>
      <c r="G6">
        <f>INT(A6/10000)</f>
        <v>2013</v>
      </c>
      <c r="H6">
        <f>INT((A6-G6*10000)/100)</f>
        <v>11</v>
      </c>
      <c r="I6" s="21">
        <f>INT(A6-G6*10000-H6*100)</f>
        <v>6</v>
      </c>
      <c r="J6" s="22" t="str">
        <f>G6&amp;-H6&amp;-I6</f>
        <v>2013-11-6</v>
      </c>
      <c r="K6" s="23">
        <f>B6+K5</f>
        <v>25000000</v>
      </c>
      <c r="L6" s="23">
        <f>E6+L5</f>
        <v>0</v>
      </c>
      <c r="M6" s="24">
        <f>L6/K6*100</f>
        <v>0</v>
      </c>
      <c r="N6" s="25" t="str">
        <f>H6&amp;-I6</f>
        <v>11-6</v>
      </c>
      <c r="O6">
        <v>0</v>
      </c>
      <c r="P6" s="26">
        <v>0</v>
      </c>
      <c r="Q6" t="s">
        <v>19</v>
      </c>
      <c r="R6">
        <v>0</v>
      </c>
      <c r="S6" s="26">
        <v>0</v>
      </c>
      <c r="T6" t="s">
        <v>27</v>
      </c>
      <c r="U6">
        <v>-34959.0499999998</v>
      </c>
      <c r="V6" s="26">
        <v>-0.00699180999999993</v>
      </c>
      <c r="W6" t="s">
        <v>28</v>
      </c>
    </row>
    <row r="7" ht="14.25" spans="1:23">
      <c r="A7" s="8">
        <v>20131107</v>
      </c>
      <c r="B7" s="9">
        <v>5000000</v>
      </c>
      <c r="C7" s="10">
        <f>B7/5000000</f>
        <v>1</v>
      </c>
      <c r="D7" s="11">
        <f>C7-1</f>
        <v>0</v>
      </c>
      <c r="E7" s="8">
        <v>0</v>
      </c>
      <c r="F7" s="12">
        <f>E7/B7</f>
        <v>0</v>
      </c>
      <c r="G7">
        <f>INT(A7/10000)</f>
        <v>2013</v>
      </c>
      <c r="H7">
        <f>INT((A7-G7*10000)/100)</f>
        <v>11</v>
      </c>
      <c r="I7" s="21">
        <f>INT(A7-G7*10000-H7*100)</f>
        <v>7</v>
      </c>
      <c r="J7" s="22" t="str">
        <f>G7&amp;-H7&amp;-I7</f>
        <v>2013-11-7</v>
      </c>
      <c r="K7" s="23">
        <f>B7+K6</f>
        <v>30000000</v>
      </c>
      <c r="L7" s="23">
        <f>E7+L6</f>
        <v>0</v>
      </c>
      <c r="M7" s="24">
        <f>L7/K7*100</f>
        <v>0</v>
      </c>
      <c r="N7" s="25" t="str">
        <f>H7&amp;-I7</f>
        <v>11-7</v>
      </c>
      <c r="O7">
        <v>0</v>
      </c>
      <c r="P7" s="26">
        <v>0</v>
      </c>
      <c r="Q7" t="s">
        <v>19</v>
      </c>
      <c r="R7">
        <v>0</v>
      </c>
      <c r="S7" s="26">
        <v>0</v>
      </c>
      <c r="T7" t="s">
        <v>29</v>
      </c>
      <c r="U7">
        <v>158459.32</v>
      </c>
      <c r="V7" s="26">
        <v>0.0316918639999999</v>
      </c>
      <c r="W7" t="s">
        <v>30</v>
      </c>
    </row>
    <row r="8" ht="14.25" spans="1:23">
      <c r="A8" s="8">
        <v>20131108</v>
      </c>
      <c r="B8" s="9">
        <v>5000000</v>
      </c>
      <c r="C8" s="10">
        <f>B8/5000000</f>
        <v>1</v>
      </c>
      <c r="D8" s="11">
        <f>C8-1</f>
        <v>0</v>
      </c>
      <c r="E8" s="8">
        <v>0</v>
      </c>
      <c r="F8" s="12">
        <f>E8/B8</f>
        <v>0</v>
      </c>
      <c r="G8">
        <f>INT(A8/10000)</f>
        <v>2013</v>
      </c>
      <c r="H8">
        <f>INT((A8-G8*10000)/100)</f>
        <v>11</v>
      </c>
      <c r="I8" s="21">
        <f>INT(A8-G8*10000-H8*100)</f>
        <v>8</v>
      </c>
      <c r="J8" s="22" t="str">
        <f>G8&amp;-H8&amp;-I8</f>
        <v>2013-11-8</v>
      </c>
      <c r="K8" s="23">
        <f>B8+K7</f>
        <v>35000000</v>
      </c>
      <c r="L8" s="23">
        <f>E8+L7</f>
        <v>0</v>
      </c>
      <c r="M8" s="24">
        <f>L8/K8*100</f>
        <v>0</v>
      </c>
      <c r="N8" s="25" t="str">
        <f>H8&amp;-I8</f>
        <v>11-8</v>
      </c>
      <c r="O8">
        <v>0</v>
      </c>
      <c r="P8" s="26">
        <v>0</v>
      </c>
      <c r="Q8" t="s">
        <v>19</v>
      </c>
      <c r="R8">
        <v>0</v>
      </c>
      <c r="S8" s="26">
        <v>0</v>
      </c>
      <c r="T8" t="s">
        <v>31</v>
      </c>
      <c r="U8">
        <v>-126205.18</v>
      </c>
      <c r="V8" s="26">
        <v>-0.0252410359999999</v>
      </c>
      <c r="W8" t="s">
        <v>32</v>
      </c>
    </row>
    <row r="9" ht="14.25" spans="1:23">
      <c r="A9" s="8">
        <v>20131111</v>
      </c>
      <c r="B9" s="9">
        <v>5000000</v>
      </c>
      <c r="C9" s="10">
        <f>B9/5000000</f>
        <v>1</v>
      </c>
      <c r="D9" s="11">
        <f>C9-1</f>
        <v>0</v>
      </c>
      <c r="E9" s="8">
        <v>0</v>
      </c>
      <c r="F9" s="12">
        <f>E9/B9</f>
        <v>0</v>
      </c>
      <c r="G9">
        <f>INT(A9/10000)</f>
        <v>2013</v>
      </c>
      <c r="H9">
        <f>INT((A9-G9*10000)/100)</f>
        <v>11</v>
      </c>
      <c r="I9" s="21">
        <f>INT(A9-G9*10000-H9*100)</f>
        <v>11</v>
      </c>
      <c r="J9" s="22" t="str">
        <f>G9&amp;-H9&amp;-I9</f>
        <v>2013-11-11</v>
      </c>
      <c r="K9" s="23">
        <f>B9+K8</f>
        <v>40000000</v>
      </c>
      <c r="L9" s="23">
        <f>E9+L8</f>
        <v>0</v>
      </c>
      <c r="M9" s="24">
        <f>L9/K9*100</f>
        <v>0</v>
      </c>
      <c r="N9" s="25" t="str">
        <f>H9&amp;-I9</f>
        <v>11-11</v>
      </c>
      <c r="O9">
        <v>0</v>
      </c>
      <c r="P9" s="26">
        <v>0</v>
      </c>
      <c r="Q9" t="s">
        <v>19</v>
      </c>
      <c r="R9">
        <v>0</v>
      </c>
      <c r="S9" s="26">
        <v>0</v>
      </c>
      <c r="T9" t="s">
        <v>33</v>
      </c>
      <c r="U9">
        <v>554598.8</v>
      </c>
      <c r="V9" s="26">
        <v>0.11091976</v>
      </c>
      <c r="W9" t="s">
        <v>34</v>
      </c>
    </row>
    <row r="10" ht="14.25" spans="1:23">
      <c r="A10" s="8">
        <v>20131112</v>
      </c>
      <c r="B10" s="9">
        <v>5000000</v>
      </c>
      <c r="C10" s="10">
        <f>B10/5000000</f>
        <v>1</v>
      </c>
      <c r="D10" s="11">
        <f>C10-1</f>
        <v>0</v>
      </c>
      <c r="E10" s="8">
        <v>0</v>
      </c>
      <c r="F10" s="12">
        <f>E10/B10</f>
        <v>0</v>
      </c>
      <c r="G10">
        <f>INT(A10/10000)</f>
        <v>2013</v>
      </c>
      <c r="H10">
        <f>INT((A10-G10*10000)/100)</f>
        <v>11</v>
      </c>
      <c r="I10" s="21">
        <f>INT(A10-G10*10000-H10*100)</f>
        <v>12</v>
      </c>
      <c r="J10" s="22" t="str">
        <f>G10&amp;-H10&amp;-I10</f>
        <v>2013-11-12</v>
      </c>
      <c r="K10" s="23">
        <f>B10+K9</f>
        <v>45000000</v>
      </c>
      <c r="L10" s="23">
        <f>E10+L9</f>
        <v>0</v>
      </c>
      <c r="M10" s="24">
        <f>L10/K10*100</f>
        <v>0</v>
      </c>
      <c r="N10" s="25" t="str">
        <f>H10&amp;-I10</f>
        <v>11-12</v>
      </c>
      <c r="O10">
        <v>0</v>
      </c>
      <c r="P10" s="26">
        <v>0</v>
      </c>
      <c r="Q10" t="s">
        <v>19</v>
      </c>
      <c r="R10">
        <v>0</v>
      </c>
      <c r="S10" s="26">
        <v>0</v>
      </c>
      <c r="T10" t="s">
        <v>35</v>
      </c>
      <c r="U10">
        <v>-52308.7300000004</v>
      </c>
      <c r="V10" s="26">
        <v>-0.010461746</v>
      </c>
      <c r="W10" t="s">
        <v>36</v>
      </c>
    </row>
    <row r="11" ht="14.25" spans="1:23">
      <c r="A11" s="8">
        <v>20131113</v>
      </c>
      <c r="B11" s="9">
        <v>5000000</v>
      </c>
      <c r="C11" s="10">
        <f>B11/5000000</f>
        <v>1</v>
      </c>
      <c r="D11" s="11">
        <f>C11-1</f>
        <v>0</v>
      </c>
      <c r="E11" s="8">
        <v>0</v>
      </c>
      <c r="F11" s="12">
        <f>E11/B11</f>
        <v>0</v>
      </c>
      <c r="G11">
        <f>INT(A11/10000)</f>
        <v>2013</v>
      </c>
      <c r="H11">
        <f>INT((A11-G11*10000)/100)</f>
        <v>11</v>
      </c>
      <c r="I11" s="21">
        <f>INT(A11-G11*10000-H11*100)</f>
        <v>13</v>
      </c>
      <c r="J11" s="22" t="str">
        <f>G11&amp;-H11&amp;-I11</f>
        <v>2013-11-13</v>
      </c>
      <c r="K11" s="23">
        <f>B11+K10</f>
        <v>50000000</v>
      </c>
      <c r="L11" s="23">
        <f>E11+L10</f>
        <v>0</v>
      </c>
      <c r="M11" s="24">
        <f>L11/K11*100</f>
        <v>0</v>
      </c>
      <c r="N11" s="25" t="str">
        <f>H11&amp;-I11</f>
        <v>11-13</v>
      </c>
      <c r="O11">
        <v>0</v>
      </c>
      <c r="P11" s="26">
        <v>0</v>
      </c>
      <c r="Q11" t="s">
        <v>19</v>
      </c>
      <c r="R11">
        <v>0</v>
      </c>
      <c r="S11" s="26">
        <v>0</v>
      </c>
      <c r="T11" t="s">
        <v>37</v>
      </c>
      <c r="U11">
        <v>347281</v>
      </c>
      <c r="V11" s="26">
        <v>0.0694562000000001</v>
      </c>
      <c r="W11" t="s">
        <v>38</v>
      </c>
    </row>
    <row r="12" ht="14.25" spans="1:23">
      <c r="A12" s="8">
        <v>20131114</v>
      </c>
      <c r="B12" s="9">
        <v>5000000</v>
      </c>
      <c r="C12" s="10">
        <f>B12/5000000</f>
        <v>1</v>
      </c>
      <c r="D12" s="11">
        <f>C12-1</f>
        <v>0</v>
      </c>
      <c r="E12" s="8">
        <v>0</v>
      </c>
      <c r="F12" s="12">
        <f>E12/B12</f>
        <v>0</v>
      </c>
      <c r="G12">
        <f>INT(A12/10000)</f>
        <v>2013</v>
      </c>
      <c r="H12">
        <f>INT((A12-G12*10000)/100)</f>
        <v>11</v>
      </c>
      <c r="I12" s="21">
        <f>INT(A12-G12*10000-H12*100)</f>
        <v>14</v>
      </c>
      <c r="J12" s="22" t="str">
        <f>G12&amp;-H12&amp;-I12</f>
        <v>2013-11-14</v>
      </c>
      <c r="K12" s="23">
        <f>B12+K11</f>
        <v>55000000</v>
      </c>
      <c r="L12" s="23">
        <f>E12+L11</f>
        <v>0</v>
      </c>
      <c r="M12" s="24">
        <f>L12/K12*100</f>
        <v>0</v>
      </c>
      <c r="N12" s="25" t="str">
        <f>H12&amp;-I12</f>
        <v>11-14</v>
      </c>
      <c r="O12">
        <v>0</v>
      </c>
      <c r="P12" s="26">
        <v>0</v>
      </c>
      <c r="Q12" t="s">
        <v>19</v>
      </c>
      <c r="R12">
        <v>0</v>
      </c>
      <c r="S12" s="26">
        <v>0</v>
      </c>
      <c r="T12" t="s">
        <v>39</v>
      </c>
      <c r="U12">
        <v>126167.91</v>
      </c>
      <c r="V12" s="26">
        <v>0.025233582</v>
      </c>
      <c r="W12" t="s">
        <v>40</v>
      </c>
    </row>
    <row r="13" ht="14.25" spans="1:23">
      <c r="A13" s="8">
        <v>20131115</v>
      </c>
      <c r="B13" s="9">
        <v>5000000</v>
      </c>
      <c r="C13" s="10">
        <f>B13/5000000</f>
        <v>1</v>
      </c>
      <c r="D13" s="11">
        <f>C13-1</f>
        <v>0</v>
      </c>
      <c r="E13" s="8">
        <v>0</v>
      </c>
      <c r="F13" s="12">
        <f>E13/B13</f>
        <v>0</v>
      </c>
      <c r="G13">
        <f>INT(A13/10000)</f>
        <v>2013</v>
      </c>
      <c r="H13">
        <f>INT((A13-G13*10000)/100)</f>
        <v>11</v>
      </c>
      <c r="I13" s="21">
        <f>INT(A13-G13*10000-H13*100)</f>
        <v>15</v>
      </c>
      <c r="J13" s="22" t="str">
        <f>G13&amp;-H13&amp;-I13</f>
        <v>2013-11-15</v>
      </c>
      <c r="K13" s="23">
        <f>B13+K12</f>
        <v>60000000</v>
      </c>
      <c r="L13" s="23">
        <f>E13+L12</f>
        <v>0</v>
      </c>
      <c r="M13" s="24">
        <f>L13/K13*100</f>
        <v>0</v>
      </c>
      <c r="N13" s="25" t="str">
        <f>H13&amp;-I13</f>
        <v>11-15</v>
      </c>
      <c r="O13">
        <v>0</v>
      </c>
      <c r="P13" s="26">
        <v>0</v>
      </c>
      <c r="Q13" t="s">
        <v>19</v>
      </c>
      <c r="R13">
        <v>0</v>
      </c>
      <c r="S13" s="26">
        <v>0</v>
      </c>
      <c r="T13" t="s">
        <v>41</v>
      </c>
      <c r="U13">
        <v>605284.7</v>
      </c>
      <c r="V13" s="26">
        <v>0.12105694</v>
      </c>
      <c r="W13" t="s">
        <v>42</v>
      </c>
    </row>
    <row r="14" ht="14.25" spans="1:23">
      <c r="A14" s="8">
        <v>20131118</v>
      </c>
      <c r="B14" s="9">
        <v>5000000</v>
      </c>
      <c r="C14" s="10">
        <f>B14/5000000</f>
        <v>1</v>
      </c>
      <c r="D14" s="11">
        <f>C14-1</f>
        <v>0</v>
      </c>
      <c r="E14" s="8">
        <v>0</v>
      </c>
      <c r="F14" s="12">
        <f>E14/B14</f>
        <v>0</v>
      </c>
      <c r="G14">
        <f>INT(A14/10000)</f>
        <v>2013</v>
      </c>
      <c r="H14">
        <f>INT((A14-G14*10000)/100)</f>
        <v>11</v>
      </c>
      <c r="I14" s="21">
        <f>INT(A14-G14*10000-H14*100)</f>
        <v>18</v>
      </c>
      <c r="J14" s="22" t="str">
        <f>G14&amp;-H14&amp;-I14</f>
        <v>2013-11-18</v>
      </c>
      <c r="K14" s="23">
        <f>B14+K13</f>
        <v>65000000</v>
      </c>
      <c r="L14" s="23">
        <f>E14+L13</f>
        <v>0</v>
      </c>
      <c r="M14" s="24">
        <f>L14/K14*100</f>
        <v>0</v>
      </c>
      <c r="N14" s="25" t="str">
        <f>H14&amp;-I14</f>
        <v>11-18</v>
      </c>
      <c r="O14">
        <v>0</v>
      </c>
      <c r="P14" s="26">
        <v>0</v>
      </c>
      <c r="Q14" t="s">
        <v>19</v>
      </c>
      <c r="R14">
        <v>0</v>
      </c>
      <c r="S14" s="26">
        <v>0</v>
      </c>
      <c r="T14" t="s">
        <v>43</v>
      </c>
      <c r="U14">
        <v>-37246.3899999997</v>
      </c>
      <c r="V14" s="26">
        <v>-0.00744927799999995</v>
      </c>
      <c r="W14" t="s">
        <v>44</v>
      </c>
    </row>
    <row r="15" ht="14.25" spans="1:22">
      <c r="A15" s="8">
        <v>20131119</v>
      </c>
      <c r="B15" s="9">
        <v>4996610</v>
      </c>
      <c r="C15" s="10">
        <f>B15/5000000</f>
        <v>0.999322</v>
      </c>
      <c r="D15" s="11">
        <f>C15-1</f>
        <v>-0.000677999999999956</v>
      </c>
      <c r="E15" s="13">
        <v>451200</v>
      </c>
      <c r="F15" s="12">
        <f>E15/B15</f>
        <v>0.090301224230028</v>
      </c>
      <c r="G15">
        <f>INT(A15/10000)</f>
        <v>2013</v>
      </c>
      <c r="H15">
        <f>INT((A15-G15*10000)/100)</f>
        <v>11</v>
      </c>
      <c r="I15" s="21">
        <f>INT(A15-G15*10000-H15*100)</f>
        <v>19</v>
      </c>
      <c r="J15" s="22" t="str">
        <f>G15&amp;-H15&amp;-I15</f>
        <v>2013-11-19</v>
      </c>
      <c r="K15" s="23">
        <f>B15+K14</f>
        <v>69996610</v>
      </c>
      <c r="L15" s="23">
        <f>E15+L14</f>
        <v>451200</v>
      </c>
      <c r="M15" s="24">
        <f>L15/K15*100</f>
        <v>0.644602645756702</v>
      </c>
      <c r="N15" s="25" t="str">
        <f>H15&amp;-I15</f>
        <v>11-19</v>
      </c>
      <c r="O15">
        <v>3390</v>
      </c>
      <c r="P15" s="26">
        <v>0.000678</v>
      </c>
      <c r="Q15" t="s">
        <v>45</v>
      </c>
      <c r="R15">
        <v>3390</v>
      </c>
      <c r="S15" s="26">
        <v>0.000678</v>
      </c>
      <c r="T15" t="s">
        <v>45</v>
      </c>
      <c r="V15" s="26"/>
    </row>
    <row r="16" ht="14.25" spans="1:22">
      <c r="A16" s="8">
        <v>20131120</v>
      </c>
      <c r="B16" s="9">
        <v>4990610</v>
      </c>
      <c r="C16" s="10">
        <f>B16/5000000</f>
        <v>0.998122</v>
      </c>
      <c r="D16" s="11">
        <f>C16-1</f>
        <v>-0.00187800000000005</v>
      </c>
      <c r="E16" s="13">
        <v>338940</v>
      </c>
      <c r="F16" s="12">
        <f>E16/B16</f>
        <v>0.0679155453942504</v>
      </c>
      <c r="G16">
        <f>INT(A16/10000)</f>
        <v>2013</v>
      </c>
      <c r="H16">
        <f>INT((A16-G16*10000)/100)</f>
        <v>11</v>
      </c>
      <c r="I16" s="21">
        <f>INT(A16-G16*10000-H16*100)</f>
        <v>20</v>
      </c>
      <c r="J16" s="22" t="str">
        <f>G16&amp;-H16&amp;-I16</f>
        <v>2013-11-20</v>
      </c>
      <c r="K16" s="23">
        <f>B16+K15</f>
        <v>74987220</v>
      </c>
      <c r="L16" s="23">
        <f>E16+L15</f>
        <v>790140</v>
      </c>
      <c r="M16" s="24">
        <f>L16/K16*100</f>
        <v>1.05369955040339</v>
      </c>
      <c r="N16" s="25" t="str">
        <f>H16&amp;-I16</f>
        <v>11-20</v>
      </c>
      <c r="O16">
        <v>9390</v>
      </c>
      <c r="P16" s="26">
        <v>0.001878</v>
      </c>
      <c r="Q16" t="s">
        <v>46</v>
      </c>
      <c r="R16">
        <v>9390</v>
      </c>
      <c r="S16" s="26">
        <v>0.001878</v>
      </c>
      <c r="T16" t="s">
        <v>46</v>
      </c>
      <c r="V16" s="26"/>
    </row>
    <row r="17" ht="14.25" spans="1:22">
      <c r="A17" s="8">
        <v>20131121</v>
      </c>
      <c r="B17" s="9">
        <v>4997250</v>
      </c>
      <c r="C17" s="10">
        <f>B17/5000000</f>
        <v>0.99945</v>
      </c>
      <c r="D17" s="11">
        <f>C17-1</f>
        <v>-0.00055000000000005</v>
      </c>
      <c r="E17" s="13">
        <v>520870</v>
      </c>
      <c r="F17" s="12">
        <f>E17/B17</f>
        <v>0.104231327229976</v>
      </c>
      <c r="G17">
        <f>INT(A17/10000)</f>
        <v>2013</v>
      </c>
      <c r="H17">
        <f>INT((A17-G17*10000)/100)</f>
        <v>11</v>
      </c>
      <c r="I17" s="21">
        <f>INT(A17-G17*10000-H17*100)</f>
        <v>21</v>
      </c>
      <c r="J17" s="22" t="str">
        <f>G17&amp;-H17&amp;-I17</f>
        <v>2013-11-21</v>
      </c>
      <c r="K17" s="23">
        <f>B17+K16</f>
        <v>79984470</v>
      </c>
      <c r="L17" s="23">
        <f>E17+L16</f>
        <v>1311010</v>
      </c>
      <c r="M17" s="24">
        <f>L17/K17*100</f>
        <v>1.63908068653827</v>
      </c>
      <c r="N17" s="25" t="str">
        <f>H17&amp;-I17</f>
        <v>11-21</v>
      </c>
      <c r="O17">
        <v>9390</v>
      </c>
      <c r="P17" s="26">
        <v>0.001878</v>
      </c>
      <c r="Q17" t="s">
        <v>46</v>
      </c>
      <c r="R17">
        <v>2750</v>
      </c>
      <c r="S17" s="26">
        <v>0.00055</v>
      </c>
      <c r="T17" t="s">
        <v>47</v>
      </c>
      <c r="V17" s="26"/>
    </row>
    <row r="18" ht="14.25" spans="1:22">
      <c r="A18" s="8">
        <v>20131122</v>
      </c>
      <c r="B18" s="9">
        <v>5000737.62</v>
      </c>
      <c r="C18" s="10">
        <f>B18/5000000</f>
        <v>1.000147524</v>
      </c>
      <c r="D18" s="11">
        <f>C18-1</f>
        <v>0.000147523999999954</v>
      </c>
      <c r="E18" s="13">
        <v>331960</v>
      </c>
      <c r="F18" s="12">
        <f>E18/B18</f>
        <v>0.0663822070312899</v>
      </c>
      <c r="G18">
        <f>INT(A18/10000)</f>
        <v>2013</v>
      </c>
      <c r="H18">
        <f>INT((A18-G18*10000)/100)</f>
        <v>11</v>
      </c>
      <c r="I18" s="21">
        <f>INT(A18-G18*10000-H18*100)</f>
        <v>22</v>
      </c>
      <c r="J18" s="22" t="str">
        <f>G18&amp;-H18&amp;-I18</f>
        <v>2013-11-22</v>
      </c>
      <c r="K18" s="23">
        <f>B18+K17</f>
        <v>84985207.62</v>
      </c>
      <c r="L18" s="23">
        <f>E18+L17</f>
        <v>1642970</v>
      </c>
      <c r="M18" s="24">
        <f>L18/K18*100</f>
        <v>1.93324232064752</v>
      </c>
      <c r="N18" s="25" t="str">
        <f>H18&amp;-I18</f>
        <v>11-22</v>
      </c>
      <c r="O18">
        <v>9390</v>
      </c>
      <c r="P18" s="26">
        <v>0.001878</v>
      </c>
      <c r="Q18" t="s">
        <v>46</v>
      </c>
      <c r="R18">
        <v>2750</v>
      </c>
      <c r="S18" s="26">
        <v>0</v>
      </c>
      <c r="T18" t="s">
        <v>48</v>
      </c>
      <c r="V18" s="26"/>
    </row>
    <row r="19" ht="14.25" spans="1:22">
      <c r="A19" s="8">
        <v>20131125</v>
      </c>
      <c r="B19" s="9">
        <v>5004476.53</v>
      </c>
      <c r="C19" s="10">
        <f>B19/5000000</f>
        <v>1.000895306</v>
      </c>
      <c r="D19" s="11">
        <v>0.000895306000000096</v>
      </c>
      <c r="E19" s="8">
        <v>703550</v>
      </c>
      <c r="F19" s="12">
        <v>0.140584134181163</v>
      </c>
      <c r="G19">
        <f>INT(A19/10000)</f>
        <v>2013</v>
      </c>
      <c r="H19">
        <v>11</v>
      </c>
      <c r="I19" s="21">
        <v>25</v>
      </c>
      <c r="J19" s="22">
        <v>41603</v>
      </c>
      <c r="K19" s="23">
        <v>89989684.15</v>
      </c>
      <c r="L19" s="23">
        <v>2346520</v>
      </c>
      <c r="M19" s="24">
        <f>L19/K19*100</f>
        <v>2.60754332250871</v>
      </c>
      <c r="N19" s="25" t="str">
        <f>H19&amp;-I19</f>
        <v>11-25</v>
      </c>
      <c r="O19">
        <v>9390</v>
      </c>
      <c r="P19" s="26">
        <v>0.001878</v>
      </c>
      <c r="Q19" t="s">
        <v>46</v>
      </c>
      <c r="R19">
        <v>2750</v>
      </c>
      <c r="S19" s="26">
        <v>0</v>
      </c>
      <c r="T19" t="s">
        <v>49</v>
      </c>
      <c r="V19" s="26"/>
    </row>
    <row r="20" ht="14.25" spans="1:22">
      <c r="A20" s="8">
        <v>20131126</v>
      </c>
      <c r="B20" s="9">
        <v>5012076.53</v>
      </c>
      <c r="C20" s="10">
        <f>B20/5000000</f>
        <v>1.002415306</v>
      </c>
      <c r="D20" s="11">
        <v>0.00241530600000006</v>
      </c>
      <c r="E20" s="8">
        <v>1039040</v>
      </c>
      <c r="F20" s="12">
        <v>0.207307289459924</v>
      </c>
      <c r="G20">
        <f>INT(A20/10000)</f>
        <v>2013</v>
      </c>
      <c r="H20">
        <v>11</v>
      </c>
      <c r="I20" s="21">
        <v>26</v>
      </c>
      <c r="J20" s="22">
        <v>41604</v>
      </c>
      <c r="K20" s="23">
        <v>95001760.68</v>
      </c>
      <c r="L20" s="23">
        <v>3385560</v>
      </c>
      <c r="M20" s="24">
        <f>L20/K20*100</f>
        <v>3.56368132102707</v>
      </c>
      <c r="N20" s="25" t="str">
        <f>H20&amp;-I20</f>
        <v>11-26</v>
      </c>
      <c r="O20">
        <v>9390</v>
      </c>
      <c r="P20" s="26">
        <v>0.001878</v>
      </c>
      <c r="Q20" t="s">
        <v>46</v>
      </c>
      <c r="R20">
        <v>2750</v>
      </c>
      <c r="S20" s="26">
        <v>0</v>
      </c>
      <c r="T20" t="s">
        <v>50</v>
      </c>
      <c r="V20" s="26"/>
    </row>
    <row r="21" ht="14.25" spans="1:22">
      <c r="A21" s="8">
        <v>20131127</v>
      </c>
      <c r="B21" s="9">
        <v>5018076.53</v>
      </c>
      <c r="C21" s="10">
        <f>B21/5000000</f>
        <v>1.003615306</v>
      </c>
      <c r="D21" s="11">
        <v>0.00361530600000015</v>
      </c>
      <c r="E21" s="8">
        <v>1037980</v>
      </c>
      <c r="F21" s="12">
        <v>0.206848180531834</v>
      </c>
      <c r="G21">
        <f>INT(A21/10000)</f>
        <v>2013</v>
      </c>
      <c r="H21">
        <v>11</v>
      </c>
      <c r="I21" s="21">
        <v>27</v>
      </c>
      <c r="J21" s="22">
        <v>41605</v>
      </c>
      <c r="K21" s="23">
        <v>100019837.21</v>
      </c>
      <c r="L21" s="23">
        <v>4423540</v>
      </c>
      <c r="M21" s="24">
        <f>L21/K21*100</f>
        <v>4.42266266711913</v>
      </c>
      <c r="N21" s="25" t="str">
        <f>H21&amp;-I21</f>
        <v>11-27</v>
      </c>
      <c r="O21">
        <v>9390</v>
      </c>
      <c r="P21" s="26">
        <v>0.001878</v>
      </c>
      <c r="Q21" t="s">
        <v>46</v>
      </c>
      <c r="R21">
        <v>2750</v>
      </c>
      <c r="S21" s="26">
        <v>0</v>
      </c>
      <c r="T21" t="s">
        <v>51</v>
      </c>
      <c r="V21" s="26"/>
    </row>
    <row r="22" ht="14.25" spans="1:22">
      <c r="A22" s="8">
        <v>20131128</v>
      </c>
      <c r="B22" s="9">
        <v>5014986.53</v>
      </c>
      <c r="C22" s="10">
        <f>B22/5000000</f>
        <v>1.002997306</v>
      </c>
      <c r="D22" s="11">
        <v>0.00299730600000014</v>
      </c>
      <c r="E22" s="8">
        <v>1179555</v>
      </c>
      <c r="F22" s="12">
        <v>0.235206015598211</v>
      </c>
      <c r="G22">
        <f>INT(A22/10000)</f>
        <v>2013</v>
      </c>
      <c r="H22">
        <v>11</v>
      </c>
      <c r="I22" s="21">
        <v>28</v>
      </c>
      <c r="J22" s="22">
        <v>41606</v>
      </c>
      <c r="K22" s="23">
        <v>105034823.74</v>
      </c>
      <c r="L22" s="23">
        <v>5603095</v>
      </c>
      <c r="M22" s="24">
        <f>L22/K22*100</f>
        <v>5.3345117366691</v>
      </c>
      <c r="N22" s="25" t="str">
        <f>H22&amp;-I22</f>
        <v>11-28</v>
      </c>
      <c r="O22">
        <v>9390</v>
      </c>
      <c r="P22" s="26">
        <v>0.001878</v>
      </c>
      <c r="Q22" t="s">
        <v>46</v>
      </c>
      <c r="R22">
        <v>3090</v>
      </c>
      <c r="S22" s="26">
        <v>0.000615773789324811</v>
      </c>
      <c r="T22" t="s">
        <v>52</v>
      </c>
      <c r="V22" s="26"/>
    </row>
    <row r="23" ht="14.25" spans="1:22">
      <c r="A23" s="8">
        <v>20131129</v>
      </c>
      <c r="B23" s="9">
        <v>4989486.53</v>
      </c>
      <c r="C23" s="10">
        <f>B23/5000000</f>
        <v>0.997897306</v>
      </c>
      <c r="D23" s="11">
        <v>-0.00210269399999996</v>
      </c>
      <c r="E23" s="8">
        <v>1180600</v>
      </c>
      <c r="F23" s="12">
        <v>0.236617534269603</v>
      </c>
      <c r="G23">
        <f>INT(A23/10000)</f>
        <v>2013</v>
      </c>
      <c r="H23">
        <v>11</v>
      </c>
      <c r="I23" s="21">
        <v>29</v>
      </c>
      <c r="J23" s="22">
        <v>41607</v>
      </c>
      <c r="K23" s="23">
        <v>110024310.27</v>
      </c>
      <c r="L23" s="23">
        <v>6783695</v>
      </c>
      <c r="M23" s="24">
        <f>L23/K23*100</f>
        <v>6.16563283455519</v>
      </c>
      <c r="N23" s="25" t="str">
        <f>H23&amp;-I23</f>
        <v>11-29</v>
      </c>
      <c r="O23">
        <v>28590</v>
      </c>
      <c r="P23" s="26">
        <v>0.00569740214783053</v>
      </c>
      <c r="Q23" t="s">
        <v>53</v>
      </c>
      <c r="R23">
        <v>28590</v>
      </c>
      <c r="S23" s="26">
        <v>0.00569740214783053</v>
      </c>
      <c r="T23" t="s">
        <v>53</v>
      </c>
      <c r="V23" s="26"/>
    </row>
    <row r="24" ht="14.25" spans="1:22">
      <c r="A24" s="8">
        <v>20131202</v>
      </c>
      <c r="B24" s="9">
        <v>4963986.53</v>
      </c>
      <c r="C24" s="10">
        <f>B24/5000000</f>
        <v>0.992797306</v>
      </c>
      <c r="D24" s="11">
        <v>-0.00720269399999995</v>
      </c>
      <c r="E24" s="8">
        <v>1185445</v>
      </c>
      <c r="F24" s="12">
        <v>0.238809068645881</v>
      </c>
      <c r="G24">
        <f>INT(A24/10000)</f>
        <v>2013</v>
      </c>
      <c r="H24">
        <v>12</v>
      </c>
      <c r="I24" s="21">
        <v>2</v>
      </c>
      <c r="J24" s="22">
        <v>41610</v>
      </c>
      <c r="K24" s="23">
        <v>114988296.8</v>
      </c>
      <c r="L24" s="23">
        <v>7969140</v>
      </c>
      <c r="M24" s="24">
        <f>L24/K24*100</f>
        <v>6.93039224144765</v>
      </c>
      <c r="N24" s="25" t="str">
        <f>H24&amp;-I24</f>
        <v>12-2</v>
      </c>
      <c r="O24">
        <v>54090</v>
      </c>
      <c r="P24" s="26">
        <v>0.0107790305063363</v>
      </c>
      <c r="Q24" t="s">
        <v>54</v>
      </c>
      <c r="R24">
        <v>54090</v>
      </c>
      <c r="S24" s="26">
        <v>0.0107790305063363</v>
      </c>
      <c r="T24" t="s">
        <v>54</v>
      </c>
      <c r="V24" s="26"/>
    </row>
    <row r="25" ht="14.25" spans="1:22">
      <c r="A25" s="8">
        <v>20131203</v>
      </c>
      <c r="B25" s="9">
        <v>4986276.53</v>
      </c>
      <c r="C25" s="10">
        <f>B25/5000000</f>
        <v>0.997255306</v>
      </c>
      <c r="D25" s="11">
        <v>-0.00274469399999999</v>
      </c>
      <c r="E25" s="8">
        <v>854015</v>
      </c>
      <c r="F25" s="12">
        <v>0.171273092228601</v>
      </c>
      <c r="G25">
        <f>INT(A25/10000)</f>
        <v>2013</v>
      </c>
      <c r="H25">
        <v>12</v>
      </c>
      <c r="I25" s="21">
        <v>3</v>
      </c>
      <c r="J25" s="22">
        <v>41611</v>
      </c>
      <c r="K25" s="23">
        <v>119974573.33</v>
      </c>
      <c r="L25" s="23">
        <v>8823155</v>
      </c>
      <c r="M25" s="24">
        <f>L25/K25*100</f>
        <v>7.35418743747576</v>
      </c>
      <c r="N25" s="25" t="str">
        <f>H25&amp;-I25</f>
        <v>12-3</v>
      </c>
      <c r="O25">
        <v>54090</v>
      </c>
      <c r="P25" s="26">
        <v>0.0107790305063363</v>
      </c>
      <c r="Q25" t="s">
        <v>54</v>
      </c>
      <c r="R25">
        <v>31800</v>
      </c>
      <c r="S25" s="26">
        <v>0.00633708948237184</v>
      </c>
      <c r="T25" t="s">
        <v>55</v>
      </c>
      <c r="V25" s="26"/>
    </row>
    <row r="26" ht="14.25" spans="1:22">
      <c r="A26" s="8">
        <v>20131204</v>
      </c>
      <c r="B26" s="9">
        <v>4969154.69</v>
      </c>
      <c r="C26" s="10">
        <f>B26/5000000</f>
        <v>0.993830938</v>
      </c>
      <c r="D26" s="11">
        <v>-0.00616906199999989</v>
      </c>
      <c r="E26" s="8">
        <v>1074579</v>
      </c>
      <c r="F26" s="12">
        <v>0.216249858786344</v>
      </c>
      <c r="G26">
        <f>INT(A26/10000)</f>
        <v>2013</v>
      </c>
      <c r="H26">
        <v>12</v>
      </c>
      <c r="I26" s="21">
        <v>4</v>
      </c>
      <c r="J26" s="22">
        <v>41612</v>
      </c>
      <c r="K26" s="23">
        <v>124943728.02</v>
      </c>
      <c r="L26" s="23">
        <v>9897734</v>
      </c>
      <c r="M26" s="24">
        <f>L26/K26*100</f>
        <v>7.92175338198301</v>
      </c>
      <c r="N26" s="25" t="str">
        <f>H26&amp;-I26</f>
        <v>12-4</v>
      </c>
      <c r="O26">
        <v>54090</v>
      </c>
      <c r="P26" s="26">
        <v>0.0107790305063363</v>
      </c>
      <c r="Q26" t="s">
        <v>54</v>
      </c>
      <c r="R26">
        <v>48921.8399999999</v>
      </c>
      <c r="S26" s="26">
        <v>0.00974912194095211</v>
      </c>
      <c r="T26" t="s">
        <v>56</v>
      </c>
      <c r="V26" s="26"/>
    </row>
    <row r="27" ht="14.25" spans="1:22">
      <c r="A27" s="8">
        <v>20131205</v>
      </c>
      <c r="B27" s="9">
        <v>4980508.99</v>
      </c>
      <c r="C27" s="10">
        <f>B27/5000000</f>
        <v>0.996101798</v>
      </c>
      <c r="D27" s="11">
        <v>-0.00389820199999991</v>
      </c>
      <c r="E27" s="8">
        <v>1681055</v>
      </c>
      <c r="F27" s="12">
        <v>0.337526747441932</v>
      </c>
      <c r="G27">
        <f>INT(A27/10000)</f>
        <v>2013</v>
      </c>
      <c r="H27">
        <v>12</v>
      </c>
      <c r="I27" s="21">
        <v>5</v>
      </c>
      <c r="J27" s="22">
        <v>41613</v>
      </c>
      <c r="K27" s="23">
        <v>129924237.01</v>
      </c>
      <c r="L27" s="23">
        <v>11578789</v>
      </c>
      <c r="M27" s="24">
        <f>L27/K27*100</f>
        <v>8.91195458712511</v>
      </c>
      <c r="N27" s="25" t="str">
        <f>H27&amp;-I27</f>
        <v>12-5</v>
      </c>
      <c r="O27">
        <v>54090</v>
      </c>
      <c r="P27" s="26">
        <v>0.0107790305063363</v>
      </c>
      <c r="Q27" t="s">
        <v>54</v>
      </c>
      <c r="R27">
        <v>37567.54</v>
      </c>
      <c r="S27" s="26">
        <v>0.0074864422205215</v>
      </c>
      <c r="T27" t="s">
        <v>57</v>
      </c>
      <c r="V27" s="26"/>
    </row>
    <row r="28" ht="14.25" spans="1:22">
      <c r="A28" s="8">
        <v>20131206</v>
      </c>
      <c r="B28" s="9">
        <v>5049088.99</v>
      </c>
      <c r="C28" s="10">
        <f>B28/5000000</f>
        <v>1.009817798</v>
      </c>
      <c r="D28" s="11">
        <v>0.00981779800000004</v>
      </c>
      <c r="E28" s="8">
        <v>1404045</v>
      </c>
      <c r="F28" s="12">
        <v>0.278078877750182</v>
      </c>
      <c r="G28">
        <f>INT(A28/10000)</f>
        <v>2013</v>
      </c>
      <c r="H28">
        <v>12</v>
      </c>
      <c r="I28" s="21">
        <v>6</v>
      </c>
      <c r="J28" s="22">
        <v>41614</v>
      </c>
      <c r="K28" s="23">
        <v>134973326</v>
      </c>
      <c r="L28" s="23">
        <v>12982834</v>
      </c>
      <c r="M28" s="24">
        <f>L28/K28*100</f>
        <v>9.61881460933992</v>
      </c>
      <c r="N28" s="25" t="str">
        <f>H28&amp;-I28</f>
        <v>12-6</v>
      </c>
      <c r="O28">
        <v>54090</v>
      </c>
      <c r="P28" s="26">
        <v>0.0107790305063363</v>
      </c>
      <c r="Q28" t="s">
        <v>54</v>
      </c>
      <c r="R28">
        <v>37567.54</v>
      </c>
      <c r="S28" s="26">
        <v>0</v>
      </c>
      <c r="T28" t="s">
        <v>58</v>
      </c>
      <c r="V28" s="26"/>
    </row>
    <row r="29" ht="14.25" spans="1:22">
      <c r="A29" s="8">
        <v>20131209</v>
      </c>
      <c r="B29" s="9">
        <v>5142428.99</v>
      </c>
      <c r="C29" s="10">
        <f>B29/5000000</f>
        <v>1.028485798</v>
      </c>
      <c r="D29" s="11">
        <v>0.028485798</v>
      </c>
      <c r="E29" s="8">
        <v>1232095</v>
      </c>
      <c r="F29" s="12">
        <v>0.239593974442027</v>
      </c>
      <c r="G29">
        <f>INT(A29/10000)</f>
        <v>2013</v>
      </c>
      <c r="H29">
        <v>12</v>
      </c>
      <c r="I29" s="21">
        <v>9</v>
      </c>
      <c r="J29" s="22">
        <v>41617</v>
      </c>
      <c r="K29" s="23">
        <v>140115754.99</v>
      </c>
      <c r="L29" s="23">
        <v>14214929</v>
      </c>
      <c r="M29" s="24">
        <f>L29/K29*100</f>
        <v>10.145132502062</v>
      </c>
      <c r="N29" s="25" t="str">
        <f>H29&amp;-I29</f>
        <v>12-9</v>
      </c>
      <c r="O29">
        <v>54090</v>
      </c>
      <c r="P29" s="26">
        <v>0.0107790305063363</v>
      </c>
      <c r="Q29" t="s">
        <v>54</v>
      </c>
      <c r="R29">
        <v>37567.54</v>
      </c>
      <c r="S29" s="26">
        <v>0</v>
      </c>
      <c r="T29" t="s">
        <v>59</v>
      </c>
      <c r="V29" s="26"/>
    </row>
    <row r="30" ht="14.25" spans="1:22">
      <c r="A30" s="8">
        <v>20131210</v>
      </c>
      <c r="B30" s="9">
        <v>5224428.99</v>
      </c>
      <c r="C30" s="10">
        <f>B30/5000000</f>
        <v>1.044885798</v>
      </c>
      <c r="D30" s="11">
        <v>0.0448857980000001</v>
      </c>
      <c r="E30" s="8">
        <v>1208180</v>
      </c>
      <c r="F30" s="12">
        <v>0.231255894627443</v>
      </c>
      <c r="G30">
        <f>INT(A30/10000)</f>
        <v>2013</v>
      </c>
      <c r="H30">
        <v>12</v>
      </c>
      <c r="I30" s="21">
        <v>10</v>
      </c>
      <c r="J30" s="22">
        <v>41618</v>
      </c>
      <c r="K30" s="23">
        <v>145340183.98</v>
      </c>
      <c r="L30" s="23">
        <v>15423109</v>
      </c>
      <c r="M30" s="24">
        <f>L30/K30*100</f>
        <v>10.6117307530878</v>
      </c>
      <c r="N30" s="25" t="str">
        <f>H30&amp;-I30</f>
        <v>12-10</v>
      </c>
      <c r="O30">
        <v>54090</v>
      </c>
      <c r="P30" s="26">
        <v>0.0107790305063363</v>
      </c>
      <c r="Q30" t="s">
        <v>54</v>
      </c>
      <c r="R30">
        <v>37567.54</v>
      </c>
      <c r="S30" s="26">
        <v>0</v>
      </c>
      <c r="T30" t="s">
        <v>60</v>
      </c>
      <c r="V30" s="26"/>
    </row>
    <row r="31" ht="14.25" spans="1:22">
      <c r="A31" s="8">
        <v>20131211</v>
      </c>
      <c r="B31" s="9">
        <v>5214862.94</v>
      </c>
      <c r="C31" s="10">
        <f>B31/5000000</f>
        <v>1.042972588</v>
      </c>
      <c r="D31" s="11">
        <v>0.042972588</v>
      </c>
      <c r="E31" s="8">
        <v>1092636</v>
      </c>
      <c r="F31" s="12">
        <v>0.209523435720441</v>
      </c>
      <c r="G31">
        <f>INT(A31/10000)</f>
        <v>2013</v>
      </c>
      <c r="H31">
        <v>12</v>
      </c>
      <c r="I31" s="21">
        <v>11</v>
      </c>
      <c r="J31" s="22">
        <v>41619</v>
      </c>
      <c r="K31" s="23">
        <v>150555046.92</v>
      </c>
      <c r="L31" s="23">
        <v>16515745</v>
      </c>
      <c r="M31" s="24">
        <f>L31/K31*100</f>
        <v>10.9699045883038</v>
      </c>
      <c r="N31" s="25" t="str">
        <f>H31&amp;-I31</f>
        <v>12-11</v>
      </c>
      <c r="O31">
        <v>54090</v>
      </c>
      <c r="P31" s="26">
        <v>0.0107790305063363</v>
      </c>
      <c r="Q31" t="s">
        <v>54</v>
      </c>
      <c r="R31">
        <v>9566.04999999981</v>
      </c>
      <c r="S31" s="26">
        <v>0.00183102306841763</v>
      </c>
      <c r="T31" t="s">
        <v>61</v>
      </c>
      <c r="V31" s="26"/>
    </row>
    <row r="32" ht="14.25" spans="1:22">
      <c r="A32" s="8">
        <v>20131212</v>
      </c>
      <c r="B32" s="9">
        <v>5128902.94</v>
      </c>
      <c r="C32" s="10">
        <f>B32/5000000</f>
        <v>1.025780588</v>
      </c>
      <c r="D32" s="11">
        <v>0.0257805880000002</v>
      </c>
      <c r="E32" s="8">
        <v>907324</v>
      </c>
      <c r="F32" s="12">
        <v>0.176904108074231</v>
      </c>
      <c r="G32">
        <f>INT(A32/10000)</f>
        <v>2013</v>
      </c>
      <c r="H32">
        <v>12</v>
      </c>
      <c r="I32" s="21">
        <v>12</v>
      </c>
      <c r="J32" s="22">
        <v>41620</v>
      </c>
      <c r="K32" s="23">
        <v>150469086.92</v>
      </c>
      <c r="L32" s="23">
        <v>16330433</v>
      </c>
      <c r="M32" s="24">
        <f>L32/K32*100</f>
        <v>10.8530152832538</v>
      </c>
      <c r="N32" s="25" t="str">
        <f>H32&amp;-I32</f>
        <v>12-12</v>
      </c>
      <c r="O32">
        <v>95526.0499999998</v>
      </c>
      <c r="P32" s="26">
        <v>0.0182844958143454</v>
      </c>
      <c r="Q32" t="s">
        <v>62</v>
      </c>
      <c r="R32">
        <v>95526.0499999998</v>
      </c>
      <c r="S32" s="26">
        <v>0.0182844958143454</v>
      </c>
      <c r="T32" t="s">
        <v>62</v>
      </c>
      <c r="V32" s="26"/>
    </row>
    <row r="33" ht="14.25" spans="1:22">
      <c r="A33" s="8">
        <v>20131213</v>
      </c>
      <c r="B33" s="9">
        <v>5163463</v>
      </c>
      <c r="C33" s="10">
        <f>B33/5000000</f>
        <v>1.0326926</v>
      </c>
      <c r="D33" s="11">
        <v>0.0326926000000001</v>
      </c>
      <c r="E33" s="8">
        <v>893530</v>
      </c>
      <c r="F33" s="12">
        <v>0.173048591613806</v>
      </c>
      <c r="G33">
        <f>INT(A33/10000)</f>
        <v>2013</v>
      </c>
      <c r="H33">
        <v>12</v>
      </c>
      <c r="I33" s="21">
        <v>13</v>
      </c>
      <c r="J33" s="22">
        <v>41621</v>
      </c>
      <c r="K33" s="23">
        <v>155632549.92</v>
      </c>
      <c r="L33" s="23">
        <v>17223963</v>
      </c>
      <c r="M33" s="24">
        <f>L33/K33*100</f>
        <v>11.0670698442284</v>
      </c>
      <c r="N33" s="25" t="str">
        <f>H33&amp;-I33</f>
        <v>12-13</v>
      </c>
      <c r="O33">
        <v>95526.0499999998</v>
      </c>
      <c r="P33" s="26">
        <v>0.0182844958143454</v>
      </c>
      <c r="Q33" t="s">
        <v>62</v>
      </c>
      <c r="R33">
        <v>60965.9900000002</v>
      </c>
      <c r="S33" s="26">
        <v>0.0116694073393847</v>
      </c>
      <c r="T33" t="s">
        <v>63</v>
      </c>
      <c r="V33" s="26"/>
    </row>
    <row r="34" ht="14.25" spans="1:22">
      <c r="A34" s="8">
        <v>20131216</v>
      </c>
      <c r="B34" s="9">
        <v>5164663</v>
      </c>
      <c r="C34" s="10">
        <f>B34/5000000</f>
        <v>1.0329326</v>
      </c>
      <c r="D34" s="11">
        <v>0.0329326000000001</v>
      </c>
      <c r="E34" s="8">
        <v>897654</v>
      </c>
      <c r="F34" s="12">
        <v>0.173806887303199</v>
      </c>
      <c r="G34">
        <f>INT(A34/10000)</f>
        <v>2013</v>
      </c>
      <c r="H34">
        <v>12</v>
      </c>
      <c r="I34" s="21">
        <v>16</v>
      </c>
      <c r="J34" s="22">
        <v>41624</v>
      </c>
      <c r="K34" s="23">
        <v>160797212.92</v>
      </c>
      <c r="L34" s="23">
        <v>18121617</v>
      </c>
      <c r="M34" s="24">
        <f>L34/K34*100</f>
        <v>11.2698576492217</v>
      </c>
      <c r="N34" s="25" t="str">
        <f>H34&amp;-I34</f>
        <v>12-16</v>
      </c>
      <c r="O34">
        <v>95526.0499999998</v>
      </c>
      <c r="P34" s="26">
        <v>0.0182844958143454</v>
      </c>
      <c r="Q34" t="s">
        <v>62</v>
      </c>
      <c r="R34">
        <v>59765.9900000002</v>
      </c>
      <c r="S34" s="26">
        <v>0.0114397171661051</v>
      </c>
      <c r="T34" t="s">
        <v>64</v>
      </c>
      <c r="V34" s="26"/>
    </row>
    <row r="35" ht="14.25" spans="1:22">
      <c r="A35" s="8">
        <v>20131217</v>
      </c>
      <c r="B35" s="9">
        <v>5173263</v>
      </c>
      <c r="C35" s="10">
        <f>B35/5000000</f>
        <v>1.0346526</v>
      </c>
      <c r="D35" s="11">
        <v>0.0346526</v>
      </c>
      <c r="E35" s="8">
        <v>901656</v>
      </c>
      <c r="F35" s="12">
        <v>0.174291544814172</v>
      </c>
      <c r="G35">
        <f>INT(A35/10000)</f>
        <v>2013</v>
      </c>
      <c r="H35">
        <v>12</v>
      </c>
      <c r="I35" s="21">
        <v>17</v>
      </c>
      <c r="J35" s="22">
        <v>41625</v>
      </c>
      <c r="K35" s="23">
        <v>165970475.92</v>
      </c>
      <c r="L35" s="23">
        <v>19023273</v>
      </c>
      <c r="M35" s="24">
        <f>L35/K35*100</f>
        <v>11.4618415682374</v>
      </c>
      <c r="N35" s="25" t="str">
        <f>H35&amp;-I35</f>
        <v>12-17</v>
      </c>
      <c r="O35">
        <v>95526.0499999998</v>
      </c>
      <c r="P35" s="26">
        <v>0.0182844958143454</v>
      </c>
      <c r="Q35" t="s">
        <v>62</v>
      </c>
      <c r="R35">
        <v>51165.9900000002</v>
      </c>
      <c r="S35" s="26">
        <v>0.00979360425760141</v>
      </c>
      <c r="T35" t="s">
        <v>65</v>
      </c>
      <c r="V35" s="26"/>
    </row>
    <row r="36" ht="14.25" spans="1:22">
      <c r="A36" s="8">
        <v>20131218</v>
      </c>
      <c r="B36" s="9">
        <v>5186663</v>
      </c>
      <c r="C36" s="10">
        <f>B36/5000000</f>
        <v>1.0373326</v>
      </c>
      <c r="D36" s="11">
        <v>0.0373326</v>
      </c>
      <c r="E36" s="8">
        <v>850642</v>
      </c>
      <c r="F36" s="12">
        <v>0.16400564293458</v>
      </c>
      <c r="G36">
        <f>INT(A36/10000)</f>
        <v>2013</v>
      </c>
      <c r="H36">
        <v>12</v>
      </c>
      <c r="I36" s="21">
        <v>18</v>
      </c>
      <c r="J36" s="22">
        <v>41626</v>
      </c>
      <c r="K36" s="23">
        <v>171157138.92</v>
      </c>
      <c r="L36" s="23">
        <v>19873915</v>
      </c>
      <c r="M36" s="24">
        <f>L36/K36*100</f>
        <v>11.6115022285394</v>
      </c>
      <c r="N36" s="25" t="str">
        <f>H36&amp;-I36</f>
        <v>12-18</v>
      </c>
      <c r="O36">
        <v>95526.0499999998</v>
      </c>
      <c r="P36" s="26">
        <v>0.0182844958143454</v>
      </c>
      <c r="Q36" t="s">
        <v>62</v>
      </c>
      <c r="R36">
        <v>37765.9900000002</v>
      </c>
      <c r="S36" s="26">
        <v>0.00722873065597935</v>
      </c>
      <c r="T36" t="s">
        <v>66</v>
      </c>
      <c r="V36" s="26"/>
    </row>
    <row r="37" ht="14.25" spans="1:22">
      <c r="A37" s="8">
        <v>20131219</v>
      </c>
      <c r="B37" s="9">
        <v>5189063</v>
      </c>
      <c r="C37" s="10">
        <f>B37/5000000</f>
        <v>1.0378126</v>
      </c>
      <c r="D37" s="11">
        <v>0.0378126000000001</v>
      </c>
      <c r="E37" s="8">
        <v>898842</v>
      </c>
      <c r="F37" s="12">
        <v>0.173218556028323</v>
      </c>
      <c r="G37">
        <f>INT(A37/10000)</f>
        <v>2013</v>
      </c>
      <c r="H37">
        <v>12</v>
      </c>
      <c r="I37" s="21">
        <v>19</v>
      </c>
      <c r="J37" s="22">
        <v>41627</v>
      </c>
      <c r="K37" s="23">
        <v>176346201.92</v>
      </c>
      <c r="L37" s="23">
        <v>20772757</v>
      </c>
      <c r="M37" s="24">
        <f>L37/K37*100</f>
        <v>11.7795318378468</v>
      </c>
      <c r="N37" s="25" t="str">
        <f>H37&amp;-I37</f>
        <v>12-19</v>
      </c>
      <c r="O37">
        <v>95526.0499999998</v>
      </c>
      <c r="P37" s="26">
        <v>0.0182844958143454</v>
      </c>
      <c r="Q37" t="s">
        <v>62</v>
      </c>
      <c r="R37">
        <v>35365.9900000002</v>
      </c>
      <c r="S37" s="26">
        <v>0.00676935030942017</v>
      </c>
      <c r="T37" t="s">
        <v>67</v>
      </c>
      <c r="V37" s="26"/>
    </row>
    <row r="38" ht="14.25" spans="1:22">
      <c r="A38" s="8">
        <v>20131220</v>
      </c>
      <c r="B38" s="9">
        <v>5194863</v>
      </c>
      <c r="C38" s="10">
        <f>B38/5000000</f>
        <v>1.0389726</v>
      </c>
      <c r="D38" s="11">
        <v>0.0389725999999999</v>
      </c>
      <c r="E38" s="8">
        <v>895348</v>
      </c>
      <c r="F38" s="12">
        <v>0.172352572146753</v>
      </c>
      <c r="G38">
        <f>INT(A38/10000)</f>
        <v>2013</v>
      </c>
      <c r="H38">
        <v>12</v>
      </c>
      <c r="I38" s="21">
        <v>20</v>
      </c>
      <c r="J38" s="22">
        <v>41628</v>
      </c>
      <c r="K38" s="23">
        <v>181541064.92</v>
      </c>
      <c r="L38" s="23">
        <v>21668105</v>
      </c>
      <c r="M38" s="24">
        <f>L38/K38*100</f>
        <v>11.9356493857456</v>
      </c>
      <c r="N38" s="25" t="str">
        <f>H38&amp;-I38</f>
        <v>12-20</v>
      </c>
      <c r="O38">
        <v>95526.0499999998</v>
      </c>
      <c r="P38" s="26">
        <v>0.0182844958143454</v>
      </c>
      <c r="Q38" t="s">
        <v>62</v>
      </c>
      <c r="R38">
        <v>29565.9900000002</v>
      </c>
      <c r="S38" s="26">
        <v>0.00565918113856883</v>
      </c>
      <c r="T38" t="s">
        <v>68</v>
      </c>
      <c r="V38" s="26"/>
    </row>
    <row r="39" ht="14.25" spans="1:22">
      <c r="A39" s="8">
        <v>20131223</v>
      </c>
      <c r="B39" s="9">
        <v>5208863</v>
      </c>
      <c r="C39" s="10">
        <f>B39/5000000</f>
        <v>1.0417726</v>
      </c>
      <c r="D39" s="11">
        <v>0.0417726</v>
      </c>
      <c r="E39" s="8">
        <v>352278</v>
      </c>
      <c r="F39" s="12">
        <v>0.0676304982488501</v>
      </c>
      <c r="G39">
        <f>INT(A39/10000)</f>
        <v>2013</v>
      </c>
      <c r="H39">
        <v>12</v>
      </c>
      <c r="I39" s="21">
        <v>23</v>
      </c>
      <c r="J39" s="22">
        <v>41631</v>
      </c>
      <c r="K39" s="23">
        <v>186749927.92</v>
      </c>
      <c r="L39" s="23">
        <v>22020383</v>
      </c>
      <c r="M39" s="24">
        <f>L39/K39*100</f>
        <v>11.7913742967725</v>
      </c>
      <c r="N39" s="25" t="str">
        <f>H39&amp;-I39</f>
        <v>12-23</v>
      </c>
      <c r="O39">
        <v>95526.0499999998</v>
      </c>
      <c r="P39" s="26">
        <v>0.0182844958143454</v>
      </c>
      <c r="Q39" t="s">
        <v>62</v>
      </c>
      <c r="R39">
        <v>15565.9900000002</v>
      </c>
      <c r="S39" s="26">
        <v>0.00297946245030698</v>
      </c>
      <c r="T39" t="s">
        <v>69</v>
      </c>
      <c r="V39" s="26"/>
    </row>
    <row r="40" ht="14.25" spans="1:22">
      <c r="A40" s="8">
        <v>20131224</v>
      </c>
      <c r="B40" s="9">
        <v>5206949.79</v>
      </c>
      <c r="C40" s="10">
        <f>B40/5000000</f>
        <v>1.041389958</v>
      </c>
      <c r="D40" s="11">
        <v>0.0413899580000001</v>
      </c>
      <c r="E40" s="8">
        <v>277686</v>
      </c>
      <c r="F40" s="12">
        <v>0.0533298785660078</v>
      </c>
      <c r="G40">
        <f>INT(A40/10000)</f>
        <v>2013</v>
      </c>
      <c r="H40">
        <v>12</v>
      </c>
      <c r="I40" s="21">
        <v>24</v>
      </c>
      <c r="J40" s="22">
        <v>41632</v>
      </c>
      <c r="K40" s="23">
        <v>191956877.71</v>
      </c>
      <c r="L40" s="23">
        <v>22298069</v>
      </c>
      <c r="M40" s="24">
        <f>L40/K40*100</f>
        <v>11.6161865446087</v>
      </c>
      <c r="N40" s="25" t="str">
        <f>H40&amp;-I40</f>
        <v>12-24</v>
      </c>
      <c r="O40">
        <v>95526.0499999998</v>
      </c>
      <c r="P40" s="26">
        <v>0.0182844958143454</v>
      </c>
      <c r="Q40" t="s">
        <v>62</v>
      </c>
      <c r="R40">
        <v>17479.2000000002</v>
      </c>
      <c r="S40" s="26">
        <v>0.00334566706399051</v>
      </c>
      <c r="T40" t="s">
        <v>70</v>
      </c>
      <c r="V40" s="26"/>
    </row>
    <row r="41" ht="14.25" spans="1:22">
      <c r="A41" s="8">
        <v>20131225</v>
      </c>
      <c r="B41" s="9">
        <v>5206019.6</v>
      </c>
      <c r="C41" s="10">
        <f>B41/5000000</f>
        <v>1.04120392</v>
      </c>
      <c r="D41" s="11">
        <v>0.0412039199999998</v>
      </c>
      <c r="E41" s="8">
        <v>369300</v>
      </c>
      <c r="F41" s="12">
        <v>0.0709371128760253</v>
      </c>
      <c r="G41">
        <f>INT(A41/10000)</f>
        <v>2013</v>
      </c>
      <c r="H41">
        <v>12</v>
      </c>
      <c r="I41" s="21">
        <v>25</v>
      </c>
      <c r="J41" s="22">
        <v>41633</v>
      </c>
      <c r="K41" s="23">
        <v>197162897.31</v>
      </c>
      <c r="L41" s="23">
        <v>22667369</v>
      </c>
      <c r="M41" s="24">
        <f>L41/K41*100</f>
        <v>11.4967721154757</v>
      </c>
      <c r="N41" s="25" t="str">
        <f>H41&amp;-I41</f>
        <v>12-25</v>
      </c>
      <c r="O41">
        <v>95526.0499999998</v>
      </c>
      <c r="P41" s="26">
        <v>0.0182844958143454</v>
      </c>
      <c r="Q41" t="s">
        <v>62</v>
      </c>
      <c r="R41">
        <v>18409.3900000006</v>
      </c>
      <c r="S41" s="26">
        <v>0.00352371331589303</v>
      </c>
      <c r="T41" t="s">
        <v>71</v>
      </c>
      <c r="V41" s="26"/>
    </row>
    <row r="42" ht="14.25" spans="1:22">
      <c r="A42" s="8">
        <v>20131226</v>
      </c>
      <c r="B42" s="9">
        <v>5226839.6</v>
      </c>
      <c r="C42" s="10">
        <f>B42/5000000</f>
        <v>1.04536792</v>
      </c>
      <c r="D42" s="11">
        <v>0.0453679199999999</v>
      </c>
      <c r="E42" s="8">
        <v>169926</v>
      </c>
      <c r="F42" s="12">
        <v>0.0325102763819269</v>
      </c>
      <c r="G42">
        <f>INT(A42/10000)</f>
        <v>2013</v>
      </c>
      <c r="H42">
        <v>12</v>
      </c>
      <c r="I42" s="21">
        <v>26</v>
      </c>
      <c r="J42" s="22">
        <v>41634</v>
      </c>
      <c r="K42" s="23">
        <v>202389736.91</v>
      </c>
      <c r="L42" s="23">
        <v>22837295</v>
      </c>
      <c r="M42" s="24">
        <f>L42/K42*100</f>
        <v>11.283820686103</v>
      </c>
      <c r="N42" s="25" t="str">
        <f>H42&amp;-I42</f>
        <v>12-26</v>
      </c>
      <c r="O42">
        <v>95526.0499999998</v>
      </c>
      <c r="P42" s="26">
        <v>0.0182844958143454</v>
      </c>
      <c r="Q42" t="s">
        <v>62</v>
      </c>
      <c r="R42">
        <v>18409.3900000006</v>
      </c>
      <c r="S42" s="26">
        <v>0</v>
      </c>
      <c r="T42" t="s">
        <v>72</v>
      </c>
      <c r="V42" s="26"/>
    </row>
    <row r="43" ht="14.25" spans="1:20">
      <c r="A43" s="8">
        <v>20131227</v>
      </c>
      <c r="B43" s="9">
        <v>5236139.6</v>
      </c>
      <c r="C43" s="10">
        <f>B43/5000000</f>
        <v>1.04722792</v>
      </c>
      <c r="D43" s="11">
        <v>0.0472279199999999</v>
      </c>
      <c r="E43" s="8">
        <v>170226</v>
      </c>
      <c r="F43" s="12">
        <v>0.0325098284239786</v>
      </c>
      <c r="G43">
        <f>INT(A43/10000)</f>
        <v>2013</v>
      </c>
      <c r="H43">
        <v>12</v>
      </c>
      <c r="I43" s="21">
        <v>27</v>
      </c>
      <c r="J43" s="22">
        <v>41635</v>
      </c>
      <c r="K43" s="23">
        <v>207625876.51</v>
      </c>
      <c r="L43" s="23">
        <v>23007521</v>
      </c>
      <c r="M43" s="24">
        <f>L43/K43*100</f>
        <v>11.081239673366</v>
      </c>
      <c r="N43" s="25" t="str">
        <f>H43&amp;-I43</f>
        <v>12-27</v>
      </c>
      <c r="O43">
        <v>95526.0499999998</v>
      </c>
      <c r="P43" s="26">
        <v>0.0182844958143454</v>
      </c>
      <c r="Q43" t="s">
        <v>62</v>
      </c>
      <c r="R43">
        <v>18409.3900000006</v>
      </c>
      <c r="S43" s="26">
        <v>0</v>
      </c>
      <c r="T43" t="s">
        <v>73</v>
      </c>
    </row>
    <row r="44" ht="14.25" spans="1:20">
      <c r="A44" s="8">
        <v>20131230</v>
      </c>
      <c r="B44" s="9">
        <v>5237772.49</v>
      </c>
      <c r="C44" s="10">
        <f>B44/5000000</f>
        <v>1.047554498</v>
      </c>
      <c r="D44" s="11">
        <v>0.047554498</v>
      </c>
      <c r="E44" s="8">
        <v>0</v>
      </c>
      <c r="F44" s="12">
        <v>0</v>
      </c>
      <c r="G44">
        <f>INT(A44/10000)</f>
        <v>2013</v>
      </c>
      <c r="H44">
        <v>12</v>
      </c>
      <c r="I44" s="21">
        <v>30</v>
      </c>
      <c r="J44" s="22">
        <v>41638</v>
      </c>
      <c r="K44" s="23">
        <v>212863649</v>
      </c>
      <c r="L44" s="23">
        <v>23007521</v>
      </c>
      <c r="M44" s="24">
        <f>L44/K44*100</f>
        <v>10.8085721108727</v>
      </c>
      <c r="N44" s="25" t="str">
        <f>H44&amp;-I44</f>
        <v>12-30</v>
      </c>
      <c r="O44">
        <v>95526.0499999998</v>
      </c>
      <c r="P44" s="26">
        <v>0.0182844958143454</v>
      </c>
      <c r="Q44" t="s">
        <v>62</v>
      </c>
      <c r="R44">
        <v>18409.3900000006</v>
      </c>
      <c r="S44" s="26">
        <v>0</v>
      </c>
      <c r="T44" t="s">
        <v>74</v>
      </c>
    </row>
    <row r="45" ht="14.25" spans="1:20">
      <c r="A45" s="8">
        <v>20131231</v>
      </c>
      <c r="B45" s="9">
        <v>5234772.49</v>
      </c>
      <c r="C45" s="10">
        <f>B45/5000000</f>
        <v>1.046954498</v>
      </c>
      <c r="D45" s="11">
        <v>0.0469544980000001</v>
      </c>
      <c r="E45" s="8">
        <v>537920</v>
      </c>
      <c r="F45" s="12">
        <v>0.102759002617132</v>
      </c>
      <c r="G45">
        <f>INT(A45/10000)</f>
        <v>2013</v>
      </c>
      <c r="H45">
        <v>12</v>
      </c>
      <c r="I45" s="21">
        <v>31</v>
      </c>
      <c r="J45" s="22">
        <v>41639</v>
      </c>
      <c r="K45" s="23">
        <v>218098421.49</v>
      </c>
      <c r="L45" s="23">
        <v>23545441</v>
      </c>
      <c r="M45" s="24">
        <f>L45/K45*100</f>
        <v>10.7957869842169</v>
      </c>
      <c r="N45" s="25" t="str">
        <f>H45&amp;-I45</f>
        <v>12-31</v>
      </c>
      <c r="O45">
        <v>95526.0499999998</v>
      </c>
      <c r="P45" s="26">
        <v>0.0182844958143454</v>
      </c>
      <c r="Q45" t="s">
        <v>62</v>
      </c>
      <c r="R45">
        <v>3000</v>
      </c>
      <c r="S45" s="26">
        <v>0.000572762563805058</v>
      </c>
      <c r="T45" t="s">
        <v>75</v>
      </c>
    </row>
    <row r="46" ht="14.25" spans="1:20">
      <c r="A46" s="8">
        <v>20140102</v>
      </c>
      <c r="B46" s="9">
        <v>5226772.49</v>
      </c>
      <c r="C46" s="10">
        <f>B46/5000000</f>
        <v>1.045354498</v>
      </c>
      <c r="D46" s="11">
        <v>0.045354498</v>
      </c>
      <c r="E46" s="8">
        <v>534400</v>
      </c>
      <c r="F46" s="12">
        <v>0.102242827867949</v>
      </c>
      <c r="G46">
        <f>INT(A46/10000)</f>
        <v>2014</v>
      </c>
      <c r="H46">
        <v>1</v>
      </c>
      <c r="I46" s="21">
        <v>2</v>
      </c>
      <c r="J46" s="22">
        <v>41641</v>
      </c>
      <c r="K46" s="23">
        <v>223325193.98</v>
      </c>
      <c r="L46" s="23">
        <v>24079841</v>
      </c>
      <c r="M46" s="24">
        <f>L46/K46*100</f>
        <v>10.7824113217412</v>
      </c>
      <c r="N46" s="25" t="str">
        <f>H46&amp;-I46</f>
        <v>1-2</v>
      </c>
      <c r="O46">
        <v>95526.0499999998</v>
      </c>
      <c r="P46" s="26">
        <v>0.0182844958143454</v>
      </c>
      <c r="Q46" t="s">
        <v>62</v>
      </c>
      <c r="R46">
        <v>11000</v>
      </c>
      <c r="S46" s="26">
        <v>0.00210012940061854</v>
      </c>
      <c r="T46" t="s">
        <v>76</v>
      </c>
    </row>
    <row r="47" ht="14.25" spans="1:20">
      <c r="A47" s="8">
        <v>20140103</v>
      </c>
      <c r="B47" s="9">
        <v>5244772.49</v>
      </c>
      <c r="C47" s="10">
        <f>B47/5000000</f>
        <v>1.048954498</v>
      </c>
      <c r="D47" s="11">
        <v>0.0489544980000001</v>
      </c>
      <c r="E47" s="8">
        <v>532800</v>
      </c>
      <c r="F47" s="12">
        <v>0.101586865972903</v>
      </c>
      <c r="G47">
        <f>INT(A47/10000)</f>
        <v>2014</v>
      </c>
      <c r="H47">
        <v>1</v>
      </c>
      <c r="I47" s="21">
        <v>3</v>
      </c>
      <c r="J47" s="22">
        <v>41642</v>
      </c>
      <c r="K47" s="23">
        <v>228569966.47</v>
      </c>
      <c r="L47" s="23">
        <v>24612641</v>
      </c>
      <c r="M47" s="24">
        <f>L47/K47*100</f>
        <v>10.7680993177336</v>
      </c>
      <c r="N47" s="25" t="str">
        <f>H47&amp;-I47</f>
        <v>1-3</v>
      </c>
      <c r="O47">
        <v>95526.0499999998</v>
      </c>
      <c r="P47" s="26">
        <v>0.0182844958143454</v>
      </c>
      <c r="Q47" t="s">
        <v>62</v>
      </c>
      <c r="R47">
        <v>11000</v>
      </c>
      <c r="S47" s="26">
        <v>0</v>
      </c>
      <c r="T47" t="s">
        <v>77</v>
      </c>
    </row>
    <row r="48" ht="14.25" spans="1:20">
      <c r="A48" s="8">
        <v>20140106</v>
      </c>
      <c r="B48" s="9">
        <v>5254692.49</v>
      </c>
      <c r="C48" s="10">
        <f>B48/5000000</f>
        <v>1.050938498</v>
      </c>
      <c r="D48" s="11">
        <v>0.0509384980000001</v>
      </c>
      <c r="E48" s="8">
        <v>763697</v>
      </c>
      <c r="F48" s="12">
        <v>0.145336192641789</v>
      </c>
      <c r="G48">
        <f>INT(A48/10000)</f>
        <v>2014</v>
      </c>
      <c r="H48">
        <v>1</v>
      </c>
      <c r="I48" s="21">
        <v>6</v>
      </c>
      <c r="J48" s="22">
        <v>41645</v>
      </c>
      <c r="K48" s="23">
        <v>233824658.96</v>
      </c>
      <c r="L48" s="23">
        <v>25376338</v>
      </c>
      <c r="M48" s="24">
        <f>L48/K48*100</f>
        <v>10.8527210572522</v>
      </c>
      <c r="N48" s="25" t="str">
        <f>H48&amp;-I48</f>
        <v>1-6</v>
      </c>
      <c r="O48">
        <v>95526.0499999998</v>
      </c>
      <c r="P48" s="26">
        <v>0.0182844958143454</v>
      </c>
      <c r="Q48" t="s">
        <v>62</v>
      </c>
      <c r="R48">
        <v>11000</v>
      </c>
      <c r="S48" s="26">
        <v>0</v>
      </c>
      <c r="T48" t="s">
        <v>78</v>
      </c>
    </row>
    <row r="49" ht="14.25" spans="1:20">
      <c r="A49" s="8">
        <v>20140107</v>
      </c>
      <c r="B49" s="9">
        <v>5273092.49</v>
      </c>
      <c r="C49" s="10">
        <f>B49/5000000</f>
        <v>1.054618498</v>
      </c>
      <c r="D49" s="11">
        <v>0.054618498</v>
      </c>
      <c r="E49" s="8">
        <v>757329</v>
      </c>
      <c r="F49" s="12">
        <v>0.143621414082194</v>
      </c>
      <c r="G49">
        <f>INT(A49/10000)</f>
        <v>2014</v>
      </c>
      <c r="H49">
        <v>1</v>
      </c>
      <c r="I49" s="21">
        <v>7</v>
      </c>
      <c r="J49" s="22">
        <v>41646</v>
      </c>
      <c r="K49" s="23">
        <v>239097751.45</v>
      </c>
      <c r="L49" s="23">
        <v>26133667</v>
      </c>
      <c r="M49" s="24">
        <f>L49/K49*100</f>
        <v>10.9301182639792</v>
      </c>
      <c r="N49" s="25" t="str">
        <f>H49&amp;-I49</f>
        <v>1-7</v>
      </c>
      <c r="O49">
        <v>95526.0499999998</v>
      </c>
      <c r="P49" s="26">
        <v>0.0182844958143454</v>
      </c>
      <c r="Q49" t="s">
        <v>62</v>
      </c>
      <c r="R49">
        <v>11000</v>
      </c>
      <c r="S49" s="26">
        <v>0</v>
      </c>
      <c r="T49" t="s">
        <v>79</v>
      </c>
    </row>
    <row r="50" ht="14.25" spans="1:20">
      <c r="A50" s="8">
        <v>20140108</v>
      </c>
      <c r="B50" s="9">
        <v>5298446.37</v>
      </c>
      <c r="C50" s="10">
        <f>B50/5000000</f>
        <v>1.059689274</v>
      </c>
      <c r="D50" s="11">
        <v>0.0596892740000001</v>
      </c>
      <c r="E50" s="8">
        <v>883042</v>
      </c>
      <c r="F50" s="12">
        <v>0.166660552610255</v>
      </c>
      <c r="G50">
        <f>INT(A50/10000)</f>
        <v>2014</v>
      </c>
      <c r="H50">
        <v>1</v>
      </c>
      <c r="I50" s="21">
        <v>8</v>
      </c>
      <c r="J50" s="22">
        <v>41647</v>
      </c>
      <c r="K50" s="23">
        <v>244396197.82</v>
      </c>
      <c r="L50" s="23">
        <v>27016709</v>
      </c>
      <c r="M50" s="24">
        <f>L50/K50*100</f>
        <v>11.0544718948116</v>
      </c>
      <c r="N50" s="25" t="str">
        <f>H50&amp;-I50</f>
        <v>1-8</v>
      </c>
      <c r="O50">
        <v>95526.0499999998</v>
      </c>
      <c r="P50" s="26">
        <v>0.0182844958143454</v>
      </c>
      <c r="Q50" t="s">
        <v>62</v>
      </c>
      <c r="R50">
        <v>11000</v>
      </c>
      <c r="S50" s="26">
        <v>0</v>
      </c>
      <c r="T50" t="s">
        <v>80</v>
      </c>
    </row>
    <row r="51" ht="14.25" spans="1:20">
      <c r="A51" s="8">
        <v>20140109</v>
      </c>
      <c r="B51" s="9">
        <v>5323065.99</v>
      </c>
      <c r="C51" s="10">
        <f>B51/5000000</f>
        <v>1.064613198</v>
      </c>
      <c r="D51" s="11">
        <v>0.064613198</v>
      </c>
      <c r="E51" s="8">
        <v>820787</v>
      </c>
      <c r="F51" s="12">
        <v>0.154194406295534</v>
      </c>
      <c r="G51">
        <f>INT(A51/10000)</f>
        <v>2014</v>
      </c>
      <c r="H51">
        <v>1</v>
      </c>
      <c r="I51" s="21">
        <v>9</v>
      </c>
      <c r="J51" s="22">
        <v>41648</v>
      </c>
      <c r="K51" s="23">
        <v>249719263.81</v>
      </c>
      <c r="L51" s="23">
        <v>27837496</v>
      </c>
      <c r="M51" s="24">
        <f>L51/K51*100</f>
        <v>11.1475164451791</v>
      </c>
      <c r="N51" s="25" t="str">
        <f>H51&amp;-I51</f>
        <v>1-9</v>
      </c>
      <c r="O51">
        <v>95526.0499999998</v>
      </c>
      <c r="P51" s="26">
        <v>0.0182844958143454</v>
      </c>
      <c r="Q51" t="s">
        <v>62</v>
      </c>
      <c r="R51">
        <v>11000</v>
      </c>
      <c r="S51" s="26">
        <v>0</v>
      </c>
      <c r="T51" t="s">
        <v>81</v>
      </c>
    </row>
    <row r="52" ht="14.25" spans="1:20">
      <c r="A52" s="8">
        <v>20140110</v>
      </c>
      <c r="B52" s="9">
        <v>5320705.99</v>
      </c>
      <c r="C52" s="10">
        <f>B52/5000000</f>
        <v>1.064141198</v>
      </c>
      <c r="D52" s="11">
        <v>0.064141198</v>
      </c>
      <c r="E52" s="8">
        <v>1333996</v>
      </c>
      <c r="F52" s="12">
        <v>0.2507178563347</v>
      </c>
      <c r="G52">
        <f>INT(A52/10000)</f>
        <v>2014</v>
      </c>
      <c r="H52">
        <v>1</v>
      </c>
      <c r="I52" s="21">
        <v>10</v>
      </c>
      <c r="J52" s="22">
        <v>41649</v>
      </c>
      <c r="K52" s="23">
        <v>255039969.8</v>
      </c>
      <c r="L52" s="23">
        <v>29171492</v>
      </c>
      <c r="M52" s="24">
        <f>L52/K52*100</f>
        <v>11.4380079416085</v>
      </c>
      <c r="N52" s="25" t="str">
        <f>H52&amp;-I52</f>
        <v>1-10</v>
      </c>
      <c r="O52">
        <v>95526.0499999998</v>
      </c>
      <c r="P52" s="26">
        <v>0.0182844958143454</v>
      </c>
      <c r="Q52" t="s">
        <v>62</v>
      </c>
      <c r="R52">
        <v>2360</v>
      </c>
      <c r="S52" s="26">
        <v>0.000443353511760616</v>
      </c>
      <c r="T52" t="s">
        <v>82</v>
      </c>
    </row>
    <row r="53" ht="14.25" spans="1:20">
      <c r="A53" s="8">
        <v>20140113</v>
      </c>
      <c r="B53" s="9">
        <v>5273280.99</v>
      </c>
      <c r="C53" s="10">
        <f>B53/5000000</f>
        <v>1.054656198</v>
      </c>
      <c r="D53" s="11">
        <v>0.054656198</v>
      </c>
      <c r="E53" s="8">
        <v>1333467</v>
      </c>
      <c r="F53" s="12">
        <v>0.252872358315198</v>
      </c>
      <c r="G53">
        <f>INT(A53/10000)</f>
        <v>2014</v>
      </c>
      <c r="H53">
        <v>1</v>
      </c>
      <c r="I53" s="21">
        <v>13</v>
      </c>
      <c r="J53" s="22">
        <v>41652</v>
      </c>
      <c r="K53" s="23">
        <v>260313250.79</v>
      </c>
      <c r="L53" s="23">
        <v>30504959</v>
      </c>
      <c r="M53" s="24">
        <f>L53/K53*100</f>
        <v>11.7185578941615</v>
      </c>
      <c r="N53" s="25" t="str">
        <f>H53&amp;-I53</f>
        <v>1-13</v>
      </c>
      <c r="O53">
        <v>95526.0499999998</v>
      </c>
      <c r="P53" s="26">
        <v>0.0182844958143454</v>
      </c>
      <c r="Q53" t="s">
        <v>62</v>
      </c>
      <c r="R53">
        <v>49785</v>
      </c>
      <c r="S53" s="26">
        <v>0.00935269261991621</v>
      </c>
      <c r="T53" t="s">
        <v>83</v>
      </c>
    </row>
    <row r="54" ht="14.25" spans="1:20">
      <c r="A54" s="8">
        <v>20140114</v>
      </c>
      <c r="B54" s="9">
        <v>5308255.99</v>
      </c>
      <c r="C54" s="10">
        <f>B54/5000000</f>
        <v>1.061651198</v>
      </c>
      <c r="D54" s="11">
        <v>0.0616511980000001</v>
      </c>
      <c r="E54" s="8">
        <v>804337.5</v>
      </c>
      <c r="F54" s="12">
        <v>0.151525755637117</v>
      </c>
      <c r="G54">
        <f>INT(A54/10000)</f>
        <v>2014</v>
      </c>
      <c r="H54">
        <v>1</v>
      </c>
      <c r="I54" s="21">
        <v>14</v>
      </c>
      <c r="J54" s="22">
        <v>41653</v>
      </c>
      <c r="K54" s="23">
        <v>265621506.78</v>
      </c>
      <c r="L54" s="23">
        <v>31309296.5</v>
      </c>
      <c r="M54" s="24">
        <f>L54/K54*100</f>
        <v>11.7871842832108</v>
      </c>
      <c r="N54" s="25" t="str">
        <f>H54&amp;-I54</f>
        <v>1-14</v>
      </c>
      <c r="O54">
        <v>95526.0499999998</v>
      </c>
      <c r="P54" s="26">
        <v>0.0182844958143454</v>
      </c>
      <c r="Q54" t="s">
        <v>62</v>
      </c>
      <c r="R54">
        <v>14810</v>
      </c>
      <c r="S54" s="26">
        <v>0.00278223114795539</v>
      </c>
      <c r="T54" t="s">
        <v>84</v>
      </c>
    </row>
    <row r="55" ht="14.25" spans="1:20">
      <c r="A55" s="8">
        <v>20140115</v>
      </c>
      <c r="B55" s="9">
        <v>5304575.99</v>
      </c>
      <c r="C55" s="10">
        <f>B55/5000000</f>
        <v>1.060915198</v>
      </c>
      <c r="D55" s="11">
        <v>0.060915198</v>
      </c>
      <c r="E55" s="8">
        <v>807195</v>
      </c>
      <c r="F55" s="12">
        <v>0.152169561058546</v>
      </c>
      <c r="G55">
        <f>INT(A55/10000)</f>
        <v>2014</v>
      </c>
      <c r="H55">
        <v>1</v>
      </c>
      <c r="I55" s="21">
        <v>15</v>
      </c>
      <c r="J55" s="22">
        <v>41654</v>
      </c>
      <c r="K55" s="23">
        <v>270926082.77</v>
      </c>
      <c r="L55" s="23">
        <v>32116491.5</v>
      </c>
      <c r="M55" s="24">
        <f>L55/K55*100</f>
        <v>11.8543372316297</v>
      </c>
      <c r="N55" s="25" t="str">
        <f>H55&amp;-I55</f>
        <v>1-15</v>
      </c>
      <c r="O55">
        <v>95526.0499999998</v>
      </c>
      <c r="P55" s="26">
        <v>0.0182844958143454</v>
      </c>
      <c r="Q55" t="s">
        <v>62</v>
      </c>
      <c r="R55">
        <v>18490</v>
      </c>
      <c r="S55" s="26">
        <v>0.00347356204764991</v>
      </c>
      <c r="T55" t="s">
        <v>85</v>
      </c>
    </row>
    <row r="56" ht="14.25" spans="1:20">
      <c r="A56" s="8">
        <v>20140116</v>
      </c>
      <c r="B56" s="9">
        <v>5358493.33</v>
      </c>
      <c r="C56" s="10">
        <f>B56/5000000</f>
        <v>1.071698666</v>
      </c>
      <c r="D56" s="11">
        <v>0.0716986660000001</v>
      </c>
      <c r="E56" s="8">
        <v>798981.5</v>
      </c>
      <c r="F56" s="12">
        <v>0.149105625554637</v>
      </c>
      <c r="G56">
        <f>INT(A56/10000)</f>
        <v>2014</v>
      </c>
      <c r="H56">
        <v>1</v>
      </c>
      <c r="I56" s="21">
        <v>16</v>
      </c>
      <c r="J56" s="22">
        <v>41655</v>
      </c>
      <c r="K56" s="23">
        <v>276284576.1</v>
      </c>
      <c r="L56" s="23">
        <v>32915473</v>
      </c>
      <c r="M56" s="24">
        <f>L56/K56*100</f>
        <v>11.9136122126797</v>
      </c>
      <c r="N56" s="25" t="str">
        <f>H56&amp;-I56</f>
        <v>1-16</v>
      </c>
      <c r="O56">
        <v>95526.0499999998</v>
      </c>
      <c r="P56" s="26">
        <v>0.0182844958143454</v>
      </c>
      <c r="Q56" t="s">
        <v>62</v>
      </c>
      <c r="R56">
        <v>18490</v>
      </c>
      <c r="S56" s="26">
        <v>0</v>
      </c>
      <c r="T56" t="s">
        <v>86</v>
      </c>
    </row>
    <row r="57" ht="14.25" spans="1:20">
      <c r="A57" s="8">
        <v>20140117</v>
      </c>
      <c r="B57" s="9">
        <v>5377068.33</v>
      </c>
      <c r="C57" s="10">
        <f>B57/5000000</f>
        <v>1.075413666</v>
      </c>
      <c r="D57" s="11">
        <v>0.075413666</v>
      </c>
      <c r="E57" s="8">
        <v>669601</v>
      </c>
      <c r="F57" s="12">
        <v>0.124529010774167</v>
      </c>
      <c r="G57">
        <f>INT(A57/10000)</f>
        <v>2014</v>
      </c>
      <c r="H57">
        <v>1</v>
      </c>
      <c r="I57" s="21">
        <v>17</v>
      </c>
      <c r="J57" s="22">
        <v>41656</v>
      </c>
      <c r="K57" s="23">
        <v>281661644.43</v>
      </c>
      <c r="L57" s="23">
        <v>33585074</v>
      </c>
      <c r="M57" s="24">
        <f>L57/K57*100</f>
        <v>11.9239075195937</v>
      </c>
      <c r="N57" s="25" t="str">
        <f>H57&amp;-I57</f>
        <v>1-17</v>
      </c>
      <c r="O57">
        <v>95526.0499999998</v>
      </c>
      <c r="P57" s="26">
        <v>0.0182844958143454</v>
      </c>
      <c r="Q57" t="s">
        <v>62</v>
      </c>
      <c r="R57">
        <v>18490</v>
      </c>
      <c r="S57" s="26">
        <v>0</v>
      </c>
      <c r="T57" t="s">
        <v>87</v>
      </c>
    </row>
    <row r="58" ht="14.25" spans="1:20">
      <c r="A58" s="8">
        <v>20140120</v>
      </c>
      <c r="B58" s="9">
        <v>5320218.33</v>
      </c>
      <c r="C58" s="10">
        <f>B58/5000000</f>
        <v>1.064043666</v>
      </c>
      <c r="D58" s="11">
        <v>0.0640436660000001</v>
      </c>
      <c r="E58" s="8">
        <v>673253</v>
      </c>
      <c r="F58" s="12">
        <v>0.126546122403213</v>
      </c>
      <c r="G58">
        <f>INT(A58/10000)</f>
        <v>2014</v>
      </c>
      <c r="H58">
        <v>1</v>
      </c>
      <c r="I58" s="21">
        <v>20</v>
      </c>
      <c r="J58" s="22">
        <v>41659</v>
      </c>
      <c r="K58" s="23">
        <v>286981862.76</v>
      </c>
      <c r="L58" s="23">
        <v>34258327</v>
      </c>
      <c r="M58" s="24">
        <f>L58/K58*100</f>
        <v>11.9374537019609</v>
      </c>
      <c r="N58" s="25" t="str">
        <f>H58&amp;-I58</f>
        <v>1-20</v>
      </c>
      <c r="O58">
        <v>95526.0499999998</v>
      </c>
      <c r="P58" s="26">
        <v>0.0182844958143454</v>
      </c>
      <c r="Q58" t="s">
        <v>62</v>
      </c>
      <c r="R58">
        <v>56850</v>
      </c>
      <c r="S58" s="26">
        <v>0.0105726757614032</v>
      </c>
      <c r="T58" t="s">
        <v>88</v>
      </c>
    </row>
    <row r="59" ht="14.25" spans="1:20">
      <c r="A59" s="8">
        <v>20140121</v>
      </c>
      <c r="B59" s="9">
        <v>5392443.33</v>
      </c>
      <c r="C59" s="10">
        <f>B59/5000000</f>
        <v>1.078488666</v>
      </c>
      <c r="D59" s="11">
        <v>0.0784886659999999</v>
      </c>
      <c r="E59" s="8">
        <v>744915</v>
      </c>
      <c r="F59" s="12">
        <v>0.138140533782856</v>
      </c>
      <c r="G59">
        <f>INT(A59/10000)</f>
        <v>2014</v>
      </c>
      <c r="H59">
        <v>1</v>
      </c>
      <c r="I59" s="21">
        <v>21</v>
      </c>
      <c r="J59" s="22">
        <v>41660</v>
      </c>
      <c r="K59" s="23">
        <v>292374306.09</v>
      </c>
      <c r="L59" s="23">
        <v>35003242</v>
      </c>
      <c r="M59" s="24">
        <f>L59/K59*100</f>
        <v>11.9720650108102</v>
      </c>
      <c r="N59" s="25" t="str">
        <f>H59&amp;-I59</f>
        <v>1-21</v>
      </c>
      <c r="O59">
        <v>95526.0499999998</v>
      </c>
      <c r="P59" s="26">
        <v>0.0182844958143454</v>
      </c>
      <c r="Q59" t="s">
        <v>62</v>
      </c>
      <c r="R59">
        <v>56850</v>
      </c>
      <c r="S59" s="26">
        <v>0</v>
      </c>
      <c r="T59" t="s">
        <v>89</v>
      </c>
    </row>
    <row r="60" ht="14.25" spans="1:20">
      <c r="A60" s="8">
        <v>20140122</v>
      </c>
      <c r="B60" s="9">
        <v>5449730.61</v>
      </c>
      <c r="C60" s="10">
        <f>B60/5000000</f>
        <v>1.089946122</v>
      </c>
      <c r="D60" s="11">
        <v>0.089946122</v>
      </c>
      <c r="E60" s="8">
        <v>499985</v>
      </c>
      <c r="F60" s="12">
        <v>0.0917449018640575</v>
      </c>
      <c r="G60">
        <f>INT(A60/10000)</f>
        <v>2014</v>
      </c>
      <c r="H60">
        <v>1</v>
      </c>
      <c r="I60" s="21">
        <v>22</v>
      </c>
      <c r="J60" s="22">
        <v>41661</v>
      </c>
      <c r="K60" s="23">
        <v>297824036.7</v>
      </c>
      <c r="L60" s="23">
        <v>35503227</v>
      </c>
      <c r="M60" s="24">
        <f>L60/K60*100</f>
        <v>11.9208736116093</v>
      </c>
      <c r="N60" s="25" t="str">
        <f>H60&amp;-I60</f>
        <v>1-22</v>
      </c>
      <c r="O60">
        <v>95526.0499999998</v>
      </c>
      <c r="P60" s="26">
        <v>0.0182844958143454</v>
      </c>
      <c r="Q60" t="s">
        <v>62</v>
      </c>
      <c r="R60">
        <v>56850</v>
      </c>
      <c r="S60" s="26">
        <v>0</v>
      </c>
      <c r="T60" t="s">
        <v>90</v>
      </c>
    </row>
    <row r="61" ht="14.25" spans="1:20">
      <c r="A61" s="8">
        <v>20140123</v>
      </c>
      <c r="B61" s="9">
        <v>5439980.61</v>
      </c>
      <c r="C61" s="10">
        <f>B61/5000000</f>
        <v>1.087996122</v>
      </c>
      <c r="D61" s="11">
        <v>0.0879961220000001</v>
      </c>
      <c r="E61" s="8">
        <v>500755</v>
      </c>
      <c r="F61" s="12">
        <v>0.0920508795710579</v>
      </c>
      <c r="G61">
        <f>INT(A61/10000)</f>
        <v>2014</v>
      </c>
      <c r="H61">
        <v>1</v>
      </c>
      <c r="I61" s="21">
        <v>23</v>
      </c>
      <c r="J61" s="22">
        <v>41662</v>
      </c>
      <c r="K61" s="23">
        <v>303264017.31</v>
      </c>
      <c r="L61" s="23">
        <v>36003982</v>
      </c>
      <c r="M61" s="24">
        <f>L61/K61*100</f>
        <v>11.8721575739057</v>
      </c>
      <c r="N61" s="25" t="str">
        <f>H61&amp;-I61</f>
        <v>1-23</v>
      </c>
      <c r="O61">
        <v>95526.0499999998</v>
      </c>
      <c r="P61" s="26">
        <v>0.0182844958143454</v>
      </c>
      <c r="Q61" t="s">
        <v>62</v>
      </c>
      <c r="R61">
        <v>9750</v>
      </c>
      <c r="S61" s="26">
        <v>0.00178907925872688</v>
      </c>
      <c r="T61" t="s">
        <v>91</v>
      </c>
    </row>
    <row r="62" ht="14.25" spans="1:22">
      <c r="A62" s="8">
        <v>20140124</v>
      </c>
      <c r="B62" s="9">
        <v>5414418.85</v>
      </c>
      <c r="C62" s="10">
        <f>B62/5000000</f>
        <v>1.08288377</v>
      </c>
      <c r="D62" s="11">
        <v>0.08288377</v>
      </c>
      <c r="E62" s="8">
        <v>390144</v>
      </c>
      <c r="F62" s="12">
        <v>0.0720564867271028</v>
      </c>
      <c r="G62">
        <f>INT(A62/10000)</f>
        <v>2014</v>
      </c>
      <c r="H62">
        <v>1</v>
      </c>
      <c r="I62" s="21">
        <v>24</v>
      </c>
      <c r="J62" s="22">
        <v>41663</v>
      </c>
      <c r="K62" s="23">
        <v>308678436.16</v>
      </c>
      <c r="L62" s="23">
        <v>36394126</v>
      </c>
      <c r="M62" s="24">
        <f>L62/K62*100</f>
        <v>11.7903039981502</v>
      </c>
      <c r="N62" s="25" t="str">
        <f>H62&amp;-I62</f>
        <v>1-24</v>
      </c>
      <c r="O62">
        <v>95526.0499999998</v>
      </c>
      <c r="P62" s="26">
        <v>0.0182844958143454</v>
      </c>
      <c r="Q62" t="s">
        <v>62</v>
      </c>
      <c r="R62">
        <v>35311.7600000007</v>
      </c>
      <c r="S62" s="26">
        <v>0.00647954229796337</v>
      </c>
      <c r="T62" t="s">
        <v>92</v>
      </c>
      <c r="V62" s="26"/>
    </row>
    <row r="63" ht="14.25" spans="1:22">
      <c r="A63" s="8">
        <v>20140127</v>
      </c>
      <c r="B63" s="9">
        <v>5438334.35</v>
      </c>
      <c r="C63" s="10">
        <f>B63/5000000</f>
        <v>1.08766687</v>
      </c>
      <c r="D63" s="11">
        <v>0.0876668699999998</v>
      </c>
      <c r="E63" s="8">
        <v>507024</v>
      </c>
      <c r="F63" s="12">
        <v>0.0932314873211133</v>
      </c>
      <c r="G63">
        <f>INT(A63/10000)</f>
        <v>2014</v>
      </c>
      <c r="H63">
        <v>1</v>
      </c>
      <c r="I63" s="21">
        <v>27</v>
      </c>
      <c r="J63" s="22">
        <v>41666</v>
      </c>
      <c r="K63" s="23">
        <v>314116770.51</v>
      </c>
      <c r="L63" s="23">
        <v>36901150</v>
      </c>
      <c r="M63" s="24">
        <f>L63/K63*100</f>
        <v>11.7475898978865</v>
      </c>
      <c r="N63" s="25" t="str">
        <f>H63&amp;-I63</f>
        <v>1-27</v>
      </c>
      <c r="O63">
        <v>95526.0499999998</v>
      </c>
      <c r="P63" s="26">
        <v>0.0182844958143454</v>
      </c>
      <c r="Q63" t="s">
        <v>62</v>
      </c>
      <c r="R63">
        <v>11396.2600000007</v>
      </c>
      <c r="S63" s="26">
        <v>0.00209116024544206</v>
      </c>
      <c r="T63" t="s">
        <v>93</v>
      </c>
      <c r="V63" s="26"/>
    </row>
    <row r="64" ht="14.25" spans="1:22">
      <c r="A64" s="8">
        <v>20140128</v>
      </c>
      <c r="B64" s="9">
        <v>5458237.35</v>
      </c>
      <c r="C64" s="10">
        <f>B64/5000000</f>
        <v>1.09164747</v>
      </c>
      <c r="D64" s="11">
        <v>0.0916474699999998</v>
      </c>
      <c r="E64" s="8">
        <v>584220</v>
      </c>
      <c r="F64" s="12">
        <v>0.107034553929759</v>
      </c>
      <c r="G64">
        <f>INT(A64/10000)</f>
        <v>2014</v>
      </c>
      <c r="H64">
        <v>1</v>
      </c>
      <c r="I64" s="21">
        <v>28</v>
      </c>
      <c r="J64" s="22">
        <v>41667</v>
      </c>
      <c r="K64" s="23">
        <v>319575007.86</v>
      </c>
      <c r="L64" s="23">
        <v>37485370</v>
      </c>
      <c r="M64" s="24">
        <f>L64/K64*100</f>
        <v>11.7297564196327</v>
      </c>
      <c r="N64" s="25" t="str">
        <f>H64&amp;-I64</f>
        <v>1-28</v>
      </c>
      <c r="O64">
        <v>95526.0499999998</v>
      </c>
      <c r="P64" s="26">
        <v>0.0182844958143454</v>
      </c>
      <c r="Q64" t="s">
        <v>62</v>
      </c>
      <c r="R64">
        <v>11396.2600000007</v>
      </c>
      <c r="S64" s="26">
        <v>0</v>
      </c>
      <c r="T64" t="s">
        <v>94</v>
      </c>
      <c r="V64" s="26"/>
    </row>
    <row r="65" ht="14.25" spans="1:22">
      <c r="A65" s="8">
        <v>20140129</v>
      </c>
      <c r="B65" s="9">
        <v>5495052.16</v>
      </c>
      <c r="C65" s="10">
        <f>B65/5000000</f>
        <v>1.099010432</v>
      </c>
      <c r="D65" s="11">
        <v>0.099010432</v>
      </c>
      <c r="E65" s="8">
        <v>0</v>
      </c>
      <c r="F65" s="12">
        <v>0</v>
      </c>
      <c r="G65">
        <f>INT(A65/10000)</f>
        <v>2014</v>
      </c>
      <c r="H65">
        <v>1</v>
      </c>
      <c r="I65" s="21">
        <v>29</v>
      </c>
      <c r="J65" s="22">
        <v>41668</v>
      </c>
      <c r="K65" s="23">
        <v>325070060.02</v>
      </c>
      <c r="L65" s="23">
        <v>37485370</v>
      </c>
      <c r="M65" s="24">
        <f>L65/K65*100</f>
        <v>11.5314741682743</v>
      </c>
      <c r="N65" s="25" t="str">
        <f>H65&amp;-I65</f>
        <v>1-29</v>
      </c>
      <c r="O65">
        <v>95526.0499999998</v>
      </c>
      <c r="P65" s="26">
        <v>0.0182844958143454</v>
      </c>
      <c r="Q65" t="s">
        <v>62</v>
      </c>
      <c r="R65">
        <v>11396.2600000007</v>
      </c>
      <c r="S65" s="26">
        <v>0</v>
      </c>
      <c r="T65" t="s">
        <v>95</v>
      </c>
      <c r="V65" s="26"/>
    </row>
    <row r="66" ht="14.25" spans="1:22">
      <c r="A66" s="8">
        <v>20140130</v>
      </c>
      <c r="B66" s="9">
        <v>5495052.16</v>
      </c>
      <c r="C66" s="10">
        <f>B66/5000000</f>
        <v>1.099010432</v>
      </c>
      <c r="D66" s="11">
        <v>0.099010432</v>
      </c>
      <c r="E66" s="8">
        <v>0</v>
      </c>
      <c r="F66" s="12">
        <v>0</v>
      </c>
      <c r="G66">
        <f t="shared" ref="G66:G129" si="11">INT(A66/10000)</f>
        <v>2014</v>
      </c>
      <c r="H66">
        <v>1</v>
      </c>
      <c r="I66" s="21">
        <v>30</v>
      </c>
      <c r="J66" s="22">
        <v>41669</v>
      </c>
      <c r="K66" s="23">
        <v>330565112.18</v>
      </c>
      <c r="L66" s="23">
        <v>37485370</v>
      </c>
      <c r="M66" s="24">
        <f>L66/K66*100</f>
        <v>11.3397840905813</v>
      </c>
      <c r="N66" s="25" t="str">
        <f>H66&amp;-I66</f>
        <v>1-30</v>
      </c>
      <c r="O66">
        <v>95526.0499999998</v>
      </c>
      <c r="P66" s="26">
        <v>0.0182844958143454</v>
      </c>
      <c r="Q66" t="s">
        <v>62</v>
      </c>
      <c r="R66">
        <v>0</v>
      </c>
      <c r="S66" s="26">
        <v>0</v>
      </c>
      <c r="T66" t="s">
        <v>96</v>
      </c>
      <c r="V66" s="26"/>
    </row>
    <row r="67" ht="14.25" spans="1:22">
      <c r="A67" s="8">
        <v>20140207</v>
      </c>
      <c r="B67" s="9">
        <v>5495052.16</v>
      </c>
      <c r="C67" s="10">
        <f t="shared" ref="C67:C101" si="12">B67/5000000</f>
        <v>1.099010432</v>
      </c>
      <c r="D67" s="11">
        <v>0.099010432</v>
      </c>
      <c r="E67" s="8">
        <v>0</v>
      </c>
      <c r="F67" s="12">
        <v>0</v>
      </c>
      <c r="G67">
        <f>INT(A67/10000)</f>
        <v>2014</v>
      </c>
      <c r="H67">
        <v>2</v>
      </c>
      <c r="I67" s="21">
        <v>7</v>
      </c>
      <c r="J67" s="22">
        <v>41677</v>
      </c>
      <c r="K67" s="23">
        <v>336060164.34</v>
      </c>
      <c r="L67" s="23">
        <v>37485370</v>
      </c>
      <c r="M67" s="24">
        <f t="shared" ref="M67:M130" si="13">L67/K67*100</f>
        <v>11.1543628128668</v>
      </c>
      <c r="N67" s="25" t="str">
        <f t="shared" ref="N67:N89" si="14">H67&amp;-I67</f>
        <v>2-7</v>
      </c>
      <c r="O67">
        <v>95526.0499999998</v>
      </c>
      <c r="P67" s="26">
        <v>0.0182844958143454</v>
      </c>
      <c r="Q67" t="s">
        <v>62</v>
      </c>
      <c r="R67">
        <v>0</v>
      </c>
      <c r="S67" s="26">
        <v>0</v>
      </c>
      <c r="T67" t="s">
        <v>97</v>
      </c>
      <c r="V67" s="26"/>
    </row>
    <row r="68" ht="14.25" spans="1:22">
      <c r="A68" s="8">
        <v>20140210</v>
      </c>
      <c r="B68" s="9">
        <v>5495052.16</v>
      </c>
      <c r="C68" s="10">
        <f>B68/5000000</f>
        <v>1.099010432</v>
      </c>
      <c r="D68" s="11">
        <v>0.099010432</v>
      </c>
      <c r="E68" s="8">
        <v>0</v>
      </c>
      <c r="F68" s="12">
        <v>0</v>
      </c>
      <c r="G68">
        <f>INT(A68/10000)</f>
        <v>2014</v>
      </c>
      <c r="H68">
        <v>2</v>
      </c>
      <c r="I68" s="21">
        <v>10</v>
      </c>
      <c r="J68" s="22">
        <v>41680</v>
      </c>
      <c r="K68" s="23">
        <v>341555216.5</v>
      </c>
      <c r="L68" s="23">
        <v>37485370</v>
      </c>
      <c r="M68" s="24">
        <f>L68/K68*100</f>
        <v>10.9749077716106</v>
      </c>
      <c r="N68" s="25" t="str">
        <f>H68&amp;-I68</f>
        <v>2-10</v>
      </c>
      <c r="O68">
        <v>95526.0499999998</v>
      </c>
      <c r="P68" s="26">
        <v>0.0182844958143454</v>
      </c>
      <c r="Q68" t="s">
        <v>62</v>
      </c>
      <c r="R68">
        <v>0</v>
      </c>
      <c r="S68" s="26">
        <v>0</v>
      </c>
      <c r="T68" t="s">
        <v>98</v>
      </c>
      <c r="V68" s="26"/>
    </row>
    <row r="69" ht="14.25" spans="1:22">
      <c r="A69" s="8">
        <v>20140211</v>
      </c>
      <c r="B69" s="9">
        <v>5503532.16</v>
      </c>
      <c r="C69" s="10">
        <f>B69/5000000</f>
        <v>1.100706432</v>
      </c>
      <c r="D69" s="11">
        <v>0.100706432</v>
      </c>
      <c r="E69" s="8">
        <v>192864</v>
      </c>
      <c r="F69" s="12">
        <v>0.0350436763869115</v>
      </c>
      <c r="G69">
        <f>INT(A69/10000)</f>
        <v>2014</v>
      </c>
      <c r="H69">
        <v>2</v>
      </c>
      <c r="I69" s="21">
        <v>11</v>
      </c>
      <c r="J69" s="22">
        <v>41681</v>
      </c>
      <c r="K69" s="23">
        <v>347058748.66</v>
      </c>
      <c r="L69" s="23">
        <v>37678234</v>
      </c>
      <c r="M69" s="24">
        <f>L69/K69*100</f>
        <v>10.8564426470954</v>
      </c>
      <c r="N69" s="25" t="str">
        <f>H69&amp;-I69</f>
        <v>2-11</v>
      </c>
      <c r="O69">
        <v>95526.0499999998</v>
      </c>
      <c r="P69" s="26">
        <v>0.0182844958143454</v>
      </c>
      <c r="Q69" t="s">
        <v>62</v>
      </c>
      <c r="R69">
        <v>0</v>
      </c>
      <c r="S69" s="26">
        <v>0</v>
      </c>
      <c r="T69" t="s">
        <v>99</v>
      </c>
      <c r="U69" s="31"/>
      <c r="V69" s="26"/>
    </row>
    <row r="70" ht="14.25" spans="1:22">
      <c r="A70" s="8">
        <v>20140212</v>
      </c>
      <c r="B70" s="9">
        <v>5509932.16</v>
      </c>
      <c r="C70" s="10">
        <f>B70/5000000</f>
        <v>1.101986432</v>
      </c>
      <c r="D70" s="11">
        <v>0.101986432</v>
      </c>
      <c r="E70" s="8">
        <v>192416</v>
      </c>
      <c r="F70" s="12">
        <v>0.0349216640808877</v>
      </c>
      <c r="G70">
        <f>INT(A70/10000)</f>
        <v>2014</v>
      </c>
      <c r="H70">
        <v>2</v>
      </c>
      <c r="I70" s="21">
        <v>12</v>
      </c>
      <c r="J70" s="22">
        <v>41682</v>
      </c>
      <c r="K70" s="23">
        <v>352568680.82</v>
      </c>
      <c r="L70" s="23">
        <v>37870650</v>
      </c>
      <c r="M70" s="24">
        <f>L70/K70*100</f>
        <v>10.7413539716349</v>
      </c>
      <c r="N70" s="25" t="str">
        <f>H70&amp;-I70</f>
        <v>2-12</v>
      </c>
      <c r="O70">
        <v>95526.0499999998</v>
      </c>
      <c r="P70" s="26">
        <v>0.0182844958143454</v>
      </c>
      <c r="Q70" t="s">
        <v>62</v>
      </c>
      <c r="R70">
        <v>0</v>
      </c>
      <c r="S70" s="26">
        <v>0</v>
      </c>
      <c r="T70" t="s">
        <v>100</v>
      </c>
      <c r="V70" s="26"/>
    </row>
    <row r="71" ht="14.25" spans="1:22">
      <c r="A71" s="8">
        <v>20140213</v>
      </c>
      <c r="B71" s="9">
        <v>5513914.88</v>
      </c>
      <c r="C71" s="10">
        <f>B71/5000000</f>
        <v>1.102782976</v>
      </c>
      <c r="D71" s="11">
        <v>0.102782976</v>
      </c>
      <c r="E71" s="8">
        <v>102082.5</v>
      </c>
      <c r="F71" s="12">
        <v>0.0185136155021675</v>
      </c>
      <c r="G71">
        <f>INT(A71/10000)</f>
        <v>2014</v>
      </c>
      <c r="H71">
        <v>2</v>
      </c>
      <c r="I71" s="21">
        <v>13</v>
      </c>
      <c r="J71" s="22">
        <v>41683</v>
      </c>
      <c r="K71" s="23">
        <v>358082595.7</v>
      </c>
      <c r="L71" s="23">
        <v>37972732.5</v>
      </c>
      <c r="M71" s="24">
        <f>L71/K71*100</f>
        <v>10.6044619191192</v>
      </c>
      <c r="N71" s="25" t="str">
        <f>H71&amp;-I71</f>
        <v>2-13</v>
      </c>
      <c r="O71">
        <v>95526.0499999998</v>
      </c>
      <c r="P71" s="26">
        <v>0.0182844958143454</v>
      </c>
      <c r="Q71" t="s">
        <v>62</v>
      </c>
      <c r="R71">
        <v>0</v>
      </c>
      <c r="S71" s="26">
        <v>0</v>
      </c>
      <c r="T71" t="s">
        <v>101</v>
      </c>
      <c r="V71" s="26"/>
    </row>
    <row r="72" ht="14.25" spans="1:22">
      <c r="A72" s="8">
        <v>20140214</v>
      </c>
      <c r="B72" s="9">
        <v>5518414.88</v>
      </c>
      <c r="C72" s="10">
        <f>B72/5000000</f>
        <v>1.103682976</v>
      </c>
      <c r="D72" s="11">
        <v>0.103682976</v>
      </c>
      <c r="E72" s="8">
        <v>101497.5</v>
      </c>
      <c r="F72" s="12">
        <v>0.0183925098433339</v>
      </c>
      <c r="G72">
        <f>INT(A72/10000)</f>
        <v>2014</v>
      </c>
      <c r="H72">
        <v>2</v>
      </c>
      <c r="I72" s="21">
        <v>14</v>
      </c>
      <c r="J72" s="22">
        <v>41684</v>
      </c>
      <c r="K72" s="23">
        <v>363601010.58</v>
      </c>
      <c r="L72" s="23">
        <v>38074230</v>
      </c>
      <c r="M72" s="24">
        <f>L72/K72*100</f>
        <v>10.4714312920268</v>
      </c>
      <c r="N72" s="25" t="str">
        <f>H72&amp;-I72</f>
        <v>2-14</v>
      </c>
      <c r="O72">
        <v>95526.0499999998</v>
      </c>
      <c r="P72" s="26">
        <v>0.0182844958143454</v>
      </c>
      <c r="Q72" t="s">
        <v>62</v>
      </c>
      <c r="R72">
        <v>0</v>
      </c>
      <c r="S72" s="26">
        <v>0</v>
      </c>
      <c r="T72" t="s">
        <v>102</v>
      </c>
      <c r="V72" s="26"/>
    </row>
    <row r="73" ht="14.25" spans="1:22">
      <c r="A73" s="8">
        <v>20140217</v>
      </c>
      <c r="B73" s="9">
        <v>5490914.88</v>
      </c>
      <c r="C73" s="10">
        <f>B73/5000000</f>
        <v>1.098182976</v>
      </c>
      <c r="D73" s="11">
        <v>0.0981829759999999</v>
      </c>
      <c r="E73" s="8">
        <v>105072.5</v>
      </c>
      <c r="F73" s="12">
        <v>0.0191357000238183</v>
      </c>
      <c r="G73">
        <f>INT(A73/10000)</f>
        <v>2014</v>
      </c>
      <c r="H73">
        <v>2</v>
      </c>
      <c r="I73" s="21">
        <v>17</v>
      </c>
      <c r="J73" s="22">
        <v>41687</v>
      </c>
      <c r="K73" s="23">
        <v>369091925.46</v>
      </c>
      <c r="L73" s="23">
        <v>38179302.5</v>
      </c>
      <c r="M73" s="24">
        <f>L73/K73*100</f>
        <v>10.3441175128437</v>
      </c>
      <c r="N73" s="25" t="str">
        <f>H73&amp;-I73</f>
        <v>2-17</v>
      </c>
      <c r="O73">
        <v>95526.0499999998</v>
      </c>
      <c r="P73" s="26">
        <v>0.0182844958143454</v>
      </c>
      <c r="Q73" t="s">
        <v>62</v>
      </c>
      <c r="R73">
        <v>27500</v>
      </c>
      <c r="S73" s="26">
        <v>0.00498331506383587</v>
      </c>
      <c r="T73" t="s">
        <v>103</v>
      </c>
      <c r="V73" s="26"/>
    </row>
    <row r="74" ht="14.25" spans="1:22">
      <c r="A74" s="8">
        <v>20140218</v>
      </c>
      <c r="B74" s="9">
        <v>5490414.88</v>
      </c>
      <c r="C74" s="10">
        <f>B74/5000000</f>
        <v>1.098082976</v>
      </c>
      <c r="D74" s="11">
        <v>0.0980829759999999</v>
      </c>
      <c r="E74" s="8">
        <v>105137.5</v>
      </c>
      <c r="F74" s="12">
        <v>0.0191492814838066</v>
      </c>
      <c r="G74">
        <f>INT(A74/10000)</f>
        <v>2014</v>
      </c>
      <c r="H74">
        <v>2</v>
      </c>
      <c r="I74" s="21">
        <v>18</v>
      </c>
      <c r="J74" s="22">
        <v>41688</v>
      </c>
      <c r="K74" s="23">
        <v>374582340.34</v>
      </c>
      <c r="L74" s="23">
        <v>38284440</v>
      </c>
      <c r="M74" s="24">
        <f>L74/K74*100</f>
        <v>10.2205672497134</v>
      </c>
      <c r="N74" s="25" t="str">
        <f>H74&amp;-I74</f>
        <v>2-18</v>
      </c>
      <c r="O74">
        <v>95526.0499999998</v>
      </c>
      <c r="P74" s="26">
        <v>0.0182844958143454</v>
      </c>
      <c r="Q74" t="s">
        <v>62</v>
      </c>
      <c r="R74">
        <v>28000</v>
      </c>
      <c r="S74" s="26">
        <v>0.00507392079226925</v>
      </c>
      <c r="T74" t="s">
        <v>104</v>
      </c>
      <c r="V74" s="26"/>
    </row>
    <row r="75" ht="14.25" spans="1:22">
      <c r="A75" s="8">
        <v>20140219</v>
      </c>
      <c r="B75" s="9">
        <v>5491245.31</v>
      </c>
      <c r="C75" s="10">
        <f>B75/5000000</f>
        <v>1.098249062</v>
      </c>
      <c r="D75" s="11">
        <v>0.0982490619999998</v>
      </c>
      <c r="E75" s="8">
        <v>147420</v>
      </c>
      <c r="F75" s="12">
        <v>0.0268463693893872</v>
      </c>
      <c r="G75">
        <f>INT(A75/10000)</f>
        <v>2014</v>
      </c>
      <c r="H75">
        <v>2</v>
      </c>
      <c r="I75" s="21">
        <v>19</v>
      </c>
      <c r="J75" s="22">
        <v>41689</v>
      </c>
      <c r="K75" s="23">
        <v>380073585.65</v>
      </c>
      <c r="L75" s="23">
        <v>38431860</v>
      </c>
      <c r="M75" s="24">
        <f>L75/K75*100</f>
        <v>10.1116892757159</v>
      </c>
      <c r="N75" s="25" t="str">
        <f>H75&amp;-I75</f>
        <v>2-19</v>
      </c>
      <c r="O75">
        <v>95526.0499999998</v>
      </c>
      <c r="P75" s="26">
        <v>0.0182844958143454</v>
      </c>
      <c r="Q75" t="s">
        <v>62</v>
      </c>
      <c r="R75">
        <v>27169.5700000003</v>
      </c>
      <c r="S75" s="26">
        <v>0.00492343736214344</v>
      </c>
      <c r="T75" t="s">
        <v>105</v>
      </c>
      <c r="V75" s="26"/>
    </row>
    <row r="76" ht="14.25" spans="1:22">
      <c r="A76" s="8">
        <v>20140220</v>
      </c>
      <c r="B76" s="9">
        <v>5518545.31</v>
      </c>
      <c r="C76" s="10">
        <f>B76/5000000</f>
        <v>1.103709062</v>
      </c>
      <c r="D76" s="11">
        <v>0.103709062</v>
      </c>
      <c r="E76" s="8">
        <v>143871</v>
      </c>
      <c r="F76" s="12">
        <v>0.0260704573249214</v>
      </c>
      <c r="G76">
        <f>INT(A76/10000)</f>
        <v>2014</v>
      </c>
      <c r="H76">
        <v>2</v>
      </c>
      <c r="I76" s="21">
        <v>20</v>
      </c>
      <c r="J76" s="22">
        <v>41690</v>
      </c>
      <c r="K76" s="23">
        <v>385592130.96</v>
      </c>
      <c r="L76" s="23">
        <v>38575731</v>
      </c>
      <c r="M76" s="24">
        <f>L76/K76*100</f>
        <v>10.0042837762168</v>
      </c>
      <c r="N76" s="25" t="str">
        <f>H76&amp;-I76</f>
        <v>2-20</v>
      </c>
      <c r="O76">
        <v>95526.0499999998</v>
      </c>
      <c r="P76" s="26">
        <v>0.0182844958143454</v>
      </c>
      <c r="Q76" t="s">
        <v>62</v>
      </c>
      <c r="R76">
        <v>27169.5700000003</v>
      </c>
      <c r="S76" s="26">
        <v>0</v>
      </c>
      <c r="T76" t="s">
        <v>106</v>
      </c>
      <c r="V76" s="26"/>
    </row>
    <row r="77" ht="14.25" spans="1:22">
      <c r="A77" s="8">
        <v>20140221</v>
      </c>
      <c r="B77" s="9">
        <v>5540815.31</v>
      </c>
      <c r="C77" s="10">
        <f>B77/5000000</f>
        <v>1.108163062</v>
      </c>
      <c r="D77" s="11">
        <v>0.108163062</v>
      </c>
      <c r="E77" s="8">
        <v>840593.5</v>
      </c>
      <c r="F77" s="12">
        <v>0.151709351958169</v>
      </c>
      <c r="G77">
        <f>INT(A77/10000)</f>
        <v>2014</v>
      </c>
      <c r="H77">
        <v>2</v>
      </c>
      <c r="I77" s="21">
        <v>21</v>
      </c>
      <c r="J77" s="22">
        <v>41691</v>
      </c>
      <c r="K77" s="23">
        <v>391132946.27</v>
      </c>
      <c r="L77" s="23">
        <v>39416324.5</v>
      </c>
      <c r="M77" s="24">
        <f>L77/K77*100</f>
        <v>10.077474903582</v>
      </c>
      <c r="N77" s="25" t="str">
        <f>H77&amp;-I77</f>
        <v>2-21</v>
      </c>
      <c r="O77">
        <v>95526.0499999998</v>
      </c>
      <c r="P77" s="26">
        <v>0.0182844958143454</v>
      </c>
      <c r="Q77" t="s">
        <v>62</v>
      </c>
      <c r="R77">
        <v>27169.5700000003</v>
      </c>
      <c r="S77" s="26">
        <v>0</v>
      </c>
      <c r="T77" t="s">
        <v>107</v>
      </c>
      <c r="V77" s="26"/>
    </row>
    <row r="78" ht="14.25" spans="1:22">
      <c r="A78" s="8">
        <v>20140224</v>
      </c>
      <c r="B78" s="9">
        <v>5662291.78</v>
      </c>
      <c r="C78" s="10">
        <f>B78/5000000</f>
        <v>1.132458356</v>
      </c>
      <c r="D78" s="11">
        <v>0.132458356</v>
      </c>
      <c r="E78" s="8">
        <v>941025.5</v>
      </c>
      <c r="F78" s="12">
        <v>0.166191629919856</v>
      </c>
      <c r="G78">
        <f>INT(A78/10000)</f>
        <v>2014</v>
      </c>
      <c r="H78">
        <v>2</v>
      </c>
      <c r="I78" s="21">
        <v>24</v>
      </c>
      <c r="J78" s="22">
        <v>41694</v>
      </c>
      <c r="K78" s="23">
        <v>396795238.05</v>
      </c>
      <c r="L78" s="23">
        <v>40357350</v>
      </c>
      <c r="M78" s="24">
        <f>L78/K78*100</f>
        <v>10.1708251838734</v>
      </c>
      <c r="N78" s="25" t="str">
        <f>H78&amp;-I78</f>
        <v>2-24</v>
      </c>
      <c r="O78">
        <v>95526.0499999998</v>
      </c>
      <c r="P78" s="26">
        <v>0.0182844958143454</v>
      </c>
      <c r="Q78" t="s">
        <v>62</v>
      </c>
      <c r="R78">
        <v>27169.5700000003</v>
      </c>
      <c r="S78" s="26">
        <v>0</v>
      </c>
      <c r="T78" t="s">
        <v>108</v>
      </c>
      <c r="V78" s="26"/>
    </row>
    <row r="79" ht="14.25" spans="1:22">
      <c r="A79" s="8">
        <v>20140225</v>
      </c>
      <c r="B79" s="9">
        <v>5839293.47</v>
      </c>
      <c r="C79" s="10">
        <f>B79/5000000</f>
        <v>1.167858694</v>
      </c>
      <c r="D79" s="11">
        <v>0.167858694</v>
      </c>
      <c r="E79" s="8">
        <v>679120</v>
      </c>
      <c r="F79" s="12">
        <v>0.11630174155299</v>
      </c>
      <c r="G79">
        <f>INT(A79/10000)</f>
        <v>2014</v>
      </c>
      <c r="H79">
        <v>2</v>
      </c>
      <c r="I79" s="21">
        <v>25</v>
      </c>
      <c r="J79" s="22">
        <v>41695</v>
      </c>
      <c r="K79" s="23">
        <v>402634531.52</v>
      </c>
      <c r="L79" s="23">
        <v>41036470</v>
      </c>
      <c r="M79" s="24">
        <f>L79/K79*100</f>
        <v>10.1919897046788</v>
      </c>
      <c r="N79" s="25" t="str">
        <f>H79&amp;-I79</f>
        <v>2-25</v>
      </c>
      <c r="O79">
        <v>95526.0499999998</v>
      </c>
      <c r="P79" s="26">
        <v>0.0182844958143454</v>
      </c>
      <c r="Q79" t="s">
        <v>62</v>
      </c>
      <c r="R79">
        <v>27169.5700000003</v>
      </c>
      <c r="S79" s="26">
        <v>0</v>
      </c>
      <c r="T79" t="s">
        <v>109</v>
      </c>
      <c r="V79" s="26"/>
    </row>
    <row r="80" ht="14.25" spans="1:22">
      <c r="A80" s="8">
        <v>20140226</v>
      </c>
      <c r="B80" s="9">
        <v>5896723.47</v>
      </c>
      <c r="C80" s="10">
        <f>B80/5000000</f>
        <v>1.179344694</v>
      </c>
      <c r="D80" s="11">
        <v>0.179344694</v>
      </c>
      <c r="E80" s="8">
        <v>652060</v>
      </c>
      <c r="F80" s="12">
        <v>0.110580054044827</v>
      </c>
      <c r="G80">
        <f>INT(A80/10000)</f>
        <v>2014</v>
      </c>
      <c r="H80">
        <v>2</v>
      </c>
      <c r="I80" s="21">
        <v>26</v>
      </c>
      <c r="J80" s="22">
        <v>41696</v>
      </c>
      <c r="K80" s="23">
        <v>408531254.99</v>
      </c>
      <c r="L80" s="23">
        <v>41688530</v>
      </c>
      <c r="M80" s="24">
        <f>L80/K80*100</f>
        <v>10.2044897399638</v>
      </c>
      <c r="N80" s="25" t="str">
        <f>H80&amp;-I80</f>
        <v>2-26</v>
      </c>
      <c r="O80">
        <v>95526.0499999998</v>
      </c>
      <c r="P80" s="26">
        <v>0.0182844958143454</v>
      </c>
      <c r="Q80" t="s">
        <v>62</v>
      </c>
      <c r="R80">
        <v>27169.5700000003</v>
      </c>
      <c r="S80" s="26">
        <v>0</v>
      </c>
      <c r="T80" t="s">
        <v>110</v>
      </c>
      <c r="V80" s="26"/>
    </row>
    <row r="81" ht="14.25" spans="1:22">
      <c r="A81" s="8">
        <v>20140227</v>
      </c>
      <c r="B81" s="9">
        <v>5924723.47</v>
      </c>
      <c r="C81" s="10">
        <f>B81/5000000</f>
        <v>1.184944694</v>
      </c>
      <c r="D81" s="11">
        <v>0.184944694</v>
      </c>
      <c r="E81" s="8">
        <v>649870</v>
      </c>
      <c r="F81" s="12">
        <v>0.109687819742244</v>
      </c>
      <c r="G81">
        <f>INT(A81/10000)</f>
        <v>2014</v>
      </c>
      <c r="H81">
        <v>2</v>
      </c>
      <c r="I81" s="21">
        <v>27</v>
      </c>
      <c r="J81" s="22">
        <v>41697</v>
      </c>
      <c r="K81" s="23">
        <v>414455978.46</v>
      </c>
      <c r="L81" s="23">
        <v>42338400</v>
      </c>
      <c r="M81" s="24">
        <f>L81/K81*100</f>
        <v>10.2154154362346</v>
      </c>
      <c r="N81" s="25" t="str">
        <f>H81&amp;-I81</f>
        <v>2-27</v>
      </c>
      <c r="O81">
        <v>95526.0499999998</v>
      </c>
      <c r="P81" s="26">
        <v>0.0182844958143454</v>
      </c>
      <c r="Q81" t="s">
        <v>62</v>
      </c>
      <c r="R81">
        <v>27169.5700000003</v>
      </c>
      <c r="S81" s="26">
        <v>0</v>
      </c>
      <c r="T81" t="s">
        <v>111</v>
      </c>
      <c r="V81" s="26"/>
    </row>
    <row r="82" ht="14.25" spans="1:22">
      <c r="A82" s="8">
        <v>20140228</v>
      </c>
      <c r="B82" s="9">
        <v>5959376.27</v>
      </c>
      <c r="C82" s="10">
        <f>B82/5000000</f>
        <v>1.191875254</v>
      </c>
      <c r="D82" s="11">
        <v>0.191875254</v>
      </c>
      <c r="E82" s="8">
        <v>961275</v>
      </c>
      <c r="F82" s="12">
        <v>0.161304632640691</v>
      </c>
      <c r="G82">
        <f>INT(A82/10000)</f>
        <v>2014</v>
      </c>
      <c r="H82">
        <v>2</v>
      </c>
      <c r="I82" s="21">
        <v>28</v>
      </c>
      <c r="J82" s="22">
        <v>41698</v>
      </c>
      <c r="K82" s="23">
        <v>420415354.73</v>
      </c>
      <c r="L82" s="23">
        <v>43299675</v>
      </c>
      <c r="M82" s="24">
        <f>L82/K82*100</f>
        <v>10.2992610790365</v>
      </c>
      <c r="N82" s="25" t="str">
        <f>H82&amp;-I82</f>
        <v>2-28</v>
      </c>
      <c r="O82">
        <v>95526.0499999998</v>
      </c>
      <c r="P82" s="26">
        <v>0.0182844958143454</v>
      </c>
      <c r="Q82" t="s">
        <v>62</v>
      </c>
      <c r="R82">
        <v>27169.5700000003</v>
      </c>
      <c r="S82" s="26">
        <v>0</v>
      </c>
      <c r="T82" t="s">
        <v>112</v>
      </c>
      <c r="V82" s="26"/>
    </row>
    <row r="83" ht="14.25" spans="1:22">
      <c r="A83" s="8">
        <v>20140303</v>
      </c>
      <c r="B83" s="9">
        <v>5969376.27</v>
      </c>
      <c r="C83" s="10">
        <f>B83/5000000</f>
        <v>1.193875254</v>
      </c>
      <c r="D83" s="11">
        <v>0.193875254</v>
      </c>
      <c r="E83" s="8">
        <v>957880</v>
      </c>
      <c r="F83" s="12">
        <v>0.160465676257329</v>
      </c>
      <c r="G83">
        <f>INT(A83/10000)</f>
        <v>2014</v>
      </c>
      <c r="H83">
        <v>3</v>
      </c>
      <c r="I83" s="21">
        <v>3</v>
      </c>
      <c r="J83" s="22">
        <v>41701</v>
      </c>
      <c r="K83" s="23">
        <v>426384731</v>
      </c>
      <c r="L83" s="23">
        <v>44257555</v>
      </c>
      <c r="M83" s="24">
        <f>L83/K83*100</f>
        <v>10.3797232363839</v>
      </c>
      <c r="N83" s="25" t="str">
        <f>H83&amp;-I83</f>
        <v>3-3</v>
      </c>
      <c r="O83">
        <v>95526.0499999998</v>
      </c>
      <c r="P83" s="26">
        <v>0.0182844958143454</v>
      </c>
      <c r="Q83" t="s">
        <v>62</v>
      </c>
      <c r="R83">
        <v>27169.5700000003</v>
      </c>
      <c r="S83" s="26">
        <v>0</v>
      </c>
      <c r="T83" t="s">
        <v>113</v>
      </c>
      <c r="V83" s="26"/>
    </row>
    <row r="84" ht="14.25" spans="1:22">
      <c r="A84" s="8">
        <v>20140304</v>
      </c>
      <c r="B84" s="9">
        <v>5932447.12</v>
      </c>
      <c r="C84" s="10">
        <f>B84/5000000</f>
        <v>1.186489424</v>
      </c>
      <c r="D84" s="11">
        <v>0.186489424</v>
      </c>
      <c r="E84" s="8">
        <v>761270</v>
      </c>
      <c r="F84" s="12">
        <v>0.128323099153052</v>
      </c>
      <c r="G84">
        <f>INT(A84/10000)</f>
        <v>2014</v>
      </c>
      <c r="H84">
        <v>3</v>
      </c>
      <c r="I84" s="21">
        <v>4</v>
      </c>
      <c r="J84" s="22">
        <v>41702</v>
      </c>
      <c r="K84" s="23">
        <v>432317178.12</v>
      </c>
      <c r="L84" s="23">
        <v>45018825</v>
      </c>
      <c r="M84" s="24">
        <f>L84/K84*100</f>
        <v>10.4133787132335</v>
      </c>
      <c r="N84" s="25" t="str">
        <f>H84&amp;-I84</f>
        <v>3-4</v>
      </c>
      <c r="O84">
        <v>95526.0499999998</v>
      </c>
      <c r="P84" s="26">
        <v>0.0182844958143454</v>
      </c>
      <c r="Q84" t="s">
        <v>62</v>
      </c>
      <c r="R84">
        <v>36929.1499999994</v>
      </c>
      <c r="S84" s="26">
        <v>0.00618643361209989</v>
      </c>
      <c r="T84" t="s">
        <v>114</v>
      </c>
      <c r="V84" s="26"/>
    </row>
    <row r="85" ht="14.25" spans="1:22">
      <c r="A85" s="8">
        <v>20140305</v>
      </c>
      <c r="B85" s="9">
        <v>5919547.12</v>
      </c>
      <c r="C85" s="10">
        <f>B85/5000000</f>
        <v>1.183909424</v>
      </c>
      <c r="D85" s="11">
        <v>0.183909424</v>
      </c>
      <c r="E85" s="8">
        <v>215090</v>
      </c>
      <c r="F85" s="12">
        <v>0.0363355499398407</v>
      </c>
      <c r="G85">
        <f>INT(A85/10000)</f>
        <v>2014</v>
      </c>
      <c r="H85">
        <v>3</v>
      </c>
      <c r="I85" s="21">
        <v>5</v>
      </c>
      <c r="J85" s="22">
        <v>41703</v>
      </c>
      <c r="K85" s="23">
        <v>438236725.24</v>
      </c>
      <c r="L85" s="23">
        <v>45233915</v>
      </c>
      <c r="M85" s="24">
        <f>L85/K85*100</f>
        <v>10.3217992456537</v>
      </c>
      <c r="N85" s="25" t="str">
        <f>H85&amp;-I85</f>
        <v>3-5</v>
      </c>
      <c r="O85">
        <v>95526.0499999998</v>
      </c>
      <c r="P85" s="26">
        <v>0.0182844958143454</v>
      </c>
      <c r="Q85" t="s">
        <v>62</v>
      </c>
      <c r="R85">
        <v>49829.1499999994</v>
      </c>
      <c r="S85" s="26">
        <v>0.00834746341094686</v>
      </c>
      <c r="T85" t="s">
        <v>115</v>
      </c>
      <c r="V85" s="26"/>
    </row>
    <row r="86" ht="14.25" spans="1:22">
      <c r="A86" s="8">
        <v>20140306</v>
      </c>
      <c r="B86" s="9">
        <v>5879185.12</v>
      </c>
      <c r="C86" s="10">
        <f>B86/5000000</f>
        <v>1.175837024</v>
      </c>
      <c r="D86" s="11">
        <v>0.175837024</v>
      </c>
      <c r="E86" s="8">
        <v>147600</v>
      </c>
      <c r="F86" s="12">
        <v>0.0251055200656788</v>
      </c>
      <c r="G86">
        <f>INT(A86/10000)</f>
        <v>2014</v>
      </c>
      <c r="H86">
        <v>3</v>
      </c>
      <c r="I86" s="21">
        <v>6</v>
      </c>
      <c r="J86" s="22">
        <v>41704</v>
      </c>
      <c r="K86" s="23">
        <v>444115910.36</v>
      </c>
      <c r="L86" s="23">
        <v>45381515</v>
      </c>
      <c r="M86" s="24">
        <f>L86/K86*100</f>
        <v>10.2183943293573</v>
      </c>
      <c r="N86" s="25" t="str">
        <f>H86&amp;-I86</f>
        <v>3-6</v>
      </c>
      <c r="O86">
        <v>95526.0499999998</v>
      </c>
      <c r="P86" s="26">
        <v>0.0182844958143454</v>
      </c>
      <c r="Q86" t="s">
        <v>62</v>
      </c>
      <c r="R86">
        <v>90191.1499999994</v>
      </c>
      <c r="S86" s="26">
        <v>0.0151089738559904</v>
      </c>
      <c r="T86" t="s">
        <v>116</v>
      </c>
      <c r="V86" s="26"/>
    </row>
    <row r="87" ht="14.25" spans="1:22">
      <c r="A87" s="8">
        <v>20140307</v>
      </c>
      <c r="B87" s="9">
        <v>5923495.97</v>
      </c>
      <c r="C87" s="10">
        <f>B87/5000000</f>
        <v>1.184699194</v>
      </c>
      <c r="D87" s="11">
        <v>0.184699194</v>
      </c>
      <c r="E87" s="8">
        <v>94560</v>
      </c>
      <c r="F87" s="12">
        <v>0.0159635459328252</v>
      </c>
      <c r="G87">
        <f>INT(A87/10000)</f>
        <v>2014</v>
      </c>
      <c r="H87">
        <v>3</v>
      </c>
      <c r="I87" s="21">
        <v>7</v>
      </c>
      <c r="J87" s="22">
        <v>41705</v>
      </c>
      <c r="K87" s="23">
        <v>450039406.33</v>
      </c>
      <c r="L87" s="23">
        <v>45476075</v>
      </c>
      <c r="M87" s="24">
        <f>L87/K87*100</f>
        <v>10.1049095613316</v>
      </c>
      <c r="N87" s="25" t="str">
        <f>H87&amp;-I87</f>
        <v>3-7</v>
      </c>
      <c r="O87">
        <v>95526.0499999998</v>
      </c>
      <c r="P87" s="26">
        <v>0.0182844958143454</v>
      </c>
      <c r="Q87" t="s">
        <v>62</v>
      </c>
      <c r="R87">
        <v>45880.2999999998</v>
      </c>
      <c r="S87" s="26">
        <v>0.00768594538604949</v>
      </c>
      <c r="T87" t="s">
        <v>117</v>
      </c>
      <c r="V87" s="26"/>
    </row>
    <row r="88" ht="14.25" spans="1:22">
      <c r="A88" s="8">
        <v>20140310</v>
      </c>
      <c r="B88" s="9">
        <v>5979374.58</v>
      </c>
      <c r="C88" s="10">
        <f>B88/5000000</f>
        <v>1.195874916</v>
      </c>
      <c r="D88" s="11">
        <v>0.195874916</v>
      </c>
      <c r="E88" s="8">
        <v>227844</v>
      </c>
      <c r="F88" s="12">
        <v>0.0381049885655433</v>
      </c>
      <c r="G88">
        <f>INT(A88/10000)</f>
        <v>2014</v>
      </c>
      <c r="H88">
        <v>3</v>
      </c>
      <c r="I88" s="21">
        <v>10</v>
      </c>
      <c r="J88" s="22">
        <v>41708</v>
      </c>
      <c r="K88" s="23">
        <v>456018780.91</v>
      </c>
      <c r="L88" s="23">
        <v>45703919</v>
      </c>
      <c r="M88" s="24">
        <f>L88/K88*100</f>
        <v>10.0223764707226</v>
      </c>
      <c r="N88" s="25" t="str">
        <f>H88&amp;-I88</f>
        <v>3-10</v>
      </c>
      <c r="O88">
        <v>95526.0499999998</v>
      </c>
      <c r="P88" s="26">
        <v>0.0182844958143454</v>
      </c>
      <c r="Q88" t="s">
        <v>62</v>
      </c>
      <c r="R88">
        <v>45880.2999999998</v>
      </c>
      <c r="S88" s="26">
        <v>0</v>
      </c>
      <c r="T88" t="s">
        <v>118</v>
      </c>
      <c r="V88" s="26"/>
    </row>
    <row r="89" ht="14.25" spans="1:22">
      <c r="A89" s="8">
        <v>20140311</v>
      </c>
      <c r="B89" s="9">
        <v>6036472.94</v>
      </c>
      <c r="C89" s="10">
        <f>B89/5000000</f>
        <v>1.207294588</v>
      </c>
      <c r="D89" s="11">
        <v>0.207294588</v>
      </c>
      <c r="E89" s="8">
        <v>274365</v>
      </c>
      <c r="F89" s="12">
        <v>0.0454512101233738</v>
      </c>
      <c r="G89">
        <f>INT(A89/10000)</f>
        <v>2014</v>
      </c>
      <c r="H89">
        <v>3</v>
      </c>
      <c r="I89" s="21">
        <v>11</v>
      </c>
      <c r="J89" s="22">
        <v>41709</v>
      </c>
      <c r="K89" s="23">
        <v>462055253.85</v>
      </c>
      <c r="L89" s="23">
        <v>45978284</v>
      </c>
      <c r="M89" s="24">
        <f>L89/K89*100</f>
        <v>9.95081943488217</v>
      </c>
      <c r="N89" s="25" t="str">
        <f>H89&amp;-I89</f>
        <v>3-11</v>
      </c>
      <c r="O89">
        <v>95526.0499999998</v>
      </c>
      <c r="P89" s="26">
        <v>0.0182844958143454</v>
      </c>
      <c r="Q89" t="s">
        <v>62</v>
      </c>
      <c r="R89">
        <v>45880.2999999998</v>
      </c>
      <c r="S89" s="26">
        <v>0</v>
      </c>
      <c r="T89" t="s">
        <v>119</v>
      </c>
      <c r="V89" s="26"/>
    </row>
    <row r="90" ht="14.25" spans="1:22">
      <c r="A90" s="8">
        <v>20140312</v>
      </c>
      <c r="B90" s="9">
        <v>6038303.54</v>
      </c>
      <c r="C90" s="10">
        <f>B90/5000000</f>
        <v>1.207660708</v>
      </c>
      <c r="D90" s="11">
        <v>0.207660708</v>
      </c>
      <c r="E90" s="8">
        <v>183195</v>
      </c>
      <c r="F90" s="12">
        <v>0.0303388193035423</v>
      </c>
      <c r="G90">
        <f>INT(A90/10000)</f>
        <v>2014</v>
      </c>
      <c r="H90">
        <v>3</v>
      </c>
      <c r="I90" s="21">
        <v>12</v>
      </c>
      <c r="J90" s="22">
        <v>41710</v>
      </c>
      <c r="K90" s="23">
        <v>468093557.39</v>
      </c>
      <c r="L90" s="23">
        <v>46161479</v>
      </c>
      <c r="M90" s="24">
        <f>L90/K90*100</f>
        <v>9.86159246826372</v>
      </c>
      <c r="N90" s="25">
        <v>41710</v>
      </c>
      <c r="O90">
        <v>95526.0499999998</v>
      </c>
      <c r="P90" s="26">
        <v>0.0182844958143454</v>
      </c>
      <c r="Q90" t="s">
        <v>62</v>
      </c>
      <c r="R90">
        <v>45880.2999999998</v>
      </c>
      <c r="S90" s="26">
        <v>0</v>
      </c>
      <c r="T90" t="s">
        <v>120</v>
      </c>
      <c r="V90" s="26"/>
    </row>
    <row r="91" ht="14.25" spans="1:22">
      <c r="A91" s="8">
        <v>20140313</v>
      </c>
      <c r="B91" s="9">
        <v>6066803.54</v>
      </c>
      <c r="C91" s="10">
        <f>B91/5000000</f>
        <v>1.213360708</v>
      </c>
      <c r="D91" s="11">
        <v>0.213360708</v>
      </c>
      <c r="E91" s="8">
        <v>180630</v>
      </c>
      <c r="F91" s="12">
        <v>0.0297735040881182</v>
      </c>
      <c r="G91">
        <f>INT(A91/10000)</f>
        <v>2014</v>
      </c>
      <c r="H91">
        <v>3</v>
      </c>
      <c r="I91" s="21">
        <v>13</v>
      </c>
      <c r="J91" s="22">
        <v>41711</v>
      </c>
      <c r="K91" s="23">
        <v>474160360.93</v>
      </c>
      <c r="L91" s="23">
        <v>46342109</v>
      </c>
      <c r="M91" s="24">
        <f>L91/K91*100</f>
        <v>9.77350972761753</v>
      </c>
      <c r="N91" s="25">
        <v>41711</v>
      </c>
      <c r="O91">
        <v>95526.0499999998</v>
      </c>
      <c r="P91" s="26">
        <v>0.0182844958143454</v>
      </c>
      <c r="Q91" t="s">
        <v>62</v>
      </c>
      <c r="R91">
        <v>45880.2999999998</v>
      </c>
      <c r="S91" s="26">
        <v>0</v>
      </c>
      <c r="T91" t="s">
        <v>121</v>
      </c>
      <c r="V91" s="26"/>
    </row>
    <row r="92" ht="14.25" spans="1:22">
      <c r="A92" s="8">
        <v>20140314</v>
      </c>
      <c r="B92" s="9">
        <v>6090053.54</v>
      </c>
      <c r="C92" s="10">
        <f>B92/5000000</f>
        <v>1.218010708</v>
      </c>
      <c r="D92" s="11">
        <v>0.218010708</v>
      </c>
      <c r="E92" s="8">
        <v>178537.5</v>
      </c>
      <c r="F92" s="12">
        <v>0.0293162447304199</v>
      </c>
      <c r="G92">
        <f>INT(A92/10000)</f>
        <v>2014</v>
      </c>
      <c r="H92">
        <v>3</v>
      </c>
      <c r="I92" s="21">
        <v>14</v>
      </c>
      <c r="J92" s="22">
        <v>41712</v>
      </c>
      <c r="K92" s="23">
        <v>480250414.47</v>
      </c>
      <c r="L92" s="23">
        <v>46520646.5</v>
      </c>
      <c r="M92" s="24">
        <f>L92/K92*100</f>
        <v>9.68674780871136</v>
      </c>
      <c r="N92" s="25">
        <v>41712</v>
      </c>
      <c r="O92">
        <v>95526.0499999998</v>
      </c>
      <c r="P92" s="26">
        <v>0.0182844958143454</v>
      </c>
      <c r="Q92" t="s">
        <v>62</v>
      </c>
      <c r="R92">
        <v>45880.2999999998</v>
      </c>
      <c r="S92" s="26">
        <v>0</v>
      </c>
      <c r="T92" t="s">
        <v>122</v>
      </c>
      <c r="V92" s="26"/>
    </row>
    <row r="93" ht="14.25" spans="1:22">
      <c r="A93" s="8">
        <v>20140317</v>
      </c>
      <c r="B93" s="9">
        <v>6118283.54</v>
      </c>
      <c r="C93" s="10">
        <f>B93/5000000</f>
        <v>1.223656708</v>
      </c>
      <c r="D93" s="11">
        <v>0.223656708</v>
      </c>
      <c r="E93" s="27">
        <v>175770</v>
      </c>
      <c r="F93" s="12">
        <v>0.0287286456815632</v>
      </c>
      <c r="G93">
        <f>INT(A93/10000)</f>
        <v>2014</v>
      </c>
      <c r="H93">
        <v>3</v>
      </c>
      <c r="I93" s="21">
        <v>17</v>
      </c>
      <c r="J93" s="22">
        <v>41715</v>
      </c>
      <c r="K93" s="23">
        <v>486368698.01</v>
      </c>
      <c r="L93" s="23">
        <v>46696416.5</v>
      </c>
      <c r="M93" s="24">
        <f>L93/K93*100</f>
        <v>9.60103244535689</v>
      </c>
      <c r="N93" s="25">
        <v>41715</v>
      </c>
      <c r="O93">
        <v>95526.0499999998</v>
      </c>
      <c r="P93" s="26">
        <v>0.0182844958143454</v>
      </c>
      <c r="Q93" t="s">
        <v>62</v>
      </c>
      <c r="R93">
        <v>45880.2999999998</v>
      </c>
      <c r="S93" s="26">
        <v>0</v>
      </c>
      <c r="T93" t="s">
        <v>123</v>
      </c>
      <c r="V93" s="26"/>
    </row>
    <row r="94" ht="14.25" spans="1:22">
      <c r="A94" s="8">
        <v>20140318</v>
      </c>
      <c r="B94" s="9">
        <v>6129082.47</v>
      </c>
      <c r="C94" s="10">
        <f>B94/5000000</f>
        <v>1.225816494</v>
      </c>
      <c r="D94" s="11">
        <v>0.225816494</v>
      </c>
      <c r="E94" s="8">
        <v>350920.5</v>
      </c>
      <c r="F94" s="12">
        <v>0.0572549809400754</v>
      </c>
      <c r="G94">
        <f>INT(A94/10000)</f>
        <v>2014</v>
      </c>
      <c r="H94">
        <v>3</v>
      </c>
      <c r="I94" s="21">
        <v>18</v>
      </c>
      <c r="J94" s="22">
        <v>41716</v>
      </c>
      <c r="K94" s="23">
        <v>492497780.48</v>
      </c>
      <c r="L94" s="23">
        <v>47047337</v>
      </c>
      <c r="M94" s="24">
        <f>L94/K94*100</f>
        <v>9.55280183276085</v>
      </c>
      <c r="N94" s="25">
        <v>41716</v>
      </c>
      <c r="O94">
        <v>95526.0499999998</v>
      </c>
      <c r="P94" s="26">
        <v>0.0182844958143454</v>
      </c>
      <c r="Q94" t="s">
        <v>62</v>
      </c>
      <c r="R94">
        <v>45880.2999999998</v>
      </c>
      <c r="S94" s="26">
        <v>0</v>
      </c>
      <c r="T94" t="s">
        <v>124</v>
      </c>
      <c r="V94" s="26"/>
    </row>
    <row r="95" ht="14.25" spans="1:22">
      <c r="A95" s="8">
        <v>20140319</v>
      </c>
      <c r="B95" s="9">
        <v>6124232.47</v>
      </c>
      <c r="C95" s="10">
        <f>B95/5000000</f>
        <v>1.224846494</v>
      </c>
      <c r="D95" s="11">
        <v>0.224846494</v>
      </c>
      <c r="E95" s="8">
        <v>351245</v>
      </c>
      <c r="F95" s="12">
        <v>0.0573533094507106</v>
      </c>
      <c r="G95">
        <f>INT(A95/10000)</f>
        <v>2014</v>
      </c>
      <c r="H95">
        <v>3</v>
      </c>
      <c r="I95" s="21">
        <v>19</v>
      </c>
      <c r="J95" s="22">
        <v>41717</v>
      </c>
      <c r="K95" s="23">
        <v>498622012.95</v>
      </c>
      <c r="L95" s="23">
        <v>47398582</v>
      </c>
      <c r="M95" s="24">
        <f>L95/K95*100</f>
        <v>9.50591445403212</v>
      </c>
      <c r="N95" s="25">
        <v>41717</v>
      </c>
      <c r="O95">
        <v>95526.0499999998</v>
      </c>
      <c r="P95" s="26">
        <v>0.0182844958143454</v>
      </c>
      <c r="Q95" t="s">
        <v>62</v>
      </c>
      <c r="R95">
        <v>4850</v>
      </c>
      <c r="S95" s="26">
        <v>0.000791309306693013</v>
      </c>
      <c r="T95" t="s">
        <v>125</v>
      </c>
      <c r="V95" s="26"/>
    </row>
    <row r="96" ht="14.25" spans="1:22">
      <c r="A96" s="8">
        <v>20140320</v>
      </c>
      <c r="B96" s="9">
        <v>6101882.47</v>
      </c>
      <c r="C96" s="10">
        <f>B96/5000000</f>
        <v>1.220376494</v>
      </c>
      <c r="D96" s="11">
        <v>0.220376494</v>
      </c>
      <c r="E96" s="8">
        <v>352584.5</v>
      </c>
      <c r="F96" s="12">
        <v>0.0577829058054604</v>
      </c>
      <c r="G96">
        <f>INT(A96/10000)</f>
        <v>2014</v>
      </c>
      <c r="H96">
        <v>3</v>
      </c>
      <c r="I96" s="21">
        <v>20</v>
      </c>
      <c r="J96" s="22">
        <v>41718</v>
      </c>
      <c r="K96" s="23">
        <v>504723895.42</v>
      </c>
      <c r="L96" s="23">
        <v>47751166.5</v>
      </c>
      <c r="M96" s="24">
        <f>L96/K96*100</f>
        <v>9.46084917581808</v>
      </c>
      <c r="N96" s="25">
        <v>41718</v>
      </c>
      <c r="O96">
        <v>95526.0499999998</v>
      </c>
      <c r="P96" s="26">
        <v>0.0182844958143454</v>
      </c>
      <c r="Q96" t="s">
        <v>62</v>
      </c>
      <c r="R96">
        <v>27200</v>
      </c>
      <c r="S96" s="26">
        <v>0.00443785837980411</v>
      </c>
      <c r="T96" t="s">
        <v>126</v>
      </c>
      <c r="V96" s="26"/>
    </row>
    <row r="97" ht="14.25" spans="1:22">
      <c r="A97" s="8">
        <v>20140321</v>
      </c>
      <c r="B97" s="9">
        <v>6128132.47</v>
      </c>
      <c r="C97" s="10">
        <f>B97/5000000</f>
        <v>1.225626494</v>
      </c>
      <c r="D97" s="11">
        <v>0.225626494</v>
      </c>
      <c r="E97" s="8">
        <v>350462</v>
      </c>
      <c r="F97" s="12">
        <v>0.0571890378864476</v>
      </c>
      <c r="G97">
        <f>INT(A97/10000)</f>
        <v>2014</v>
      </c>
      <c r="H97">
        <v>3</v>
      </c>
      <c r="I97" s="21">
        <v>21</v>
      </c>
      <c r="J97" s="22">
        <v>41719</v>
      </c>
      <c r="K97" s="23">
        <v>510852027.890001</v>
      </c>
      <c r="L97" s="23">
        <v>48101628.5</v>
      </c>
      <c r="M97" s="24">
        <f>L97/K97*100</f>
        <v>9.41596115389357</v>
      </c>
      <c r="N97" s="25">
        <v>41719</v>
      </c>
      <c r="O97">
        <v>95526.0499999998</v>
      </c>
      <c r="P97" s="26">
        <v>0.0182844958143454</v>
      </c>
      <c r="Q97" t="s">
        <v>62</v>
      </c>
      <c r="R97">
        <v>950</v>
      </c>
      <c r="S97" s="26">
        <v>0.000154998730176982</v>
      </c>
      <c r="T97" t="s">
        <v>127</v>
      </c>
      <c r="V97" s="26"/>
    </row>
    <row r="98" ht="14.25" spans="1:22">
      <c r="A98" s="8">
        <v>20140324</v>
      </c>
      <c r="B98" s="9">
        <v>6107082.47</v>
      </c>
      <c r="C98" s="10">
        <f>B98/5000000</f>
        <v>1.221416494</v>
      </c>
      <c r="D98" s="11">
        <v>0.221416494</v>
      </c>
      <c r="E98" s="8">
        <v>352340.5</v>
      </c>
      <c r="F98" s="12">
        <v>0.057693751759668</v>
      </c>
      <c r="G98">
        <f>INT(A98/10000)</f>
        <v>2014</v>
      </c>
      <c r="H98">
        <v>3</v>
      </c>
      <c r="I98" s="21">
        <v>24</v>
      </c>
      <c r="J98" s="22">
        <v>41722</v>
      </c>
      <c r="K98" s="23">
        <v>516959110.360001</v>
      </c>
      <c r="L98" s="23">
        <v>48453969</v>
      </c>
      <c r="M98" s="24">
        <f>L98/K98*100</f>
        <v>9.37288230905875</v>
      </c>
      <c r="N98" s="25">
        <v>41722</v>
      </c>
      <c r="O98">
        <v>95526.0499999998</v>
      </c>
      <c r="P98" s="26">
        <v>0.0182844958143454</v>
      </c>
      <c r="Q98" t="s">
        <v>62</v>
      </c>
      <c r="R98">
        <v>22000</v>
      </c>
      <c r="S98" s="26">
        <v>0.00358944427778274</v>
      </c>
      <c r="T98" t="s">
        <v>128</v>
      </c>
      <c r="V98" s="26"/>
    </row>
    <row r="99" ht="14.25" spans="1:22">
      <c r="A99" s="8">
        <v>20140325</v>
      </c>
      <c r="B99" s="9">
        <v>6041132.47</v>
      </c>
      <c r="C99" s="10">
        <f>B99/5000000</f>
        <v>1.208226494</v>
      </c>
      <c r="D99" s="11">
        <v>0.208226494</v>
      </c>
      <c r="E99" s="8">
        <v>357572</v>
      </c>
      <c r="F99" s="12">
        <v>0.0591895645022994</v>
      </c>
      <c r="G99">
        <f>INT(A99/10000)</f>
        <v>2014</v>
      </c>
      <c r="H99">
        <v>3</v>
      </c>
      <c r="I99" s="21">
        <v>25</v>
      </c>
      <c r="J99" s="22">
        <v>41723</v>
      </c>
      <c r="K99" s="23">
        <v>523000242.830001</v>
      </c>
      <c r="L99" s="23">
        <v>48811541</v>
      </c>
      <c r="M99" s="24">
        <f>L99/K99*100</f>
        <v>9.33298629764997</v>
      </c>
      <c r="N99" s="25">
        <v>41723</v>
      </c>
      <c r="O99">
        <v>95526.0499999998</v>
      </c>
      <c r="P99" s="26">
        <v>0.0182844958143454</v>
      </c>
      <c r="Q99" t="s">
        <v>62</v>
      </c>
      <c r="R99">
        <v>87950</v>
      </c>
      <c r="S99" s="26">
        <v>0.0143496192832269</v>
      </c>
      <c r="T99" t="s">
        <v>129</v>
      </c>
      <c r="U99" s="32"/>
      <c r="V99" s="26"/>
    </row>
    <row r="100" ht="14.25" spans="1:22">
      <c r="A100" s="8">
        <v>20140326</v>
      </c>
      <c r="B100" s="9">
        <v>6034332.47</v>
      </c>
      <c r="C100" s="10">
        <f>B100/5000000</f>
        <v>1.206866494</v>
      </c>
      <c r="D100" s="11">
        <v>0.206866494</v>
      </c>
      <c r="E100" s="8">
        <v>358168</v>
      </c>
      <c r="F100" s="12">
        <v>0.0593550325211034</v>
      </c>
      <c r="G100">
        <f>INT(A100/10000)</f>
        <v>2014</v>
      </c>
      <c r="H100">
        <v>3</v>
      </c>
      <c r="I100" s="21">
        <v>26</v>
      </c>
      <c r="J100" s="22">
        <v>41724</v>
      </c>
      <c r="K100" s="23">
        <v>529034575.300001</v>
      </c>
      <c r="L100" s="23">
        <v>49169709</v>
      </c>
      <c r="M100" s="24">
        <f>L100/K100*100</f>
        <v>9.29423355214869</v>
      </c>
      <c r="N100" s="25">
        <v>41724</v>
      </c>
      <c r="O100">
        <v>95526.0499999998</v>
      </c>
      <c r="P100" s="26">
        <v>0.0182844958143454</v>
      </c>
      <c r="Q100" t="s">
        <v>62</v>
      </c>
      <c r="R100">
        <v>94750</v>
      </c>
      <c r="S100" s="26">
        <v>0.0154590838781779</v>
      </c>
      <c r="T100" t="s">
        <v>130</v>
      </c>
      <c r="V100" s="26"/>
    </row>
    <row r="101" ht="14.25" spans="1:22">
      <c r="A101" s="8">
        <v>20140327</v>
      </c>
      <c r="B101" s="9">
        <v>6028582.47</v>
      </c>
      <c r="C101" s="10">
        <f>B101/5000000</f>
        <v>1.205716494</v>
      </c>
      <c r="D101" s="11">
        <v>0.205716494</v>
      </c>
      <c r="E101" s="8">
        <v>358765.5</v>
      </c>
      <c r="F101" s="12">
        <v>0.0595107559339733</v>
      </c>
      <c r="G101">
        <f>INT(A101/10000)</f>
        <v>2014</v>
      </c>
      <c r="H101">
        <v>3</v>
      </c>
      <c r="I101" s="21">
        <v>27</v>
      </c>
      <c r="J101" s="22">
        <v>41725</v>
      </c>
      <c r="K101" s="23">
        <v>535063157.770001</v>
      </c>
      <c r="L101" s="23">
        <v>49528474.5</v>
      </c>
      <c r="M101" s="24">
        <f>L101/K101*100</f>
        <v>9.25656602977887</v>
      </c>
      <c r="N101" s="25">
        <v>41725</v>
      </c>
      <c r="O101">
        <v>100500</v>
      </c>
      <c r="P101" s="26">
        <v>0.0182844958143454</v>
      </c>
      <c r="Q101" t="s">
        <v>62</v>
      </c>
      <c r="R101">
        <v>100500</v>
      </c>
      <c r="S101" s="26">
        <v>0.0163972340871439</v>
      </c>
      <c r="T101" t="s">
        <v>131</v>
      </c>
      <c r="V101" s="26"/>
    </row>
    <row r="102" ht="14.25" spans="1:22">
      <c r="A102" s="28">
        <v>20140328</v>
      </c>
      <c r="B102" s="29">
        <v>6017461.04</v>
      </c>
      <c r="C102" s="10">
        <v>1.203492208</v>
      </c>
      <c r="D102" s="11">
        <v>0.203492208</v>
      </c>
      <c r="E102" s="8">
        <v>689164</v>
      </c>
      <c r="F102" s="12">
        <v>0.114527372162263</v>
      </c>
      <c r="G102">
        <f>INT(A102/10000)</f>
        <v>2014</v>
      </c>
      <c r="H102">
        <v>3</v>
      </c>
      <c r="I102" s="21">
        <v>28</v>
      </c>
      <c r="J102" s="22">
        <v>41726</v>
      </c>
      <c r="K102" s="23">
        <v>541080618.810001</v>
      </c>
      <c r="L102" s="23">
        <v>50217638.5</v>
      </c>
      <c r="M102" s="24">
        <f>L102/K102*100</f>
        <v>9.28099006954707</v>
      </c>
      <c r="N102" s="25">
        <v>41726</v>
      </c>
      <c r="O102">
        <v>111621.43</v>
      </c>
      <c r="P102" s="26">
        <v>0.0182844958143454</v>
      </c>
      <c r="Q102" t="s">
        <v>62</v>
      </c>
      <c r="R102">
        <v>111621.43</v>
      </c>
      <c r="S102" s="26">
        <v>0.018211768326883</v>
      </c>
      <c r="T102" t="s">
        <v>132</v>
      </c>
      <c r="V102" s="26"/>
    </row>
    <row r="103" ht="14.25" spans="1:22">
      <c r="A103" s="8">
        <v>20140331</v>
      </c>
      <c r="B103" s="30">
        <v>5924417.22</v>
      </c>
      <c r="C103" s="10">
        <v>1.184883444</v>
      </c>
      <c r="D103" s="11">
        <v>0.184883444</v>
      </c>
      <c r="E103" s="8">
        <v>727402</v>
      </c>
      <c r="F103" s="12">
        <v>0.122780346654924</v>
      </c>
      <c r="G103">
        <f>INT(A103/10000)</f>
        <v>2014</v>
      </c>
      <c r="H103">
        <v>3</v>
      </c>
      <c r="I103" s="21">
        <v>31</v>
      </c>
      <c r="J103" s="22">
        <v>41729</v>
      </c>
      <c r="K103" s="23">
        <v>547005036.030001</v>
      </c>
      <c r="L103" s="23">
        <v>50945040.5</v>
      </c>
      <c r="M103" s="24">
        <f>L103/K103*100</f>
        <v>9.31344999485634</v>
      </c>
      <c r="N103" s="25">
        <v>41729</v>
      </c>
      <c r="O103">
        <v>204665.25</v>
      </c>
      <c r="P103" s="26">
        <v>0.0333924777487943</v>
      </c>
      <c r="Q103" t="s">
        <v>133</v>
      </c>
      <c r="R103">
        <v>204665.25</v>
      </c>
      <c r="S103" s="26">
        <v>0.0333924777487943</v>
      </c>
      <c r="T103" t="s">
        <v>133</v>
      </c>
      <c r="V103" s="26"/>
    </row>
    <row r="104" ht="14.25" spans="1:22">
      <c r="A104" s="8">
        <v>20140401</v>
      </c>
      <c r="B104" s="30">
        <v>5918342.22</v>
      </c>
      <c r="C104" s="10">
        <v>1.183668444</v>
      </c>
      <c r="D104" s="11">
        <v>0.183668444</v>
      </c>
      <c r="E104" s="8">
        <v>717168</v>
      </c>
      <c r="F104" s="12">
        <v>0.121177176537115</v>
      </c>
      <c r="G104">
        <f>INT(A104/10000)</f>
        <v>2014</v>
      </c>
      <c r="H104">
        <v>4</v>
      </c>
      <c r="I104" s="21">
        <v>1</v>
      </c>
      <c r="J104" s="22">
        <v>41730</v>
      </c>
      <c r="K104" s="23">
        <v>552923378.250001</v>
      </c>
      <c r="L104" s="23">
        <v>51662208.5</v>
      </c>
      <c r="M104" s="24">
        <f>L104/K104*100</f>
        <v>9.3434661170433</v>
      </c>
      <c r="N104" s="25">
        <v>41730</v>
      </c>
      <c r="O104">
        <v>210740.25</v>
      </c>
      <c r="P104" s="26">
        <v>0.0343836538391365</v>
      </c>
      <c r="Q104" t="s">
        <v>134</v>
      </c>
      <c r="R104">
        <v>210740.25</v>
      </c>
      <c r="S104" s="26">
        <v>0.0343836538391365</v>
      </c>
      <c r="T104" t="s">
        <v>134</v>
      </c>
      <c r="V104" s="26"/>
    </row>
    <row r="105" ht="14.25" spans="1:22">
      <c r="A105" s="8">
        <v>20140402</v>
      </c>
      <c r="B105" s="30">
        <v>5899142.22</v>
      </c>
      <c r="C105" s="10">
        <v>1.179828444</v>
      </c>
      <c r="D105" s="11">
        <v>0.179828444</v>
      </c>
      <c r="E105" s="8">
        <v>718455</v>
      </c>
      <c r="F105" s="12">
        <v>0.121789740475184</v>
      </c>
      <c r="G105">
        <f>INT(A105/10000)</f>
        <v>2014</v>
      </c>
      <c r="H105">
        <v>4</v>
      </c>
      <c r="I105" s="21">
        <v>2</v>
      </c>
      <c r="J105" s="22">
        <v>41731</v>
      </c>
      <c r="K105" s="23">
        <v>558822520.470001</v>
      </c>
      <c r="L105" s="23">
        <v>52380663.5</v>
      </c>
      <c r="M105" s="24">
        <f>L105/K105*100</f>
        <v>9.37339881290843</v>
      </c>
      <c r="N105" s="25">
        <v>41731</v>
      </c>
      <c r="O105">
        <v>229940.25</v>
      </c>
      <c r="P105" s="26">
        <v>0.0375162597542924</v>
      </c>
      <c r="Q105" t="s">
        <v>135</v>
      </c>
      <c r="R105">
        <v>229940.25</v>
      </c>
      <c r="S105" s="26">
        <v>0.0375162597542924</v>
      </c>
      <c r="T105" t="s">
        <v>135</v>
      </c>
      <c r="V105" s="26"/>
    </row>
    <row r="106" ht="14.25" spans="1:22">
      <c r="A106" s="8">
        <v>20140403</v>
      </c>
      <c r="B106" s="30">
        <v>5879677.54</v>
      </c>
      <c r="C106" s="10">
        <v>1.175935508</v>
      </c>
      <c r="D106" s="11">
        <v>0.175935508</v>
      </c>
      <c r="E106" s="8">
        <v>650400</v>
      </c>
      <c r="F106" s="12">
        <v>0.110618311221197</v>
      </c>
      <c r="G106">
        <f>INT(A106/10000)</f>
        <v>2014</v>
      </c>
      <c r="H106">
        <v>4</v>
      </c>
      <c r="I106" s="21">
        <v>3</v>
      </c>
      <c r="J106" s="22">
        <v>41732</v>
      </c>
      <c r="K106" s="23">
        <v>564702198.010001</v>
      </c>
      <c r="L106" s="23">
        <v>53031063.5</v>
      </c>
      <c r="M106" s="24">
        <f>L106/K106*100</f>
        <v>9.39097876489244</v>
      </c>
      <c r="N106" s="25">
        <v>41732</v>
      </c>
      <c r="O106">
        <v>249404.93</v>
      </c>
      <c r="P106" s="26">
        <v>0.0406920499472411</v>
      </c>
      <c r="Q106" t="s">
        <v>136</v>
      </c>
      <c r="R106">
        <v>249404.93</v>
      </c>
      <c r="S106" s="26">
        <v>0.0406920499472411</v>
      </c>
      <c r="T106" t="s">
        <v>136</v>
      </c>
      <c r="V106" s="26"/>
    </row>
    <row r="107" ht="14.25" spans="1:22">
      <c r="A107" s="8">
        <v>20140404</v>
      </c>
      <c r="B107" s="30">
        <v>5844454.25</v>
      </c>
      <c r="C107" s="10">
        <v>1.16889085</v>
      </c>
      <c r="D107" s="11">
        <v>0.16889085</v>
      </c>
      <c r="E107" s="8">
        <v>790300</v>
      </c>
      <c r="F107" s="12">
        <v>0.135222206590119</v>
      </c>
      <c r="G107">
        <f>INT(A107/10000)</f>
        <v>2014</v>
      </c>
      <c r="H107">
        <v>4</v>
      </c>
      <c r="I107" s="21">
        <v>4</v>
      </c>
      <c r="J107" s="22">
        <v>41733</v>
      </c>
      <c r="K107" s="23">
        <v>570546652.260001</v>
      </c>
      <c r="L107" s="23">
        <v>53821363.5</v>
      </c>
      <c r="M107" s="24">
        <f>L107/K107*100</f>
        <v>9.43329757291668</v>
      </c>
      <c r="N107" s="25">
        <v>41733</v>
      </c>
      <c r="O107">
        <v>284628.22</v>
      </c>
      <c r="P107" s="26">
        <v>0.0464389607079312</v>
      </c>
      <c r="Q107" t="s">
        <v>137</v>
      </c>
      <c r="R107">
        <v>284628.22</v>
      </c>
      <c r="S107" s="26">
        <v>0.0464389607079312</v>
      </c>
      <c r="T107" t="s">
        <v>137</v>
      </c>
      <c r="V107" s="26"/>
    </row>
    <row r="108" ht="14.25" spans="1:22">
      <c r="A108" s="8">
        <v>20140408</v>
      </c>
      <c r="B108" s="30">
        <v>5906038.44</v>
      </c>
      <c r="C108" s="10">
        <v>1.181207688</v>
      </c>
      <c r="D108" s="11">
        <v>0.181207688</v>
      </c>
      <c r="E108" s="8">
        <v>479520</v>
      </c>
      <c r="F108" s="12">
        <v>0.0811914796815985</v>
      </c>
      <c r="G108">
        <f>INT(A108/10000)</f>
        <v>2014</v>
      </c>
      <c r="H108">
        <v>4</v>
      </c>
      <c r="I108" s="21">
        <v>8</v>
      </c>
      <c r="J108" s="22">
        <v>41737</v>
      </c>
      <c r="K108" s="23">
        <v>576452690.700001</v>
      </c>
      <c r="L108" s="23">
        <v>54300883.5</v>
      </c>
      <c r="M108" s="24">
        <f>L108/K108*100</f>
        <v>9.41983347047285</v>
      </c>
      <c r="N108" s="25">
        <v>41737</v>
      </c>
      <c r="O108">
        <v>284628.22</v>
      </c>
      <c r="P108" s="26">
        <v>0.0464389607079312</v>
      </c>
      <c r="Q108" t="s">
        <v>137</v>
      </c>
      <c r="R108">
        <v>223044.029999999</v>
      </c>
      <c r="S108" s="26">
        <v>0.0363910962353227</v>
      </c>
      <c r="T108" t="s">
        <v>138</v>
      </c>
      <c r="V108" s="26"/>
    </row>
    <row r="109" ht="14.25" spans="1:22">
      <c r="A109" s="8">
        <v>20140409</v>
      </c>
      <c r="B109" s="30">
        <v>5864744.83</v>
      </c>
      <c r="C109" s="10">
        <v>1.172948966</v>
      </c>
      <c r="D109" s="11">
        <v>0.172948966</v>
      </c>
      <c r="E109" s="8">
        <v>649680</v>
      </c>
      <c r="F109" s="12">
        <v>0.110777198127476</v>
      </c>
      <c r="G109">
        <f>INT(A109/10000)</f>
        <v>2014</v>
      </c>
      <c r="H109">
        <v>4</v>
      </c>
      <c r="I109" s="21">
        <v>9</v>
      </c>
      <c r="J109" s="22">
        <v>41738</v>
      </c>
      <c r="K109" s="23">
        <v>582317435.530001</v>
      </c>
      <c r="L109" s="23">
        <v>54950563.5</v>
      </c>
      <c r="M109" s="24">
        <f>L109/K109*100</f>
        <v>9.436530687079</v>
      </c>
      <c r="N109" s="25">
        <v>41738</v>
      </c>
      <c r="O109">
        <v>284628.22</v>
      </c>
      <c r="P109" s="26">
        <v>0.0464389607079312</v>
      </c>
      <c r="Q109" t="s">
        <v>137</v>
      </c>
      <c r="R109">
        <v>264337.64</v>
      </c>
      <c r="S109" s="26">
        <v>0.0431284195136633</v>
      </c>
      <c r="T109" t="s">
        <v>139</v>
      </c>
      <c r="V109" s="26"/>
    </row>
    <row r="110" ht="14.25" spans="1:22">
      <c r="A110" s="8">
        <v>20140410</v>
      </c>
      <c r="B110" s="30">
        <v>5866244.83</v>
      </c>
      <c r="C110" s="10">
        <v>1.173248966</v>
      </c>
      <c r="D110" s="11">
        <v>0.173248966</v>
      </c>
      <c r="E110" s="8">
        <v>701715</v>
      </c>
      <c r="F110" s="12">
        <v>0.11961911245358</v>
      </c>
      <c r="G110">
        <f>INT(A110/10000)</f>
        <v>2014</v>
      </c>
      <c r="H110">
        <v>4</v>
      </c>
      <c r="I110" s="21">
        <v>10</v>
      </c>
      <c r="J110" s="22">
        <v>41739</v>
      </c>
      <c r="K110" s="23">
        <v>588183680.360001</v>
      </c>
      <c r="L110" s="23">
        <v>55652278.5</v>
      </c>
      <c r="M110" s="24">
        <f>L110/K110*100</f>
        <v>9.46171754815396</v>
      </c>
      <c r="N110" s="25">
        <v>41739</v>
      </c>
      <c r="O110">
        <v>284628.22</v>
      </c>
      <c r="P110" s="26">
        <v>0.0464389607079312</v>
      </c>
      <c r="Q110" t="s">
        <v>137</v>
      </c>
      <c r="R110">
        <v>262837.64</v>
      </c>
      <c r="S110" s="26">
        <v>0.0428836846765418</v>
      </c>
      <c r="T110" t="s">
        <v>140</v>
      </c>
      <c r="V110" s="26"/>
    </row>
    <row r="111" ht="14.25" spans="1:22">
      <c r="A111" s="8">
        <v>20140411</v>
      </c>
      <c r="B111" s="30">
        <v>5903699.83</v>
      </c>
      <c r="C111" s="10">
        <v>1.180739966</v>
      </c>
      <c r="D111" s="11">
        <v>0.180739966</v>
      </c>
      <c r="E111" s="8">
        <v>303850</v>
      </c>
      <c r="F111" s="12">
        <v>0.0514677251129822</v>
      </c>
      <c r="G111">
        <f>INT(A111/10000)</f>
        <v>2014</v>
      </c>
      <c r="H111">
        <v>4</v>
      </c>
      <c r="I111" s="21">
        <v>11</v>
      </c>
      <c r="J111" s="22">
        <v>41740</v>
      </c>
      <c r="K111" s="23">
        <v>594087380.190001</v>
      </c>
      <c r="L111" s="23">
        <v>55956128.5</v>
      </c>
      <c r="M111" s="24">
        <f>L111/K111*100</f>
        <v>9.41883809787445</v>
      </c>
      <c r="N111" s="25">
        <v>41740</v>
      </c>
      <c r="O111">
        <v>284628.22</v>
      </c>
      <c r="P111" s="26">
        <v>0.0464389607079312</v>
      </c>
      <c r="Q111" t="s">
        <v>137</v>
      </c>
      <c r="R111">
        <v>225382.64</v>
      </c>
      <c r="S111" s="26">
        <v>0.0367726557936166</v>
      </c>
      <c r="T111" t="s">
        <v>141</v>
      </c>
      <c r="V111" s="26"/>
    </row>
    <row r="112" ht="14.25" spans="1:22">
      <c r="A112" s="8">
        <v>20140414</v>
      </c>
      <c r="B112" s="30">
        <v>5970653.68</v>
      </c>
      <c r="C112" s="10">
        <v>1.194130736</v>
      </c>
      <c r="D112" s="11">
        <v>0.194130736</v>
      </c>
      <c r="E112" s="8">
        <v>333600</v>
      </c>
      <c r="F112" s="12">
        <v>0.0558732791884188</v>
      </c>
      <c r="G112">
        <f>INT(A112/10000)</f>
        <v>2014</v>
      </c>
      <c r="H112">
        <v>4</v>
      </c>
      <c r="I112" s="21">
        <v>14</v>
      </c>
      <c r="J112" s="22">
        <v>41743</v>
      </c>
      <c r="K112" s="23">
        <v>600058033.870001</v>
      </c>
      <c r="L112" s="23">
        <v>56289728.5</v>
      </c>
      <c r="M112" s="24">
        <f>L112/K112*100</f>
        <v>9.38071408476382</v>
      </c>
      <c r="N112" s="25">
        <v>41743</v>
      </c>
      <c r="O112">
        <v>284628.22</v>
      </c>
      <c r="P112" s="26">
        <v>0.0464389607079312</v>
      </c>
      <c r="Q112" t="s">
        <v>137</v>
      </c>
      <c r="R112">
        <v>158428.79</v>
      </c>
      <c r="S112" s="26">
        <v>0.0258486960773429</v>
      </c>
      <c r="T112" t="s">
        <v>142</v>
      </c>
      <c r="V112" s="26"/>
    </row>
    <row r="113" ht="14.25" spans="1:22">
      <c r="A113" s="8">
        <v>20140415</v>
      </c>
      <c r="B113" s="30">
        <v>6020434.23</v>
      </c>
      <c r="C113" s="10">
        <v>1.204086846</v>
      </c>
      <c r="D113" s="11">
        <v>0.204086846</v>
      </c>
      <c r="E113" s="8">
        <v>218740</v>
      </c>
      <c r="F113" s="12">
        <v>0.0363329274340399</v>
      </c>
      <c r="G113">
        <f>INT(A113/10000)</f>
        <v>2014</v>
      </c>
      <c r="H113">
        <v>4</v>
      </c>
      <c r="I113" s="21">
        <v>15</v>
      </c>
      <c r="J113" s="22">
        <v>41744</v>
      </c>
      <c r="K113" s="23">
        <v>606078468.100001</v>
      </c>
      <c r="L113" s="23">
        <v>56508468.5</v>
      </c>
      <c r="M113" s="24">
        <f>L113/K113*100</f>
        <v>9.32362251329415</v>
      </c>
      <c r="N113" s="25">
        <v>41744</v>
      </c>
      <c r="O113">
        <v>284628.22</v>
      </c>
      <c r="P113" s="26">
        <v>0.0464389607079312</v>
      </c>
      <c r="Q113" t="s">
        <v>137</v>
      </c>
      <c r="R113">
        <v>108648.239999999</v>
      </c>
      <c r="S113" s="26">
        <v>0.017726672879962</v>
      </c>
      <c r="T113" t="s">
        <v>143</v>
      </c>
      <c r="V113" s="26"/>
    </row>
    <row r="114" ht="14.25" spans="1:22">
      <c r="A114" s="8">
        <v>20140416</v>
      </c>
      <c r="B114" s="30">
        <v>6011594.23</v>
      </c>
      <c r="C114" s="10">
        <v>1.202318846</v>
      </c>
      <c r="D114" s="11">
        <v>0.202318846</v>
      </c>
      <c r="E114" s="8">
        <v>313010</v>
      </c>
      <c r="F114" s="12">
        <v>0.0520677191481036</v>
      </c>
      <c r="G114">
        <f>INT(A114/10000)</f>
        <v>2014</v>
      </c>
      <c r="H114">
        <v>4</v>
      </c>
      <c r="I114" s="21">
        <v>16</v>
      </c>
      <c r="J114" s="22">
        <v>41745</v>
      </c>
      <c r="K114" s="23">
        <v>612090062.330001</v>
      </c>
      <c r="L114" s="23">
        <v>56821478.5</v>
      </c>
      <c r="M114" s="24">
        <f>L114/K114*100</f>
        <v>9.28318919011716</v>
      </c>
      <c r="N114" s="25">
        <v>41745</v>
      </c>
      <c r="O114">
        <v>284628.22</v>
      </c>
      <c r="P114" s="26">
        <v>0.0464389607079312</v>
      </c>
      <c r="Q114" t="s">
        <v>137</v>
      </c>
      <c r="R114">
        <v>117488.239999999</v>
      </c>
      <c r="S114" s="26">
        <v>0.0191689768533983</v>
      </c>
      <c r="T114" t="s">
        <v>144</v>
      </c>
      <c r="V114" s="26"/>
    </row>
    <row r="115" ht="14.25" spans="1:22">
      <c r="A115" s="8">
        <v>20140417</v>
      </c>
      <c r="B115" s="30">
        <v>5990344.23</v>
      </c>
      <c r="C115" s="10">
        <v>1.198068846</v>
      </c>
      <c r="D115" s="11">
        <v>0.198068846</v>
      </c>
      <c r="E115" s="8">
        <v>314710</v>
      </c>
      <c r="F115" s="12">
        <v>0.0525362129314562</v>
      </c>
      <c r="G115">
        <f>INT(A115/10000)</f>
        <v>2014</v>
      </c>
      <c r="H115">
        <v>4</v>
      </c>
      <c r="I115" s="21">
        <v>17</v>
      </c>
      <c r="J115" s="22">
        <v>41746</v>
      </c>
      <c r="K115" s="23">
        <v>618080406.560001</v>
      </c>
      <c r="L115" s="23">
        <v>57136188.5</v>
      </c>
      <c r="M115" s="24">
        <f>L115/K115*100</f>
        <v>9.24413521179197</v>
      </c>
      <c r="N115" s="25">
        <v>41746</v>
      </c>
      <c r="O115">
        <v>284628.22</v>
      </c>
      <c r="P115" s="26">
        <v>0.0464389607079312</v>
      </c>
      <c r="Q115" t="s">
        <v>137</v>
      </c>
      <c r="R115">
        <v>138738.239999999</v>
      </c>
      <c r="S115" s="26">
        <v>0.0226360537126203</v>
      </c>
      <c r="T115" t="s">
        <v>145</v>
      </c>
      <c r="V115" s="26"/>
    </row>
    <row r="116" ht="14.25" spans="1:22">
      <c r="A116" s="8">
        <v>20140418</v>
      </c>
      <c r="B116" s="30">
        <v>6004414.23</v>
      </c>
      <c r="C116" s="10">
        <v>1.200882846</v>
      </c>
      <c r="D116" s="11">
        <v>0.200882846</v>
      </c>
      <c r="E116" s="8">
        <v>126700</v>
      </c>
      <c r="F116" s="12">
        <v>0.02110114245066</v>
      </c>
      <c r="G116">
        <f>INT(A116/10000)</f>
        <v>2014</v>
      </c>
      <c r="H116">
        <v>4</v>
      </c>
      <c r="I116" s="21">
        <v>18</v>
      </c>
      <c r="J116" s="22">
        <v>41747</v>
      </c>
      <c r="K116" s="23">
        <v>624084820.790001</v>
      </c>
      <c r="L116" s="23">
        <v>57262888.5</v>
      </c>
      <c r="M116" s="24">
        <f>L116/K116*100</f>
        <v>9.17549771960701</v>
      </c>
      <c r="N116" s="25">
        <v>41747</v>
      </c>
      <c r="O116">
        <v>284628.22</v>
      </c>
      <c r="P116" s="26">
        <v>0.0464389607079312</v>
      </c>
      <c r="Q116" t="s">
        <v>137</v>
      </c>
      <c r="R116">
        <v>124668.239999999</v>
      </c>
      <c r="S116" s="26">
        <v>0.0203404409404201</v>
      </c>
      <c r="T116" t="s">
        <v>146</v>
      </c>
      <c r="V116" s="26"/>
    </row>
    <row r="117" ht="14.25" spans="1:22">
      <c r="A117" s="8">
        <v>20140421</v>
      </c>
      <c r="B117" s="30">
        <v>5989414.23</v>
      </c>
      <c r="C117" s="10">
        <v>1.197882846</v>
      </c>
      <c r="D117" s="11">
        <v>0.197882846</v>
      </c>
      <c r="E117" s="8">
        <v>127900</v>
      </c>
      <c r="F117" s="12">
        <v>0.0213543420255306</v>
      </c>
      <c r="G117">
        <f>INT(A117/10000)</f>
        <v>2014</v>
      </c>
      <c r="H117">
        <v>4</v>
      </c>
      <c r="I117" s="21">
        <v>21</v>
      </c>
      <c r="J117" s="22">
        <v>41750</v>
      </c>
      <c r="K117" s="23">
        <v>630074235.020001</v>
      </c>
      <c r="L117" s="23">
        <v>57390788.5</v>
      </c>
      <c r="M117" s="24">
        <f>L117/K117*100</f>
        <v>9.10857567413119</v>
      </c>
      <c r="N117" s="25">
        <v>41750</v>
      </c>
      <c r="O117">
        <v>284628.22</v>
      </c>
      <c r="P117" s="26">
        <v>0.0464389607079312</v>
      </c>
      <c r="Q117" t="s">
        <v>137</v>
      </c>
      <c r="R117">
        <v>139668.239999999</v>
      </c>
      <c r="S117" s="26">
        <v>0.0227877893116356</v>
      </c>
      <c r="T117" t="s">
        <v>147</v>
      </c>
      <c r="V117" s="26"/>
    </row>
    <row r="118" ht="14.25" spans="1:22">
      <c r="A118" s="8">
        <v>20140422</v>
      </c>
      <c r="B118" s="30">
        <v>6002068.53</v>
      </c>
      <c r="C118" s="10">
        <v>1.200413706</v>
      </c>
      <c r="D118" s="11">
        <v>0.200413706</v>
      </c>
      <c r="E118" s="8">
        <v>152400</v>
      </c>
      <c r="F118" s="12">
        <v>0.0253912462409022</v>
      </c>
      <c r="G118">
        <f>INT(A118/10000)</f>
        <v>2014</v>
      </c>
      <c r="H118">
        <v>4</v>
      </c>
      <c r="I118" s="21">
        <v>22</v>
      </c>
      <c r="J118" s="22">
        <v>41751</v>
      </c>
      <c r="K118" s="23">
        <v>636076303.550001</v>
      </c>
      <c r="L118" s="23">
        <v>57543188.5</v>
      </c>
      <c r="M118" s="24">
        <f>L118/K118*100</f>
        <v>9.0465857914917</v>
      </c>
      <c r="N118" s="25">
        <v>41751</v>
      </c>
      <c r="O118">
        <v>284628.22</v>
      </c>
      <c r="P118" s="26">
        <v>0.0464389607079312</v>
      </c>
      <c r="Q118" t="s">
        <v>137</v>
      </c>
      <c r="R118">
        <v>127013.939999999</v>
      </c>
      <c r="S118" s="26">
        <v>0.0207231572787108</v>
      </c>
      <c r="T118" t="s">
        <v>148</v>
      </c>
      <c r="V118" s="26"/>
    </row>
    <row r="119" ht="14.25" spans="1:22">
      <c r="A119" s="8">
        <v>20140423</v>
      </c>
      <c r="B119" s="30">
        <v>6005068.53</v>
      </c>
      <c r="C119" s="10">
        <v>1.201013706</v>
      </c>
      <c r="D119" s="11">
        <v>0.201013706</v>
      </c>
      <c r="E119" s="8">
        <v>152160</v>
      </c>
      <c r="F119" s="12">
        <v>0.0253385950951004</v>
      </c>
      <c r="G119">
        <f>INT(A119/10000)</f>
        <v>2014</v>
      </c>
      <c r="H119">
        <v>4</v>
      </c>
      <c r="I119" s="21">
        <v>23</v>
      </c>
      <c r="J119" s="22">
        <v>41752</v>
      </c>
      <c r="K119" s="23">
        <v>642081372.080001</v>
      </c>
      <c r="L119" s="23">
        <v>57695348.5</v>
      </c>
      <c r="M119" s="24">
        <f>L119/K119*100</f>
        <v>8.98567549360572</v>
      </c>
      <c r="N119" s="25">
        <v>41752</v>
      </c>
      <c r="O119">
        <v>284628.22</v>
      </c>
      <c r="P119" s="26">
        <v>0.0464389607079312</v>
      </c>
      <c r="Q119" t="s">
        <v>137</v>
      </c>
      <c r="R119">
        <v>124013.939999999</v>
      </c>
      <c r="S119" s="26">
        <v>0.0202336876044677</v>
      </c>
      <c r="T119" t="s">
        <v>149</v>
      </c>
      <c r="V119" s="26"/>
    </row>
    <row r="120" ht="14.25" spans="1:22">
      <c r="A120" s="8">
        <v>20140424</v>
      </c>
      <c r="B120" s="30">
        <v>6003568.53</v>
      </c>
      <c r="C120" s="10">
        <v>1.200713706</v>
      </c>
      <c r="D120" s="11">
        <v>0.200713706</v>
      </c>
      <c r="E120" s="8">
        <v>152280</v>
      </c>
      <c r="F120" s="12">
        <v>0.0253649140905201</v>
      </c>
      <c r="G120">
        <f>INT(A120/10000)</f>
        <v>2014</v>
      </c>
      <c r="H120">
        <v>4</v>
      </c>
      <c r="I120" s="21">
        <v>24</v>
      </c>
      <c r="J120" s="22">
        <v>41753</v>
      </c>
      <c r="K120" s="23">
        <v>648084940.610001</v>
      </c>
      <c r="L120" s="23">
        <v>57847628.5</v>
      </c>
      <c r="M120" s="24">
        <f>L120/K120*100</f>
        <v>8.92593314165759</v>
      </c>
      <c r="N120" s="25">
        <v>41753</v>
      </c>
      <c r="O120">
        <v>284628.22</v>
      </c>
      <c r="P120" s="26">
        <v>0.0464389607079312</v>
      </c>
      <c r="Q120" t="s">
        <v>137</v>
      </c>
      <c r="R120">
        <v>125513.939999999</v>
      </c>
      <c r="S120" s="26">
        <v>0.0204784224415893</v>
      </c>
      <c r="T120" t="s">
        <v>150</v>
      </c>
      <c r="V120" s="26"/>
    </row>
    <row r="121" ht="14.25" spans="1:22">
      <c r="A121" s="8">
        <v>20140425</v>
      </c>
      <c r="B121" s="30">
        <v>6021588.89</v>
      </c>
      <c r="C121" s="10">
        <v>1.204317778</v>
      </c>
      <c r="D121" s="11">
        <v>0.204317778</v>
      </c>
      <c r="E121" s="8">
        <v>379062</v>
      </c>
      <c r="F121" s="12">
        <v>0.0629504947821172</v>
      </c>
      <c r="G121">
        <f>INT(A121/10000)</f>
        <v>2014</v>
      </c>
      <c r="H121">
        <v>4</v>
      </c>
      <c r="I121" s="21">
        <v>25</v>
      </c>
      <c r="J121" s="22">
        <v>41754</v>
      </c>
      <c r="K121" s="23">
        <v>654106529.500001</v>
      </c>
      <c r="L121" s="23">
        <v>58226690.5</v>
      </c>
      <c r="M121" s="24">
        <f>L121/K121*100</f>
        <v>8.90171369249417</v>
      </c>
      <c r="N121" s="25">
        <v>41754</v>
      </c>
      <c r="O121">
        <v>284628.22</v>
      </c>
      <c r="P121" s="26">
        <v>0.0464389607079312</v>
      </c>
      <c r="Q121" t="s">
        <v>137</v>
      </c>
      <c r="R121">
        <v>107493.58</v>
      </c>
      <c r="S121" s="26">
        <v>0.0175382825286082</v>
      </c>
      <c r="T121" t="s">
        <v>151</v>
      </c>
      <c r="V121" s="26"/>
    </row>
    <row r="122" ht="14.25" spans="1:22">
      <c r="A122" s="8">
        <v>20140428</v>
      </c>
      <c r="B122" s="30">
        <v>6058369.34</v>
      </c>
      <c r="C122" s="10">
        <v>1.211673868</v>
      </c>
      <c r="D122" s="11">
        <v>0.211673868</v>
      </c>
      <c r="E122" s="8">
        <v>151920</v>
      </c>
      <c r="F122" s="12">
        <v>0.0250760545411053</v>
      </c>
      <c r="G122">
        <f>INT(A122/10000)</f>
        <v>2014</v>
      </c>
      <c r="H122">
        <v>4</v>
      </c>
      <c r="I122" s="21">
        <v>28</v>
      </c>
      <c r="J122" s="22">
        <v>41757</v>
      </c>
      <c r="K122" s="23">
        <v>660164898.840001</v>
      </c>
      <c r="L122" s="23">
        <v>58378610.5</v>
      </c>
      <c r="M122" s="24">
        <f>L122/K122*100</f>
        <v>8.84303461189456</v>
      </c>
      <c r="N122" s="25">
        <v>41757</v>
      </c>
      <c r="O122">
        <v>284628.22</v>
      </c>
      <c r="P122" s="26">
        <v>0.0464389607079312</v>
      </c>
      <c r="Q122" t="s">
        <v>137</v>
      </c>
      <c r="R122">
        <v>70713.1299999999</v>
      </c>
      <c r="S122" s="26">
        <v>0.0115373109019367</v>
      </c>
      <c r="T122" t="s">
        <v>152</v>
      </c>
      <c r="V122" s="26"/>
    </row>
    <row r="123" ht="14.25" spans="1:22">
      <c r="A123" s="8">
        <v>20140429</v>
      </c>
      <c r="B123" s="30">
        <v>6061116.54</v>
      </c>
      <c r="C123" s="10">
        <v>1.212223308</v>
      </c>
      <c r="D123" s="11">
        <v>0.212223308</v>
      </c>
      <c r="E123" s="8">
        <v>252800</v>
      </c>
      <c r="F123" s="12">
        <v>0.0417084869316834</v>
      </c>
      <c r="G123">
        <f>INT(A123/10000)</f>
        <v>2014</v>
      </c>
      <c r="H123">
        <v>4</v>
      </c>
      <c r="I123" s="21">
        <v>29</v>
      </c>
      <c r="J123" s="22">
        <v>41758</v>
      </c>
      <c r="K123" s="23">
        <v>666226015.380001</v>
      </c>
      <c r="L123" s="23">
        <v>58631410.5</v>
      </c>
      <c r="M123" s="24">
        <f>L123/K123*100</f>
        <v>8.80052852132439</v>
      </c>
      <c r="N123" s="25">
        <v>41758</v>
      </c>
      <c r="O123">
        <v>284628.22</v>
      </c>
      <c r="P123" s="26">
        <v>0.0464389607079312</v>
      </c>
      <c r="Q123" t="s">
        <v>137</v>
      </c>
      <c r="R123">
        <v>67965.9299999997</v>
      </c>
      <c r="S123" s="26">
        <v>0.0110890872055764</v>
      </c>
      <c r="T123" t="s">
        <v>153</v>
      </c>
      <c r="V123" s="26"/>
    </row>
    <row r="124" ht="14.25" spans="1:22">
      <c r="A124" s="8">
        <v>20140430</v>
      </c>
      <c r="B124" s="30">
        <v>6082876.54</v>
      </c>
      <c r="C124" s="10">
        <v>1.216575308</v>
      </c>
      <c r="D124" s="11">
        <v>0.216575308</v>
      </c>
      <c r="E124" s="8">
        <v>600320</v>
      </c>
      <c r="F124" s="12">
        <v>0.0986901503018176</v>
      </c>
      <c r="G124">
        <f>INT(A124/10000)</f>
        <v>2014</v>
      </c>
      <c r="H124">
        <v>4</v>
      </c>
      <c r="I124" s="21">
        <v>30</v>
      </c>
      <c r="J124" s="22">
        <v>41759</v>
      </c>
      <c r="K124" s="23">
        <v>672308891.920001</v>
      </c>
      <c r="L124" s="23">
        <v>59231730.5</v>
      </c>
      <c r="M124" s="24">
        <f>L124/K124*100</f>
        <v>8.81019591022278</v>
      </c>
      <c r="N124" s="25">
        <v>41759</v>
      </c>
      <c r="O124">
        <v>284628.22</v>
      </c>
      <c r="P124" s="26">
        <v>0.0464389607079312</v>
      </c>
      <c r="Q124" t="s">
        <v>137</v>
      </c>
      <c r="R124">
        <v>46205.9299999997</v>
      </c>
      <c r="S124" s="26">
        <v>0.00753880050173313</v>
      </c>
      <c r="T124" t="s">
        <v>154</v>
      </c>
      <c r="V124" s="26"/>
    </row>
    <row r="125" ht="14.25" spans="1:22">
      <c r="A125" s="8">
        <v>20140505</v>
      </c>
      <c r="B125" s="30">
        <v>6030376.54</v>
      </c>
      <c r="C125" s="10">
        <v>1.206075308</v>
      </c>
      <c r="D125" s="11">
        <v>0.206075308</v>
      </c>
      <c r="E125" s="8">
        <v>604520</v>
      </c>
      <c r="F125" s="12">
        <v>0.100245813174379</v>
      </c>
      <c r="G125">
        <f>INT(A125/10000)</f>
        <v>2014</v>
      </c>
      <c r="H125">
        <v>5</v>
      </c>
      <c r="I125" s="21">
        <v>5</v>
      </c>
      <c r="J125" s="22">
        <v>41764</v>
      </c>
      <c r="K125" s="23">
        <v>678339268.460001</v>
      </c>
      <c r="L125" s="23">
        <v>59836250.5</v>
      </c>
      <c r="M125" s="24">
        <f>L125/K125*100</f>
        <v>8.82099168987271</v>
      </c>
      <c r="N125" s="25">
        <v>41764</v>
      </c>
      <c r="O125">
        <v>284628.22</v>
      </c>
      <c r="P125" s="26">
        <v>0.0464389607079312</v>
      </c>
      <c r="Q125" s="32" t="s">
        <v>137</v>
      </c>
      <c r="R125">
        <v>98705.9299999997</v>
      </c>
      <c r="S125" s="26">
        <v>0.0161045198009874</v>
      </c>
      <c r="T125" t="s">
        <v>155</v>
      </c>
      <c r="V125" s="26"/>
    </row>
    <row r="126" ht="14.25" spans="1:22">
      <c r="A126" s="8">
        <v>20140506</v>
      </c>
      <c r="B126" s="30">
        <v>5950782.51</v>
      </c>
      <c r="C126" s="10">
        <v>1.190156502</v>
      </c>
      <c r="D126" s="11">
        <v>0.190156502</v>
      </c>
      <c r="E126" s="8">
        <v>680586</v>
      </c>
      <c r="F126" s="12">
        <v>0.114369160502221</v>
      </c>
      <c r="G126">
        <f>INT(A126/10000)</f>
        <v>2014</v>
      </c>
      <c r="H126">
        <v>5</v>
      </c>
      <c r="I126" s="21">
        <v>6</v>
      </c>
      <c r="J126" s="22">
        <v>41765</v>
      </c>
      <c r="K126" s="23">
        <v>684290050.970001</v>
      </c>
      <c r="L126" s="23">
        <v>60516836.5</v>
      </c>
      <c r="M126" s="24">
        <f>L126/K126*100</f>
        <v>8.84374051825182</v>
      </c>
      <c r="N126" s="25">
        <v>41765</v>
      </c>
      <c r="O126">
        <v>284628.22</v>
      </c>
      <c r="P126" s="26">
        <v>0.0464389607079312</v>
      </c>
      <c r="Q126" t="s">
        <v>137</v>
      </c>
      <c r="R126">
        <v>178299.96</v>
      </c>
      <c r="S126" s="26">
        <v>0.029090807779586</v>
      </c>
      <c r="T126" t="s">
        <v>156</v>
      </c>
      <c r="V126" s="26"/>
    </row>
    <row r="127" ht="14.25" spans="1:22">
      <c r="A127" s="8">
        <v>20140507</v>
      </c>
      <c r="B127" s="30">
        <v>5993170.53</v>
      </c>
      <c r="C127" s="10">
        <v>1.198634106</v>
      </c>
      <c r="D127" s="11">
        <v>0.198634106</v>
      </c>
      <c r="E127" s="8">
        <v>724538</v>
      </c>
      <c r="F127" s="12">
        <v>0.12089394025636</v>
      </c>
      <c r="G127">
        <f>INT(A127/10000)</f>
        <v>2014</v>
      </c>
      <c r="H127">
        <v>5</v>
      </c>
      <c r="I127" s="21">
        <v>7</v>
      </c>
      <c r="J127" s="22">
        <v>41766</v>
      </c>
      <c r="K127" s="23">
        <v>690283221.500001</v>
      </c>
      <c r="L127" s="23">
        <v>61241374.5</v>
      </c>
      <c r="M127" s="24">
        <f>L127/K127*100</f>
        <v>8.87191990077944</v>
      </c>
      <c r="N127" s="25">
        <v>41766</v>
      </c>
      <c r="O127">
        <v>284628.22</v>
      </c>
      <c r="P127" s="26">
        <v>0.0464389607079312</v>
      </c>
      <c r="Q127" t="s">
        <v>137</v>
      </c>
      <c r="R127">
        <v>135911.939999999</v>
      </c>
      <c r="S127" s="26">
        <v>0.0221749243325159</v>
      </c>
      <c r="T127" t="s">
        <v>157</v>
      </c>
      <c r="V127" s="26"/>
    </row>
    <row r="128" ht="14.25" spans="1:22">
      <c r="A128" s="8">
        <v>20140508</v>
      </c>
      <c r="B128" s="30">
        <v>6041759.03</v>
      </c>
      <c r="C128" s="10">
        <v>1.208351806</v>
      </c>
      <c r="D128" s="11">
        <v>0.208351806</v>
      </c>
      <c r="E128" s="8">
        <v>597748</v>
      </c>
      <c r="F128" s="12">
        <v>0.0989360874923871</v>
      </c>
      <c r="G128">
        <f>INT(A128/10000)</f>
        <v>2014</v>
      </c>
      <c r="H128">
        <v>5</v>
      </c>
      <c r="I128" s="21">
        <v>8</v>
      </c>
      <c r="J128" s="22">
        <v>41767</v>
      </c>
      <c r="K128" s="23">
        <v>696324980.530001</v>
      </c>
      <c r="L128" s="23">
        <v>61839122.5</v>
      </c>
      <c r="M128" s="24">
        <f>L128/K128*100</f>
        <v>8.8807847239563</v>
      </c>
      <c r="N128" s="25">
        <v>41767</v>
      </c>
      <c r="O128">
        <v>284628.22</v>
      </c>
      <c r="P128" s="26">
        <v>0.0464389607079312</v>
      </c>
      <c r="Q128" t="s">
        <v>137</v>
      </c>
      <c r="R128">
        <v>87323.4399999995</v>
      </c>
      <c r="S128" s="26">
        <v>0.0142473919101956</v>
      </c>
      <c r="T128" t="s">
        <v>158</v>
      </c>
      <c r="V128" s="26"/>
    </row>
    <row r="129" ht="14.25" spans="1:22">
      <c r="A129" s="8">
        <v>20140509</v>
      </c>
      <c r="B129" s="30">
        <v>6037994.28</v>
      </c>
      <c r="C129" s="10">
        <v>1.207598856</v>
      </c>
      <c r="D129" s="11">
        <v>0.207598856</v>
      </c>
      <c r="E129" s="8">
        <v>473166</v>
      </c>
      <c r="F129" s="12">
        <v>0.0783647645323705</v>
      </c>
      <c r="G129">
        <f>INT(A129/10000)</f>
        <v>2014</v>
      </c>
      <c r="H129">
        <v>5</v>
      </c>
      <c r="I129" s="21">
        <v>9</v>
      </c>
      <c r="J129" s="22">
        <v>41768</v>
      </c>
      <c r="K129" s="23">
        <v>702362974.810001</v>
      </c>
      <c r="L129" s="23">
        <v>62312288.5</v>
      </c>
      <c r="M129" s="24">
        <f>L129/K129*100</f>
        <v>8.87180713317873</v>
      </c>
      <c r="N129" s="25">
        <v>41768</v>
      </c>
      <c r="O129">
        <v>284628.22</v>
      </c>
      <c r="P129" s="26">
        <v>0.0464389607079312</v>
      </c>
      <c r="Q129" t="s">
        <v>137</v>
      </c>
      <c r="R129">
        <v>91088.1899999995</v>
      </c>
      <c r="S129" s="26">
        <v>0.0148616355622311</v>
      </c>
      <c r="T129" t="s">
        <v>159</v>
      </c>
      <c r="V129" s="26"/>
    </row>
    <row r="130" ht="14.25" spans="1:22">
      <c r="A130" s="8">
        <v>20140512</v>
      </c>
      <c r="B130" s="30">
        <v>5979354.28</v>
      </c>
      <c r="C130" s="10">
        <v>1.195870856</v>
      </c>
      <c r="D130" s="11">
        <v>0.195870856</v>
      </c>
      <c r="E130" s="8">
        <v>833164</v>
      </c>
      <c r="F130" s="12">
        <v>0.139340129549909</v>
      </c>
      <c r="G130">
        <f t="shared" ref="G130:G193" si="15">INT(A130/10000)</f>
        <v>2014</v>
      </c>
      <c r="H130">
        <v>5</v>
      </c>
      <c r="I130" s="21">
        <v>12</v>
      </c>
      <c r="J130" s="22">
        <v>41771</v>
      </c>
      <c r="K130" s="23">
        <v>708342329.090001</v>
      </c>
      <c r="L130" s="23">
        <v>63145452.5</v>
      </c>
      <c r="M130" s="24">
        <f>L130/K130*100</f>
        <v>8.91453890396784</v>
      </c>
      <c r="N130" s="25">
        <v>41771</v>
      </c>
      <c r="O130">
        <v>284628.22</v>
      </c>
      <c r="P130" s="26">
        <v>0.0464389607079312</v>
      </c>
      <c r="Q130" t="s">
        <v>137</v>
      </c>
      <c r="R130">
        <v>149728.189999999</v>
      </c>
      <c r="S130" s="26">
        <v>0.024429136128103</v>
      </c>
      <c r="T130" t="s">
        <v>160</v>
      </c>
      <c r="V130" s="26"/>
    </row>
    <row r="131" ht="14.25" spans="1:22">
      <c r="A131" s="8">
        <v>20140513</v>
      </c>
      <c r="B131" s="30">
        <v>5932496.08</v>
      </c>
      <c r="C131" s="10">
        <v>1.186499216</v>
      </c>
      <c r="D131" s="11">
        <v>0.186499216</v>
      </c>
      <c r="E131" s="8">
        <v>669412</v>
      </c>
      <c r="F131" s="12">
        <v>0.11283816979783</v>
      </c>
      <c r="G131">
        <f>INT(A131/10000)</f>
        <v>2014</v>
      </c>
      <c r="H131">
        <v>5</v>
      </c>
      <c r="I131" s="21">
        <v>13</v>
      </c>
      <c r="J131" s="22">
        <v>41772</v>
      </c>
      <c r="K131" s="23">
        <v>714274825.170001</v>
      </c>
      <c r="L131" s="23">
        <v>63814864.5</v>
      </c>
      <c r="M131" s="24">
        <f t="shared" ref="M131:M149" si="16">L131/K131*100</f>
        <v>8.93421723001532</v>
      </c>
      <c r="N131" s="25">
        <v>41772</v>
      </c>
      <c r="O131">
        <v>284628.22</v>
      </c>
      <c r="P131" s="26">
        <v>0.0464389607079312</v>
      </c>
      <c r="Q131" t="s">
        <v>137</v>
      </c>
      <c r="R131">
        <v>196586.39</v>
      </c>
      <c r="S131" s="26">
        <v>0.0320743587579757</v>
      </c>
      <c r="T131" t="s">
        <v>161</v>
      </c>
      <c r="V131" s="26"/>
    </row>
    <row r="132" ht="14.25" spans="1:22">
      <c r="A132" s="8">
        <v>20140514</v>
      </c>
      <c r="B132" s="30">
        <v>5938239.28</v>
      </c>
      <c r="C132" s="10">
        <v>1.187647856</v>
      </c>
      <c r="D132" s="11">
        <v>0.187647856</v>
      </c>
      <c r="E132" s="8">
        <v>655926</v>
      </c>
      <c r="F132" s="12">
        <v>0.110457994208681</v>
      </c>
      <c r="G132">
        <f>INT(A132/10000)</f>
        <v>2014</v>
      </c>
      <c r="H132">
        <v>5</v>
      </c>
      <c r="I132" s="21">
        <v>14</v>
      </c>
      <c r="J132" s="22">
        <v>41773</v>
      </c>
      <c r="K132" s="23">
        <v>720213064.450001</v>
      </c>
      <c r="L132" s="23">
        <v>64470790.5</v>
      </c>
      <c r="M132" s="24">
        <f>L132/K132*100</f>
        <v>8.95162746724595</v>
      </c>
      <c r="N132" s="25">
        <v>41773</v>
      </c>
      <c r="O132">
        <v>284628.22</v>
      </c>
      <c r="P132" s="26">
        <v>0.0464389607079312</v>
      </c>
      <c r="Q132" t="s">
        <v>137</v>
      </c>
      <c r="R132">
        <v>190843.189999999</v>
      </c>
      <c r="S132" s="26">
        <v>0.0311373180136046</v>
      </c>
      <c r="T132" t="s">
        <v>162</v>
      </c>
      <c r="V132" s="26"/>
    </row>
    <row r="133" ht="14.25" spans="1:22">
      <c r="A133" s="8">
        <v>20140515</v>
      </c>
      <c r="B133" s="30">
        <v>5968539.28</v>
      </c>
      <c r="C133" s="10">
        <v>1.193707856</v>
      </c>
      <c r="D133" s="11">
        <v>0.193707856</v>
      </c>
      <c r="E133" s="8">
        <v>654984</v>
      </c>
      <c r="F133" s="12">
        <v>0.10973941349348</v>
      </c>
      <c r="G133">
        <f>INT(A133/10000)</f>
        <v>2014</v>
      </c>
      <c r="H133">
        <v>5</v>
      </c>
      <c r="I133" s="21">
        <v>15</v>
      </c>
      <c r="J133" s="22">
        <v>41774</v>
      </c>
      <c r="K133" s="23">
        <v>726181603.730001</v>
      </c>
      <c r="L133" s="23">
        <v>65125774.5</v>
      </c>
      <c r="M133" s="24">
        <f>L133/K133*100</f>
        <v>8.96824901174641</v>
      </c>
      <c r="N133" s="25">
        <v>41774</v>
      </c>
      <c r="O133">
        <v>284628.22</v>
      </c>
      <c r="P133" s="26">
        <v>0.0464389607079312</v>
      </c>
      <c r="Q133" t="s">
        <v>137</v>
      </c>
      <c r="R133">
        <v>160543.189999999</v>
      </c>
      <c r="S133" s="26">
        <v>0.0261936743037493</v>
      </c>
      <c r="T133" t="s">
        <v>163</v>
      </c>
      <c r="V133" s="26"/>
    </row>
    <row r="134" ht="14.25" spans="1:22">
      <c r="A134" s="8">
        <v>20140516</v>
      </c>
      <c r="B134" s="30">
        <v>6060229.33</v>
      </c>
      <c r="C134" s="10">
        <v>1.212045866</v>
      </c>
      <c r="D134" s="11">
        <v>0.212045866</v>
      </c>
      <c r="E134" s="8">
        <v>582102</v>
      </c>
      <c r="F134" s="12">
        <v>0.0960528006949202</v>
      </c>
      <c r="G134">
        <f>INT(A134/10000)</f>
        <v>2014</v>
      </c>
      <c r="H134">
        <v>5</v>
      </c>
      <c r="I134" s="21">
        <v>16</v>
      </c>
      <c r="J134" s="22">
        <v>41775</v>
      </c>
      <c r="K134" s="23">
        <v>732241833.060001</v>
      </c>
      <c r="L134" s="23">
        <v>65707876.5</v>
      </c>
      <c r="M134" s="24">
        <f>L134/K134*100</f>
        <v>8.97352125122518</v>
      </c>
      <c r="N134" s="25">
        <v>41775</v>
      </c>
      <c r="O134">
        <v>284628.22</v>
      </c>
      <c r="P134" s="26">
        <v>0.0464389607079312</v>
      </c>
      <c r="Q134" t="s">
        <v>137</v>
      </c>
      <c r="R134">
        <v>68853.1399999997</v>
      </c>
      <c r="S134" s="26">
        <v>0.0112338413354715</v>
      </c>
      <c r="T134" t="s">
        <v>164</v>
      </c>
      <c r="V134" s="26"/>
    </row>
    <row r="135" ht="14.25" spans="1:22">
      <c r="A135" s="8">
        <v>20140519</v>
      </c>
      <c r="B135" s="9">
        <v>6062149.33</v>
      </c>
      <c r="C135" s="10">
        <v>1.212429866</v>
      </c>
      <c r="D135" s="11">
        <v>0.212429866</v>
      </c>
      <c r="E135" s="8">
        <v>317868</v>
      </c>
      <c r="F135" s="12">
        <v>0.0524348680140481</v>
      </c>
      <c r="G135">
        <f>INT(A135/10000)</f>
        <v>2014</v>
      </c>
      <c r="H135">
        <v>5</v>
      </c>
      <c r="I135" s="21">
        <v>19</v>
      </c>
      <c r="J135" s="22">
        <v>41778</v>
      </c>
      <c r="K135" s="23">
        <v>738303982.390001</v>
      </c>
      <c r="L135" s="23">
        <v>66025744.5</v>
      </c>
      <c r="M135" s="24">
        <f>L135/K135*100</f>
        <v>8.94289426507829</v>
      </c>
      <c r="N135" s="25">
        <v>41778</v>
      </c>
      <c r="O135">
        <v>284628.22</v>
      </c>
      <c r="P135" s="26">
        <v>0.0464389607079312</v>
      </c>
      <c r="Q135" t="s">
        <v>137</v>
      </c>
      <c r="R135">
        <v>66933.1399999997</v>
      </c>
      <c r="S135" s="26">
        <v>0.0109205807439559</v>
      </c>
      <c r="T135" t="s">
        <v>165</v>
      </c>
      <c r="V135" s="26"/>
    </row>
    <row r="136" ht="14.25" spans="1:22">
      <c r="A136" s="33">
        <v>20140520</v>
      </c>
      <c r="B136" s="34">
        <v>6050759.33</v>
      </c>
      <c r="C136" s="35">
        <v>1.210151866</v>
      </c>
      <c r="D136" s="36">
        <v>0.210151866</v>
      </c>
      <c r="E136" s="33">
        <v>218160</v>
      </c>
      <c r="F136" s="37">
        <v>0.0360549789046063</v>
      </c>
      <c r="G136">
        <f>INT(A136/10000)</f>
        <v>2014</v>
      </c>
      <c r="H136">
        <v>5</v>
      </c>
      <c r="I136" s="21">
        <v>20</v>
      </c>
      <c r="J136" s="22">
        <v>41779</v>
      </c>
      <c r="K136" s="23">
        <v>744354741.720001</v>
      </c>
      <c r="L136" s="23">
        <v>66243904.5</v>
      </c>
      <c r="M136" s="24">
        <f>L136/K136*100</f>
        <v>8.89950728961952</v>
      </c>
      <c r="N136" s="25">
        <v>41779</v>
      </c>
      <c r="O136">
        <v>284628.22</v>
      </c>
      <c r="P136" s="26">
        <v>0.0464389607079312</v>
      </c>
      <c r="Q136" t="s">
        <v>137</v>
      </c>
      <c r="R136">
        <v>78323.1399999997</v>
      </c>
      <c r="S136" s="26">
        <v>0.0127789339404989</v>
      </c>
      <c r="T136" t="s">
        <v>166</v>
      </c>
      <c r="V136" s="26"/>
    </row>
    <row r="137" ht="14.25" spans="1:22">
      <c r="A137" s="8">
        <v>20140521</v>
      </c>
      <c r="B137" s="9">
        <v>6098512.02</v>
      </c>
      <c r="C137" s="10">
        <v>1.219702404</v>
      </c>
      <c r="D137" s="11">
        <v>0.219702404</v>
      </c>
      <c r="E137" s="8">
        <v>392314</v>
      </c>
      <c r="F137" s="12">
        <v>0.0643294624513998</v>
      </c>
      <c r="G137">
        <f>INT(A137/10000)</f>
        <v>2014</v>
      </c>
      <c r="H137">
        <v>5</v>
      </c>
      <c r="I137" s="21">
        <v>21</v>
      </c>
      <c r="J137" s="22">
        <v>41780</v>
      </c>
      <c r="K137" s="23">
        <v>750453253.740001</v>
      </c>
      <c r="L137" s="23">
        <v>66636218.5</v>
      </c>
      <c r="M137" s="24">
        <f>L137/K137*100</f>
        <v>8.87946293362152</v>
      </c>
      <c r="N137" s="25">
        <v>41780</v>
      </c>
      <c r="O137">
        <v>284628.22</v>
      </c>
      <c r="P137" s="26">
        <v>0.0464389607079312</v>
      </c>
      <c r="Q137" t="s">
        <v>137</v>
      </c>
      <c r="R137">
        <v>30570.4500000002</v>
      </c>
      <c r="S137" s="26">
        <v>0.00498776940098836</v>
      </c>
      <c r="T137" t="s">
        <v>167</v>
      </c>
      <c r="V137" s="26"/>
    </row>
    <row r="138" ht="14.25" spans="1:22">
      <c r="A138" s="8">
        <v>20140522</v>
      </c>
      <c r="B138" s="9">
        <v>6073545.55</v>
      </c>
      <c r="C138" s="10">
        <v>1.21470911</v>
      </c>
      <c r="D138" s="11">
        <v>0.21470911</v>
      </c>
      <c r="E138" s="8">
        <v>849738</v>
      </c>
      <c r="F138" s="12">
        <v>0.139908064079638</v>
      </c>
      <c r="G138">
        <f>INT(A138/10000)</f>
        <v>2014</v>
      </c>
      <c r="H138">
        <v>5</v>
      </c>
      <c r="I138" s="21">
        <v>22</v>
      </c>
      <c r="J138" s="22">
        <v>41781</v>
      </c>
      <c r="K138" s="23">
        <v>756526799.290001</v>
      </c>
      <c r="L138" s="23">
        <v>67485956.5</v>
      </c>
      <c r="M138" s="24">
        <f>L138/K138*100</f>
        <v>8.92049780170847</v>
      </c>
      <c r="N138" s="25">
        <v>41781</v>
      </c>
      <c r="O138">
        <v>284628.22</v>
      </c>
      <c r="P138" s="26">
        <v>0.0464389607079312</v>
      </c>
      <c r="Q138" t="s">
        <v>137</v>
      </c>
      <c r="R138">
        <v>55536.9199999999</v>
      </c>
      <c r="S138" s="26">
        <v>0.00906121271362171</v>
      </c>
      <c r="T138" t="s">
        <v>168</v>
      </c>
      <c r="V138" s="26"/>
    </row>
    <row r="139" ht="14.25" spans="1:22">
      <c r="A139" s="8">
        <v>20140523</v>
      </c>
      <c r="B139" s="9">
        <v>5990812.21</v>
      </c>
      <c r="C139" s="10">
        <v>1.198162442</v>
      </c>
      <c r="D139" s="11">
        <v>0.198162442</v>
      </c>
      <c r="E139" s="8">
        <v>779937</v>
      </c>
      <c r="F139" s="12">
        <v>0.130188857981245</v>
      </c>
      <c r="G139">
        <f>INT(A139/10000)</f>
        <v>2014</v>
      </c>
      <c r="H139">
        <v>5</v>
      </c>
      <c r="I139" s="21">
        <v>23</v>
      </c>
      <c r="J139" s="22">
        <v>41782</v>
      </c>
      <c r="K139" s="23">
        <v>762517611.500001</v>
      </c>
      <c r="L139" s="23">
        <v>68265893.5</v>
      </c>
      <c r="M139" s="24">
        <f>L139/K139*100</f>
        <v>8.95269728468428</v>
      </c>
      <c r="N139" s="25">
        <v>41782</v>
      </c>
      <c r="O139">
        <v>284628.22</v>
      </c>
      <c r="P139" s="26">
        <v>0.0464389607079312</v>
      </c>
      <c r="Q139" t="s">
        <v>137</v>
      </c>
      <c r="R139">
        <v>138270.26</v>
      </c>
      <c r="S139" s="26">
        <v>0.0225596997065696</v>
      </c>
      <c r="T139" t="s">
        <v>169</v>
      </c>
      <c r="V139" s="26"/>
    </row>
    <row r="140" ht="14.25" spans="1:22">
      <c r="A140" s="8">
        <v>20140526</v>
      </c>
      <c r="B140" s="9">
        <v>5991593.25</v>
      </c>
      <c r="C140" s="10">
        <v>1.19831865</v>
      </c>
      <c r="D140" s="11">
        <v>0.19831865</v>
      </c>
      <c r="E140" s="8">
        <v>697034</v>
      </c>
      <c r="F140" s="12">
        <v>0.116335333677733</v>
      </c>
      <c r="G140">
        <f>INT(A140/10000)</f>
        <v>2014</v>
      </c>
      <c r="H140">
        <v>5</v>
      </c>
      <c r="I140" s="21">
        <v>26</v>
      </c>
      <c r="J140" s="22">
        <v>41785</v>
      </c>
      <c r="K140" s="23">
        <v>768509204.750001</v>
      </c>
      <c r="L140" s="23">
        <v>68962927.5</v>
      </c>
      <c r="M140" s="24">
        <f>L140/K140*100</f>
        <v>8.97359811356247</v>
      </c>
      <c r="N140" s="25">
        <v>41785</v>
      </c>
      <c r="O140">
        <v>284628.22</v>
      </c>
      <c r="P140" s="26">
        <v>0.0464389607079312</v>
      </c>
      <c r="Q140" t="s">
        <v>137</v>
      </c>
      <c r="R140">
        <v>137489.22</v>
      </c>
      <c r="S140" s="26">
        <v>0.022432267908446</v>
      </c>
      <c r="T140" t="s">
        <v>170</v>
      </c>
      <c r="V140" s="26"/>
    </row>
    <row r="141" ht="14.25" spans="1:22">
      <c r="A141" s="8">
        <v>20140527</v>
      </c>
      <c r="B141" s="9">
        <v>5993659.25</v>
      </c>
      <c r="C141" s="10">
        <v>1.19873185</v>
      </c>
      <c r="D141" s="11">
        <v>0.19873185</v>
      </c>
      <c r="E141" s="8">
        <v>666269</v>
      </c>
      <c r="F141" s="12">
        <v>0.111162308734852</v>
      </c>
      <c r="G141">
        <f>INT(A141/10000)</f>
        <v>2014</v>
      </c>
      <c r="H141">
        <v>5</v>
      </c>
      <c r="I141" s="21">
        <v>27</v>
      </c>
      <c r="J141" s="22">
        <v>41786</v>
      </c>
      <c r="K141" s="23">
        <v>774502864.000001</v>
      </c>
      <c r="L141" s="23">
        <v>69629196.5</v>
      </c>
      <c r="M141" s="24">
        <f>L141/K141*100</f>
        <v>8.9901793442561</v>
      </c>
      <c r="N141" s="25">
        <v>41786</v>
      </c>
      <c r="O141">
        <v>284628.22</v>
      </c>
      <c r="P141" s="26">
        <v>0.0464389607079312</v>
      </c>
      <c r="Q141" t="s">
        <v>137</v>
      </c>
      <c r="R141">
        <v>135423.22</v>
      </c>
      <c r="S141" s="26">
        <v>0.0220951864594506</v>
      </c>
      <c r="T141" t="s">
        <v>171</v>
      </c>
      <c r="V141" s="26"/>
    </row>
    <row r="142" ht="14.25" spans="1:22">
      <c r="A142" s="8">
        <v>20140528</v>
      </c>
      <c r="B142" s="9">
        <v>6027939.25</v>
      </c>
      <c r="C142" s="10">
        <v>1.20558785</v>
      </c>
      <c r="D142" s="11">
        <v>0.20558785</v>
      </c>
      <c r="E142" s="8">
        <v>765988</v>
      </c>
      <c r="F142" s="12">
        <v>0.12707294619799</v>
      </c>
      <c r="G142">
        <f>INT(A142/10000)</f>
        <v>2014</v>
      </c>
      <c r="H142">
        <v>5</v>
      </c>
      <c r="I142" s="21">
        <v>28</v>
      </c>
      <c r="J142" s="22">
        <v>41787</v>
      </c>
      <c r="K142" s="23">
        <v>780530803.250001</v>
      </c>
      <c r="L142" s="23">
        <v>70395184.5</v>
      </c>
      <c r="M142" s="24">
        <f>L142/K142*100</f>
        <v>9.01888614861657</v>
      </c>
      <c r="N142" s="25">
        <v>41787</v>
      </c>
      <c r="O142">
        <v>284628.22</v>
      </c>
      <c r="P142" s="26">
        <v>0.0464389607079312</v>
      </c>
      <c r="Q142" t="s">
        <v>137</v>
      </c>
      <c r="R142">
        <v>101143.22</v>
      </c>
      <c r="S142" s="26">
        <v>0.0165021796484327</v>
      </c>
      <c r="T142" t="s">
        <v>172</v>
      </c>
      <c r="V142" s="26"/>
    </row>
    <row r="143" ht="14.25" spans="1:22">
      <c r="A143" s="8">
        <v>20140529</v>
      </c>
      <c r="B143" s="9">
        <v>5943609.25</v>
      </c>
      <c r="C143" s="10">
        <v>1.18872185</v>
      </c>
      <c r="D143" s="11">
        <v>0.18872185</v>
      </c>
      <c r="E143" s="8">
        <v>736428</v>
      </c>
      <c r="F143" s="12">
        <v>0.123902492412333</v>
      </c>
      <c r="G143">
        <f>INT(A143/10000)</f>
        <v>2014</v>
      </c>
      <c r="H143">
        <v>5</v>
      </c>
      <c r="I143" s="21">
        <v>29</v>
      </c>
      <c r="J143" s="22">
        <v>41788</v>
      </c>
      <c r="K143" s="23">
        <v>786474412.500001</v>
      </c>
      <c r="L143" s="23">
        <v>71131612.5</v>
      </c>
      <c r="M143" s="24">
        <f>L143/K143*100</f>
        <v>9.04436449164199</v>
      </c>
      <c r="N143" s="25">
        <v>41788</v>
      </c>
      <c r="O143">
        <v>284628.22</v>
      </c>
      <c r="P143" s="26">
        <v>0.0464389607079312</v>
      </c>
      <c r="Q143" t="s">
        <v>137</v>
      </c>
      <c r="R143">
        <v>185473.22</v>
      </c>
      <c r="S143" s="26">
        <v>0.0302611721914063</v>
      </c>
      <c r="T143" t="s">
        <v>173</v>
      </c>
      <c r="V143" s="26"/>
    </row>
    <row r="144" ht="14.25" spans="1:22">
      <c r="A144" s="8">
        <v>20140530</v>
      </c>
      <c r="B144" s="9">
        <v>5956671.36</v>
      </c>
      <c r="C144" s="10">
        <v>1.191334272</v>
      </c>
      <c r="D144" s="11">
        <v>0.191334272</v>
      </c>
      <c r="E144" s="8">
        <v>282276</v>
      </c>
      <c r="F144" s="12">
        <v>0.0473882111233345</v>
      </c>
      <c r="G144">
        <f>INT(A144/10000)</f>
        <v>2014</v>
      </c>
      <c r="H144">
        <v>5</v>
      </c>
      <c r="I144" s="21">
        <v>30</v>
      </c>
      <c r="J144" s="22">
        <v>41789</v>
      </c>
      <c r="K144" s="23">
        <v>792431083.860001</v>
      </c>
      <c r="L144" s="23">
        <v>71413888.5</v>
      </c>
      <c r="M144" s="24">
        <f>L144/K144*100</f>
        <v>9.01199990188885</v>
      </c>
      <c r="N144" s="25">
        <v>41789</v>
      </c>
      <c r="O144">
        <v>284628.22</v>
      </c>
      <c r="P144" s="26">
        <v>0.0464389607079312</v>
      </c>
      <c r="Q144" t="s">
        <v>137</v>
      </c>
      <c r="R144">
        <v>172411.109999999</v>
      </c>
      <c r="S144" s="26">
        <v>0.0281300032825304</v>
      </c>
      <c r="T144" t="s">
        <v>174</v>
      </c>
      <c r="V144" s="26"/>
    </row>
    <row r="145" ht="14.25" spans="1:22">
      <c r="A145" s="8">
        <v>20140603</v>
      </c>
      <c r="B145" s="9">
        <v>5986169.76</v>
      </c>
      <c r="C145" s="10">
        <v>1.197233952</v>
      </c>
      <c r="D145" s="11">
        <v>0.197233952</v>
      </c>
      <c r="E145" s="8">
        <v>740532</v>
      </c>
      <c r="F145" s="12">
        <v>0.123707149928872</v>
      </c>
      <c r="G145">
        <f>INT(A145/10000)</f>
        <v>2014</v>
      </c>
      <c r="H145">
        <v>6</v>
      </c>
      <c r="I145" s="21">
        <v>3</v>
      </c>
      <c r="J145" s="22">
        <v>41793</v>
      </c>
      <c r="K145" s="23">
        <v>798417253.620001</v>
      </c>
      <c r="L145" s="23">
        <v>72154420.5</v>
      </c>
      <c r="M145" s="24">
        <f>L145/K145*100</f>
        <v>9.03718202141223</v>
      </c>
      <c r="N145" s="25">
        <v>41793</v>
      </c>
      <c r="O145">
        <v>284628.22</v>
      </c>
      <c r="P145" s="26">
        <v>0.0464389607079312</v>
      </c>
      <c r="Q145" t="s">
        <v>137</v>
      </c>
      <c r="R145">
        <v>142912.71</v>
      </c>
      <c r="S145" s="26">
        <v>0.0233171458696329</v>
      </c>
      <c r="T145" t="s">
        <v>175</v>
      </c>
      <c r="V145" s="26"/>
    </row>
    <row r="146" ht="14.25" spans="1:22">
      <c r="A146" s="8">
        <v>20140604</v>
      </c>
      <c r="B146" s="9">
        <v>5936910.46</v>
      </c>
      <c r="C146" s="10">
        <v>1.187382092</v>
      </c>
      <c r="D146" s="11">
        <v>0.187382092</v>
      </c>
      <c r="E146" s="8">
        <v>860860</v>
      </c>
      <c r="F146" s="12">
        <v>0.145001344689305</v>
      </c>
      <c r="G146">
        <f>INT(A146/10000)</f>
        <v>2014</v>
      </c>
      <c r="H146">
        <v>6</v>
      </c>
      <c r="I146" s="21">
        <v>4</v>
      </c>
      <c r="J146" s="22">
        <v>41794</v>
      </c>
      <c r="K146" s="23">
        <v>804354164.080001</v>
      </c>
      <c r="L146" s="23">
        <v>73015280.5</v>
      </c>
      <c r="M146" s="24">
        <f>L146/K146*100</f>
        <v>9.07750388580545</v>
      </c>
      <c r="N146" s="25">
        <v>41794</v>
      </c>
      <c r="O146">
        <v>284628.22</v>
      </c>
      <c r="P146" s="26">
        <v>0.0464389607079312</v>
      </c>
      <c r="Q146" t="s">
        <v>137</v>
      </c>
      <c r="R146">
        <v>192172.01</v>
      </c>
      <c r="S146" s="26">
        <v>0.0313541237111139</v>
      </c>
      <c r="T146" t="s">
        <v>176</v>
      </c>
      <c r="V146" s="26"/>
    </row>
    <row r="147" ht="14.25" spans="1:22">
      <c r="A147" s="8">
        <v>20140605</v>
      </c>
      <c r="B147" s="9">
        <v>5951060.46</v>
      </c>
      <c r="C147" s="10">
        <v>1.190212092</v>
      </c>
      <c r="D147" s="11">
        <v>0.190212092</v>
      </c>
      <c r="E147" s="8">
        <v>860153</v>
      </c>
      <c r="F147" s="12">
        <v>0.14453776865174</v>
      </c>
      <c r="G147">
        <f>INT(A147/10000)</f>
        <v>2014</v>
      </c>
      <c r="H147">
        <v>6</v>
      </c>
      <c r="I147" s="21">
        <v>5</v>
      </c>
      <c r="J147" s="22">
        <v>41795</v>
      </c>
      <c r="K147" s="23">
        <v>810305224.540001</v>
      </c>
      <c r="L147" s="23">
        <v>73875433.5</v>
      </c>
      <c r="M147" s="24">
        <f>L147/K147*100</f>
        <v>9.11698842148501</v>
      </c>
      <c r="N147" s="25">
        <v>41795</v>
      </c>
      <c r="O147">
        <v>284628.22</v>
      </c>
      <c r="P147" s="26">
        <v>0.0464389607079312</v>
      </c>
      <c r="Q147" t="s">
        <v>137</v>
      </c>
      <c r="R147">
        <v>178022.01</v>
      </c>
      <c r="S147" s="26">
        <v>0.0290454584142673</v>
      </c>
      <c r="T147" t="s">
        <v>177</v>
      </c>
      <c r="V147" s="26"/>
    </row>
    <row r="148" ht="14.25" spans="1:22">
      <c r="A148" s="8">
        <v>20140606</v>
      </c>
      <c r="B148" s="9">
        <v>5920710.46</v>
      </c>
      <c r="C148" s="10">
        <v>1.184142092</v>
      </c>
      <c r="D148" s="11">
        <v>0.184142092</v>
      </c>
      <c r="E148" s="8">
        <v>860464</v>
      </c>
      <c r="F148" s="12">
        <v>0.145331207430806</v>
      </c>
      <c r="G148">
        <f>INT(A148/10000)</f>
        <v>2014</v>
      </c>
      <c r="H148">
        <v>6</v>
      </c>
      <c r="I148" s="21">
        <v>6</v>
      </c>
      <c r="J148" s="22">
        <v>41796</v>
      </c>
      <c r="K148" s="23">
        <v>816225935.000001</v>
      </c>
      <c r="L148" s="23">
        <v>74735897.5</v>
      </c>
      <c r="M148" s="24">
        <f>L148/K148*100</f>
        <v>9.1562757681793</v>
      </c>
      <c r="N148" s="25">
        <v>41796</v>
      </c>
      <c r="O148">
        <v>284628.22</v>
      </c>
      <c r="P148" s="26">
        <v>0.0464389607079312</v>
      </c>
      <c r="Q148" t="s">
        <v>137</v>
      </c>
      <c r="R148">
        <v>208372.01</v>
      </c>
      <c r="S148" s="26">
        <v>0.0339972599520267</v>
      </c>
      <c r="T148" t="s">
        <v>178</v>
      </c>
      <c r="V148" s="26"/>
    </row>
    <row r="149" ht="14.25" spans="1:22">
      <c r="A149" s="8">
        <v>20140609</v>
      </c>
      <c r="B149" s="9">
        <v>5963930.46</v>
      </c>
      <c r="C149" s="10">
        <v>1.192786092</v>
      </c>
      <c r="D149" s="11">
        <v>0.192786092</v>
      </c>
      <c r="E149" s="8">
        <v>863058</v>
      </c>
      <c r="F149" s="12">
        <v>0.144712954952865</v>
      </c>
      <c r="G149">
        <f>INT(A149/10000)</f>
        <v>2014</v>
      </c>
      <c r="H149">
        <v>6</v>
      </c>
      <c r="I149" s="21">
        <v>9</v>
      </c>
      <c r="J149" s="22">
        <v>41799</v>
      </c>
      <c r="K149" s="23">
        <v>822189865.460001</v>
      </c>
      <c r="L149" s="23">
        <v>75598955.5</v>
      </c>
      <c r="M149" s="24">
        <f>L149/K149*100</f>
        <v>9.1948294032673</v>
      </c>
      <c r="N149" s="25">
        <v>41799</v>
      </c>
      <c r="O149">
        <v>284628.22</v>
      </c>
      <c r="P149" s="26">
        <v>0.0464389607079312</v>
      </c>
      <c r="Q149" t="s">
        <v>137</v>
      </c>
      <c r="R149">
        <v>165152.01</v>
      </c>
      <c r="S149" s="26">
        <v>0.0269456335117644</v>
      </c>
      <c r="T149" t="s">
        <v>179</v>
      </c>
      <c r="V149" s="26"/>
    </row>
    <row r="150" ht="14.25" spans="1:22">
      <c r="A150" s="8">
        <v>20140610</v>
      </c>
      <c r="B150" s="9">
        <v>5976572.51</v>
      </c>
      <c r="C150" s="10">
        <v>1.195314502</v>
      </c>
      <c r="D150" s="11">
        <v>0.195314502</v>
      </c>
      <c r="E150" s="8">
        <v>1141012.5</v>
      </c>
      <c r="F150" s="12">
        <v>0.190914190046362</v>
      </c>
      <c r="G150">
        <f>INT(A150/10000)</f>
        <v>2014</v>
      </c>
      <c r="H150">
        <v>6</v>
      </c>
      <c r="I150" s="21">
        <v>10</v>
      </c>
      <c r="J150" s="22">
        <v>41800</v>
      </c>
      <c r="K150" s="23">
        <v>828166437.970001</v>
      </c>
      <c r="L150" s="23">
        <v>76739968</v>
      </c>
      <c r="M150" s="24">
        <v>9.26624944957982</v>
      </c>
      <c r="N150" s="25">
        <v>41800</v>
      </c>
      <c r="O150">
        <v>284628.22</v>
      </c>
      <c r="P150" s="26">
        <v>0.0464389607079312</v>
      </c>
      <c r="Q150" t="s">
        <v>137</v>
      </c>
      <c r="R150">
        <v>152509.96</v>
      </c>
      <c r="S150" s="26">
        <v>0.0248830001466761</v>
      </c>
      <c r="T150" t="s">
        <v>180</v>
      </c>
      <c r="V150" s="26"/>
    </row>
    <row r="151" ht="14.25" spans="1:22">
      <c r="A151" s="8">
        <v>20140611</v>
      </c>
      <c r="B151" s="9">
        <v>5981160.28</v>
      </c>
      <c r="C151" s="10">
        <v>1.196232056</v>
      </c>
      <c r="D151" s="11">
        <v>0.196232056</v>
      </c>
      <c r="E151" s="8">
        <v>843456</v>
      </c>
      <c r="F151" s="12">
        <v>0.141018792427345</v>
      </c>
      <c r="G151">
        <f>INT(A151/10000)</f>
        <v>2014</v>
      </c>
      <c r="H151">
        <v>6</v>
      </c>
      <c r="I151" s="21">
        <v>11</v>
      </c>
      <c r="J151" s="22">
        <v>41801</v>
      </c>
      <c r="K151" s="23">
        <v>834147598.250001</v>
      </c>
      <c r="L151" s="23">
        <v>77583424</v>
      </c>
      <c r="M151" s="24">
        <v>9.30092278186332</v>
      </c>
      <c r="N151" s="25">
        <v>41801</v>
      </c>
      <c r="O151">
        <v>284628.22</v>
      </c>
      <c r="P151" s="26">
        <v>0.0464389607079312</v>
      </c>
      <c r="Q151" t="s">
        <v>137</v>
      </c>
      <c r="R151">
        <v>147922.189999999</v>
      </c>
      <c r="S151" s="26">
        <v>0.0241344753842086</v>
      </c>
      <c r="T151" t="s">
        <v>181</v>
      </c>
      <c r="V151" s="26"/>
    </row>
    <row r="152" ht="14.25" spans="1:22">
      <c r="A152" s="8">
        <v>20140612</v>
      </c>
      <c r="B152" s="9">
        <v>6029188.75</v>
      </c>
      <c r="C152" s="10">
        <v>1.20583775</v>
      </c>
      <c r="D152" s="11">
        <v>0.20583775</v>
      </c>
      <c r="E152" s="8">
        <v>941590.5</v>
      </c>
      <c r="F152" s="12">
        <v>0.156172005727968</v>
      </c>
      <c r="G152">
        <f>INT(A152/10000)</f>
        <v>2014</v>
      </c>
      <c r="H152">
        <v>6</v>
      </c>
      <c r="I152" s="21">
        <v>12</v>
      </c>
      <c r="J152" s="22">
        <v>41802</v>
      </c>
      <c r="K152" s="23">
        <v>840176787.000001</v>
      </c>
      <c r="L152" s="23">
        <v>78525014.5</v>
      </c>
      <c r="M152" s="24">
        <v>9.34624899366565</v>
      </c>
      <c r="N152" s="25">
        <v>41802</v>
      </c>
      <c r="O152">
        <v>284628.22</v>
      </c>
      <c r="P152" s="26">
        <v>0.0464389607079312</v>
      </c>
      <c r="Q152" t="s">
        <v>137</v>
      </c>
      <c r="R152">
        <v>99893.7199999997</v>
      </c>
      <c r="S152" s="26">
        <v>0.0162983155291105</v>
      </c>
      <c r="T152" t="s">
        <v>182</v>
      </c>
      <c r="V152" s="26"/>
    </row>
    <row r="153" ht="14.25" spans="1:22">
      <c r="A153" s="8">
        <v>20140613</v>
      </c>
      <c r="B153" s="9">
        <v>6050036.75</v>
      </c>
      <c r="C153" s="10">
        <v>1.21000735</v>
      </c>
      <c r="D153" s="11">
        <v>0.21000735</v>
      </c>
      <c r="E153" s="8">
        <v>727128</v>
      </c>
      <c r="F153" s="12">
        <v>0.120185716227261</v>
      </c>
      <c r="G153">
        <f>INT(A153/10000)</f>
        <v>2014</v>
      </c>
      <c r="H153">
        <v>6</v>
      </c>
      <c r="I153" s="21">
        <v>13</v>
      </c>
      <c r="J153" s="22">
        <v>41803</v>
      </c>
      <c r="K153" s="23">
        <v>846226823.750001</v>
      </c>
      <c r="L153" s="23">
        <v>79252142.5</v>
      </c>
      <c r="M153" s="24">
        <v>9.36535456874306</v>
      </c>
      <c r="N153" s="25">
        <v>41803</v>
      </c>
      <c r="O153">
        <v>284628.22</v>
      </c>
      <c r="P153" s="26">
        <v>0.0464389607079312</v>
      </c>
      <c r="Q153" t="s">
        <v>137</v>
      </c>
      <c r="R153">
        <v>79045.7199999997</v>
      </c>
      <c r="S153" s="26">
        <v>0.0128968276062371</v>
      </c>
      <c r="T153" t="s">
        <v>183</v>
      </c>
      <c r="V153" s="26"/>
    </row>
    <row r="154" ht="14.25" spans="1:22">
      <c r="A154" s="8">
        <v>20140616</v>
      </c>
      <c r="B154" s="9">
        <v>6076461.75</v>
      </c>
      <c r="C154" s="10">
        <v>1.21529235</v>
      </c>
      <c r="D154" s="11">
        <v>0.21529235</v>
      </c>
      <c r="E154" s="8">
        <v>473994</v>
      </c>
      <c r="F154" s="12">
        <v>0.0780049343682613</v>
      </c>
      <c r="G154">
        <f>INT(A154/10000)</f>
        <v>2014</v>
      </c>
      <c r="H154">
        <v>6</v>
      </c>
      <c r="I154" s="21">
        <v>16</v>
      </c>
      <c r="J154" s="22">
        <v>41806</v>
      </c>
      <c r="K154" s="23">
        <v>852303285.500001</v>
      </c>
      <c r="L154" s="23">
        <v>79726136.5</v>
      </c>
      <c r="M154" s="24">
        <v>9.35419795469038</v>
      </c>
      <c r="N154" s="25">
        <v>41806</v>
      </c>
      <c r="O154">
        <v>284628.22</v>
      </c>
      <c r="P154" s="26">
        <v>0.0464389607079312</v>
      </c>
      <c r="Q154" t="s">
        <v>137</v>
      </c>
      <c r="R154">
        <v>52620.7199999997</v>
      </c>
      <c r="S154" s="26">
        <v>0.00858541555894577</v>
      </c>
      <c r="T154" t="s">
        <v>184</v>
      </c>
      <c r="V154" s="26"/>
    </row>
    <row r="155" ht="14.25" spans="1:22">
      <c r="A155" s="8">
        <v>20140617</v>
      </c>
      <c r="B155" s="9">
        <v>6096861.75</v>
      </c>
      <c r="C155" s="10">
        <v>1.21937235</v>
      </c>
      <c r="D155" s="11">
        <v>0.21937235</v>
      </c>
      <c r="E155" s="8">
        <v>472680</v>
      </c>
      <c r="F155" s="12">
        <v>0.0775284104154076</v>
      </c>
      <c r="G155">
        <f>INT(A155/10000)</f>
        <v>2014</v>
      </c>
      <c r="H155">
        <v>6</v>
      </c>
      <c r="I155" s="21">
        <v>17</v>
      </c>
      <c r="J155" s="22">
        <v>41807</v>
      </c>
      <c r="K155" s="23">
        <v>858400147.250001</v>
      </c>
      <c r="L155" s="23">
        <v>80198816.5</v>
      </c>
      <c r="M155" s="24">
        <v>9.34282417785314</v>
      </c>
      <c r="N155" s="25">
        <v>41807</v>
      </c>
      <c r="O155">
        <v>284628.22</v>
      </c>
      <c r="P155" s="26">
        <v>0.0464389607079312</v>
      </c>
      <c r="Q155" t="s">
        <v>137</v>
      </c>
      <c r="R155">
        <v>32220.7199999997</v>
      </c>
      <c r="S155" s="26">
        <v>0.00525702177409268</v>
      </c>
      <c r="T155" t="s">
        <v>185</v>
      </c>
      <c r="V155" s="26"/>
    </row>
    <row r="156" ht="14.25" spans="1:22">
      <c r="A156" s="8">
        <v>20140618</v>
      </c>
      <c r="B156" s="9">
        <v>6167161.75</v>
      </c>
      <c r="C156" s="10">
        <v>1.23343235</v>
      </c>
      <c r="D156" s="11">
        <v>0.23343235</v>
      </c>
      <c r="E156" s="8">
        <v>471282</v>
      </c>
      <c r="F156" s="12">
        <v>0.0764179729840879</v>
      </c>
      <c r="G156">
        <f>INT(A156/10000)</f>
        <v>2014</v>
      </c>
      <c r="H156">
        <v>6</v>
      </c>
      <c r="I156" s="21">
        <v>18</v>
      </c>
      <c r="J156" s="22">
        <v>41808</v>
      </c>
      <c r="K156" s="23">
        <v>864567309.000001</v>
      </c>
      <c r="L156" s="23">
        <v>80670098.5</v>
      </c>
      <c r="M156" s="24">
        <v>9.33069035345632</v>
      </c>
      <c r="N156" s="25">
        <v>41808</v>
      </c>
      <c r="O156">
        <v>284628.22</v>
      </c>
      <c r="P156" s="26">
        <v>0.0464389607079312</v>
      </c>
      <c r="Q156" t="s">
        <v>137</v>
      </c>
      <c r="R156">
        <v>32220.7199999997</v>
      </c>
      <c r="S156" s="26">
        <v>0</v>
      </c>
      <c r="T156" t="s">
        <v>186</v>
      </c>
      <c r="V156" s="26"/>
    </row>
    <row r="157" ht="14.25" spans="1:22">
      <c r="A157" s="8">
        <v>20140619</v>
      </c>
      <c r="B157" s="9">
        <v>6184061.75</v>
      </c>
      <c r="C157" s="10">
        <v>1.23681235</v>
      </c>
      <c r="D157" s="11">
        <v>0.23681235</v>
      </c>
      <c r="E157" s="8">
        <v>456684</v>
      </c>
      <c r="F157" s="12">
        <v>0.0738485510756745</v>
      </c>
      <c r="G157">
        <f>INT(A157/10000)</f>
        <v>2014</v>
      </c>
      <c r="H157">
        <v>6</v>
      </c>
      <c r="I157" s="21">
        <v>19</v>
      </c>
      <c r="J157" s="22">
        <v>41809</v>
      </c>
      <c r="K157" s="23">
        <v>870751370.750001</v>
      </c>
      <c r="L157" s="23">
        <v>81126782.5</v>
      </c>
      <c r="M157" s="24">
        <v>9.31687106390925</v>
      </c>
      <c r="N157" s="25">
        <v>41809</v>
      </c>
      <c r="O157">
        <v>284628.22</v>
      </c>
      <c r="P157" s="26">
        <v>0.0464389607079312</v>
      </c>
      <c r="Q157" t="s">
        <v>137</v>
      </c>
      <c r="R157">
        <v>32220.7199999997</v>
      </c>
      <c r="S157" s="26">
        <v>0</v>
      </c>
      <c r="T157" t="s">
        <v>187</v>
      </c>
      <c r="V157" s="26"/>
    </row>
    <row r="158" ht="14.25" spans="1:22">
      <c r="A158" s="8">
        <v>20140620</v>
      </c>
      <c r="B158" s="9">
        <v>6191161.75</v>
      </c>
      <c r="C158" s="10">
        <v>1.23823235</v>
      </c>
      <c r="D158" s="11">
        <v>0.23823235</v>
      </c>
      <c r="E158" s="8">
        <v>456903</v>
      </c>
      <c r="F158" s="12">
        <v>0.0737992348528126</v>
      </c>
      <c r="G158">
        <f>INT(A158/10000)</f>
        <v>2014</v>
      </c>
      <c r="H158">
        <v>6</v>
      </c>
      <c r="I158" s="21">
        <v>20</v>
      </c>
      <c r="J158" s="22">
        <v>41810</v>
      </c>
      <c r="K158" s="23">
        <v>876942532.500001</v>
      </c>
      <c r="L158" s="23">
        <v>81583685.5</v>
      </c>
      <c r="M158" s="24">
        <v>9.30319633002861</v>
      </c>
      <c r="N158" s="25">
        <v>41810</v>
      </c>
      <c r="O158">
        <v>284628.22</v>
      </c>
      <c r="P158" s="26">
        <v>0.0464389607079312</v>
      </c>
      <c r="Q158" t="s">
        <v>137</v>
      </c>
      <c r="R158">
        <v>32220.7199999997</v>
      </c>
      <c r="S158" s="26">
        <v>0</v>
      </c>
      <c r="T158" t="s">
        <v>188</v>
      </c>
      <c r="V158" s="26"/>
    </row>
    <row r="159" ht="14.25" spans="1:22">
      <c r="A159" s="8">
        <v>20140623</v>
      </c>
      <c r="B159" s="9">
        <v>6308053.2</v>
      </c>
      <c r="C159" s="10">
        <v>1.26161064</v>
      </c>
      <c r="D159" s="11">
        <v>0.26161064</v>
      </c>
      <c r="E159" s="8">
        <v>485505</v>
      </c>
      <c r="F159" s="12">
        <v>0.076965901302164</v>
      </c>
      <c r="G159">
        <f>INT(A159/10000)</f>
        <v>2014</v>
      </c>
      <c r="H159">
        <v>6</v>
      </c>
      <c r="I159" s="21">
        <v>23</v>
      </c>
      <c r="J159" s="22">
        <v>41813</v>
      </c>
      <c r="K159" s="23">
        <v>883250585.700001</v>
      </c>
      <c r="L159" s="23">
        <v>82069190.5</v>
      </c>
      <c r="M159" s="24">
        <v>9.29172217134256</v>
      </c>
      <c r="N159" s="25">
        <v>41813</v>
      </c>
      <c r="O159">
        <v>284628.22</v>
      </c>
      <c r="P159" s="26">
        <v>0.0464389607079312</v>
      </c>
      <c r="Q159" t="s">
        <v>137</v>
      </c>
      <c r="R159">
        <v>32220.7199999997</v>
      </c>
      <c r="S159" s="26">
        <v>0</v>
      </c>
      <c r="T159" t="s">
        <v>189</v>
      </c>
      <c r="V159" s="26"/>
    </row>
    <row r="160" ht="14.25" spans="1:22">
      <c r="A160" s="8">
        <v>20140624</v>
      </c>
      <c r="B160" s="9">
        <v>6390810.16</v>
      </c>
      <c r="C160" s="10">
        <v>1.278162032</v>
      </c>
      <c r="D160" s="11">
        <v>0.278162032</v>
      </c>
      <c r="E160" s="8">
        <v>668022</v>
      </c>
      <c r="F160" s="12">
        <v>0.104528531324736</v>
      </c>
      <c r="G160">
        <f>INT(A160/10000)</f>
        <v>2014</v>
      </c>
      <c r="H160">
        <v>6</v>
      </c>
      <c r="I160" s="21">
        <v>24</v>
      </c>
      <c r="J160" s="22">
        <v>41814</v>
      </c>
      <c r="K160" s="23">
        <v>889641395.860001</v>
      </c>
      <c r="L160" s="23">
        <v>82737212.5</v>
      </c>
      <c r="M160" s="24">
        <v>9.30006324852042</v>
      </c>
      <c r="N160" s="25">
        <v>41814</v>
      </c>
      <c r="O160">
        <v>284628.22</v>
      </c>
      <c r="P160" s="26">
        <v>0.0464389607079312</v>
      </c>
      <c r="Q160" t="s">
        <v>137</v>
      </c>
      <c r="R160">
        <v>32220.7199999997</v>
      </c>
      <c r="S160" s="26">
        <v>0</v>
      </c>
      <c r="T160" t="s">
        <v>190</v>
      </c>
      <c r="V160" s="26"/>
    </row>
    <row r="161" ht="14.25" spans="1:22">
      <c r="A161" s="8">
        <v>20140625</v>
      </c>
      <c r="B161" s="9">
        <v>6433640.16</v>
      </c>
      <c r="C161" s="10">
        <v>1.286728032</v>
      </c>
      <c r="D161" s="11">
        <v>0.286728032</v>
      </c>
      <c r="E161" s="8">
        <v>866963</v>
      </c>
      <c r="F161" s="12">
        <v>0.134754661193237</v>
      </c>
      <c r="G161">
        <f>INT(A161/10000)</f>
        <v>2014</v>
      </c>
      <c r="H161">
        <v>6</v>
      </c>
      <c r="I161" s="21">
        <v>25</v>
      </c>
      <c r="J161" s="22">
        <v>41815</v>
      </c>
      <c r="K161" s="23">
        <v>896075036.020001</v>
      </c>
      <c r="L161" s="23">
        <v>83604175.5</v>
      </c>
      <c r="M161" s="24">
        <v>9.33004180892435</v>
      </c>
      <c r="N161" s="25">
        <v>41815</v>
      </c>
      <c r="O161">
        <v>284628.22</v>
      </c>
      <c r="P161" s="26">
        <v>0.0464389607079312</v>
      </c>
      <c r="Q161" t="s">
        <v>137</v>
      </c>
      <c r="R161">
        <v>32220.7199999997</v>
      </c>
      <c r="S161" s="26">
        <v>0</v>
      </c>
      <c r="T161" t="s">
        <v>191</v>
      </c>
      <c r="V161" s="26"/>
    </row>
    <row r="162" ht="14.25" spans="1:22">
      <c r="A162" s="8">
        <v>20140626</v>
      </c>
      <c r="B162" s="9">
        <v>6470990.16</v>
      </c>
      <c r="C162" s="10">
        <v>1.294198032</v>
      </c>
      <c r="D162" s="11">
        <v>0.294198032</v>
      </c>
      <c r="E162" s="8">
        <v>871924</v>
      </c>
      <c r="F162" s="12">
        <v>0.134743521229524</v>
      </c>
      <c r="G162">
        <f>INT(A162/10000)</f>
        <v>2014</v>
      </c>
      <c r="H162">
        <v>6</v>
      </c>
      <c r="I162" s="21">
        <v>26</v>
      </c>
      <c r="J162" s="22">
        <v>41816</v>
      </c>
      <c r="K162" s="23">
        <v>902546026.180001</v>
      </c>
      <c r="L162" s="23">
        <v>84476099.5</v>
      </c>
      <c r="M162" s="24">
        <v>9.35975529774837</v>
      </c>
      <c r="N162" s="25">
        <v>41816</v>
      </c>
      <c r="O162">
        <v>284628.22</v>
      </c>
      <c r="P162" s="26">
        <v>0.0464389607079312</v>
      </c>
      <c r="Q162" t="s">
        <v>137</v>
      </c>
      <c r="R162">
        <v>32220.7199999997</v>
      </c>
      <c r="S162" s="26">
        <v>0</v>
      </c>
      <c r="T162" t="s">
        <v>192</v>
      </c>
      <c r="V162" s="26"/>
    </row>
    <row r="163" ht="14.25" spans="1:22">
      <c r="A163" s="8">
        <v>20140627</v>
      </c>
      <c r="B163" s="9">
        <v>6505970.16</v>
      </c>
      <c r="C163" s="10">
        <v>1.301194032</v>
      </c>
      <c r="D163" s="11">
        <v>0.301194032</v>
      </c>
      <c r="E163" s="8">
        <v>673959</v>
      </c>
      <c r="F163" s="12">
        <v>0.103590853235638</v>
      </c>
      <c r="G163">
        <f>INT(A163/10000)</f>
        <v>2014</v>
      </c>
      <c r="H163">
        <v>6</v>
      </c>
      <c r="I163" s="21">
        <v>27</v>
      </c>
      <c r="J163" s="22">
        <v>41817</v>
      </c>
      <c r="K163" s="23">
        <v>909051996.340001</v>
      </c>
      <c r="L163" s="23">
        <v>85150058.5</v>
      </c>
      <c r="M163" s="24">
        <v>9.36690737634687</v>
      </c>
      <c r="N163" s="25">
        <v>41817</v>
      </c>
      <c r="O163">
        <v>284628.22</v>
      </c>
      <c r="P163" s="26">
        <v>0.0464389607079312</v>
      </c>
      <c r="Q163" t="s">
        <v>137</v>
      </c>
      <c r="R163">
        <v>32220.7199999997</v>
      </c>
      <c r="S163" s="26">
        <v>0</v>
      </c>
      <c r="T163" t="s">
        <v>193</v>
      </c>
      <c r="V163" s="26"/>
    </row>
    <row r="164" ht="14.25" spans="1:22">
      <c r="A164" s="8">
        <v>20140630</v>
      </c>
      <c r="B164" s="9">
        <v>6511270.16</v>
      </c>
      <c r="C164" s="10">
        <v>1.302254032</v>
      </c>
      <c r="D164" s="11">
        <v>0.302254032</v>
      </c>
      <c r="E164" s="8">
        <v>677796</v>
      </c>
      <c r="F164" s="12">
        <v>0.104095818994554</v>
      </c>
      <c r="G164">
        <f>INT(A164/10000)</f>
        <v>2014</v>
      </c>
      <c r="H164">
        <v>6</v>
      </c>
      <c r="I164" s="21">
        <v>30</v>
      </c>
      <c r="J164" s="22">
        <v>41820</v>
      </c>
      <c r="K164" s="23">
        <v>915563266.500001</v>
      </c>
      <c r="L164" s="23">
        <v>85827854.5</v>
      </c>
      <c r="M164" s="24">
        <v>9.37432263180471</v>
      </c>
      <c r="N164" s="25">
        <v>41820</v>
      </c>
      <c r="O164">
        <v>284628.22</v>
      </c>
      <c r="P164" s="26">
        <v>0.0464389607079312</v>
      </c>
      <c r="Q164" t="s">
        <v>137</v>
      </c>
      <c r="R164">
        <v>32220.7199999997</v>
      </c>
      <c r="S164" s="26">
        <v>0</v>
      </c>
      <c r="T164" t="s">
        <v>194</v>
      </c>
      <c r="V164" s="26"/>
    </row>
    <row r="165" ht="14.25" spans="1:22">
      <c r="A165" s="8">
        <v>20140701</v>
      </c>
      <c r="B165" s="9">
        <v>6507120.16</v>
      </c>
      <c r="C165" s="10">
        <v>1.301424032</v>
      </c>
      <c r="D165" s="11">
        <v>0.301424032</v>
      </c>
      <c r="E165" s="8">
        <v>677235</v>
      </c>
      <c r="F165" s="12">
        <v>0.104075994195257</v>
      </c>
      <c r="G165">
        <f>INT(A165/10000)</f>
        <v>2014</v>
      </c>
      <c r="H165">
        <v>7</v>
      </c>
      <c r="I165" s="21">
        <v>1</v>
      </c>
      <c r="J165" s="22">
        <v>41821</v>
      </c>
      <c r="K165" s="23">
        <v>922070386.660001</v>
      </c>
      <c r="L165" s="23">
        <v>86505089.5</v>
      </c>
      <c r="M165" s="24">
        <v>9.38161454391197</v>
      </c>
      <c r="N165" s="25">
        <v>41821</v>
      </c>
      <c r="O165">
        <v>284628.22</v>
      </c>
      <c r="P165" s="26">
        <v>0.0464389607079312</v>
      </c>
      <c r="Q165" t="s">
        <v>137</v>
      </c>
      <c r="R165">
        <v>4150</v>
      </c>
      <c r="S165" s="26">
        <v>0.000637356444752401</v>
      </c>
      <c r="T165" t="s">
        <v>195</v>
      </c>
      <c r="V165" s="26"/>
    </row>
    <row r="166" ht="14.25" spans="1:22">
      <c r="A166" s="8">
        <v>20140702</v>
      </c>
      <c r="B166" s="9">
        <v>6502369.23</v>
      </c>
      <c r="C166" s="10">
        <v>1.300473846</v>
      </c>
      <c r="D166" s="11">
        <v>0.300473846</v>
      </c>
      <c r="E166" s="8">
        <v>171375</v>
      </c>
      <c r="F166" s="12">
        <v>0.0263557780153927</v>
      </c>
      <c r="G166">
        <f>INT(A166/10000)</f>
        <v>2014</v>
      </c>
      <c r="H166">
        <v>7</v>
      </c>
      <c r="I166" s="21">
        <v>2</v>
      </c>
      <c r="J166" s="22">
        <v>41822</v>
      </c>
      <c r="K166" s="23">
        <v>928572755.890001</v>
      </c>
      <c r="L166" s="23">
        <v>86676464.5</v>
      </c>
      <c r="M166" s="24">
        <v>9.33437514187286</v>
      </c>
      <c r="N166" s="25">
        <v>41822</v>
      </c>
      <c r="O166">
        <v>284628.22</v>
      </c>
      <c r="P166" s="26">
        <v>0.0464389607079312</v>
      </c>
      <c r="Q166" t="s">
        <v>137</v>
      </c>
      <c r="R166">
        <v>8900.9299999997</v>
      </c>
      <c r="S166" s="26">
        <v>0.00136700363850357</v>
      </c>
      <c r="T166" t="s">
        <v>196</v>
      </c>
      <c r="V166" s="26"/>
    </row>
    <row r="167" ht="14.25" spans="1:22">
      <c r="A167" s="8">
        <v>20140703</v>
      </c>
      <c r="B167" s="9">
        <v>6512225.5</v>
      </c>
      <c r="C167" s="10">
        <v>1.3024451</v>
      </c>
      <c r="D167" s="11">
        <v>0.3024451</v>
      </c>
      <c r="E167" s="8">
        <v>329865</v>
      </c>
      <c r="F167" s="12">
        <v>0.0506531906795918</v>
      </c>
      <c r="G167">
        <f>INT(A167/10000)</f>
        <v>2014</v>
      </c>
      <c r="H167">
        <v>7</v>
      </c>
      <c r="I167" s="21">
        <v>3</v>
      </c>
      <c r="J167" s="22">
        <v>41823</v>
      </c>
      <c r="K167" s="23">
        <v>935084981.390001</v>
      </c>
      <c r="L167" s="23">
        <v>87006329.5</v>
      </c>
      <c r="M167" s="24">
        <v>9.30464409455763</v>
      </c>
      <c r="N167" s="25">
        <v>41823</v>
      </c>
      <c r="O167">
        <v>284628.22</v>
      </c>
      <c r="P167" s="26">
        <v>0.0464389607079312</v>
      </c>
      <c r="Q167" t="s">
        <v>137</v>
      </c>
      <c r="R167">
        <v>8900.9299999997</v>
      </c>
      <c r="S167" s="26">
        <v>0</v>
      </c>
      <c r="T167" t="s">
        <v>197</v>
      </c>
      <c r="V167" s="26"/>
    </row>
    <row r="168" ht="14.25" spans="1:22">
      <c r="A168" s="8">
        <v>20140704</v>
      </c>
      <c r="B168" s="9">
        <v>6513995.5</v>
      </c>
      <c r="C168" s="10">
        <v>1.3027991</v>
      </c>
      <c r="D168" s="11">
        <v>0.3027991</v>
      </c>
      <c r="E168" s="8">
        <v>508318</v>
      </c>
      <c r="F168" s="12">
        <v>0.0780347484120921</v>
      </c>
      <c r="G168">
        <f>INT(A168/10000)</f>
        <v>2014</v>
      </c>
      <c r="H168">
        <v>7</v>
      </c>
      <c r="I168" s="21">
        <v>4</v>
      </c>
      <c r="J168" s="22">
        <v>41824</v>
      </c>
      <c r="K168" s="23">
        <v>941598976.890001</v>
      </c>
      <c r="L168" s="23">
        <v>87514647.5</v>
      </c>
      <c r="M168" s="24">
        <v>9.29425898369722</v>
      </c>
      <c r="N168" s="25">
        <v>41824</v>
      </c>
      <c r="O168">
        <v>284628.22</v>
      </c>
      <c r="P168" s="26">
        <v>0.0464389607079312</v>
      </c>
      <c r="Q168" t="s">
        <v>137</v>
      </c>
      <c r="R168">
        <v>8900.9299999997</v>
      </c>
      <c r="S168" s="26">
        <v>0</v>
      </c>
      <c r="T168" t="s">
        <v>198</v>
      </c>
      <c r="V168" s="26"/>
    </row>
    <row r="169" ht="14.25" spans="1:22">
      <c r="A169" s="8">
        <v>20140707</v>
      </c>
      <c r="B169" s="9">
        <v>6497745.5</v>
      </c>
      <c r="C169" s="10">
        <v>1.2995491</v>
      </c>
      <c r="D169" s="11">
        <v>0.2995491</v>
      </c>
      <c r="E169" s="8">
        <v>509093</v>
      </c>
      <c r="F169" s="12">
        <v>0.0783491751100439</v>
      </c>
      <c r="G169">
        <f>INT(A169/10000)</f>
        <v>2014</v>
      </c>
      <c r="H169">
        <v>7</v>
      </c>
      <c r="I169" s="21">
        <v>7</v>
      </c>
      <c r="J169" s="22">
        <v>41827</v>
      </c>
      <c r="K169" s="23">
        <v>948096722.390001</v>
      </c>
      <c r="L169" s="23">
        <v>88023740.5</v>
      </c>
      <c r="M169" s="24">
        <v>9.28425744138279</v>
      </c>
      <c r="N169" s="25">
        <v>41827</v>
      </c>
      <c r="O169">
        <v>284628.22</v>
      </c>
      <c r="P169" s="26">
        <v>0.0464389607079312</v>
      </c>
      <c r="Q169" t="s">
        <v>137</v>
      </c>
      <c r="R169">
        <v>16250</v>
      </c>
      <c r="S169" s="26">
        <v>0.00249462868066151</v>
      </c>
      <c r="T169" t="s">
        <v>199</v>
      </c>
      <c r="V169" s="26"/>
    </row>
    <row r="170" ht="14.25" spans="1:22">
      <c r="A170" s="8">
        <v>20140708</v>
      </c>
      <c r="B170" s="9">
        <v>6495945.5</v>
      </c>
      <c r="C170" s="10">
        <v>1.2991891</v>
      </c>
      <c r="D170" s="11">
        <v>0.2991891</v>
      </c>
      <c r="E170" s="8">
        <v>638706</v>
      </c>
      <c r="F170" s="12">
        <v>0.098323792895122</v>
      </c>
      <c r="G170">
        <f>INT(A170/10000)</f>
        <v>2014</v>
      </c>
      <c r="H170">
        <v>7</v>
      </c>
      <c r="I170" s="21">
        <v>8</v>
      </c>
      <c r="J170" s="22">
        <v>41828</v>
      </c>
      <c r="K170" s="23">
        <v>954592667.890001</v>
      </c>
      <c r="L170" s="23">
        <v>88662446.5</v>
      </c>
      <c r="M170" s="24">
        <v>9.28798737748285</v>
      </c>
      <c r="N170" s="25">
        <v>41828</v>
      </c>
      <c r="O170">
        <v>284628.22</v>
      </c>
      <c r="P170" s="26">
        <v>0.0464389607079312</v>
      </c>
      <c r="Q170" t="s">
        <v>137</v>
      </c>
      <c r="R170">
        <v>18050</v>
      </c>
      <c r="S170" s="26">
        <v>0.00277095678067324</v>
      </c>
      <c r="T170" t="s">
        <v>200</v>
      </c>
      <c r="V170" s="26"/>
    </row>
    <row r="171" ht="14.25" spans="1:22">
      <c r="A171" s="8">
        <v>20140709</v>
      </c>
      <c r="B171" s="9">
        <v>6594565.04</v>
      </c>
      <c r="C171" s="10">
        <v>1.318913008</v>
      </c>
      <c r="D171" s="11">
        <v>0.318913008</v>
      </c>
      <c r="E171" s="8">
        <v>200460</v>
      </c>
      <c r="F171" s="12">
        <v>0.0303977591826132</v>
      </c>
      <c r="G171">
        <f>INT(A171/10000)</f>
        <v>2014</v>
      </c>
      <c r="H171">
        <v>7</v>
      </c>
      <c r="I171" s="21">
        <v>9</v>
      </c>
      <c r="J171" s="22">
        <v>41829</v>
      </c>
      <c r="K171" s="23">
        <v>961187232.930001</v>
      </c>
      <c r="L171" s="23">
        <v>88862906.5</v>
      </c>
      <c r="M171" s="24">
        <v>9.2451193124068</v>
      </c>
      <c r="N171" s="25">
        <v>41829</v>
      </c>
      <c r="O171">
        <v>284628.22</v>
      </c>
      <c r="P171" s="26">
        <v>0.0464389607079312</v>
      </c>
      <c r="Q171" t="s">
        <v>137</v>
      </c>
      <c r="R171">
        <v>18050</v>
      </c>
      <c r="S171" s="26">
        <v>0</v>
      </c>
      <c r="T171" t="s">
        <v>201</v>
      </c>
      <c r="V171" s="26"/>
    </row>
    <row r="172" ht="14.25" spans="1:22">
      <c r="A172" s="8">
        <v>20140710</v>
      </c>
      <c r="B172" s="9">
        <v>6557289.38</v>
      </c>
      <c r="C172" s="10">
        <v>1.311457876</v>
      </c>
      <c r="D172" s="11">
        <v>0.311457876</v>
      </c>
      <c r="E172" s="8">
        <v>1086575</v>
      </c>
      <c r="F172" s="12">
        <v>0.165704902899985</v>
      </c>
      <c r="G172">
        <f>INT(A172/10000)</f>
        <v>2014</v>
      </c>
      <c r="H172">
        <v>7</v>
      </c>
      <c r="I172" s="21">
        <v>10</v>
      </c>
      <c r="J172" s="22">
        <v>41830</v>
      </c>
      <c r="K172" s="23">
        <v>967744522.310001</v>
      </c>
      <c r="L172" s="23">
        <v>89949481.5</v>
      </c>
      <c r="M172" s="24">
        <v>9.2947549096213</v>
      </c>
      <c r="N172" s="25">
        <v>41830</v>
      </c>
      <c r="O172">
        <v>284628.22</v>
      </c>
      <c r="P172" s="26">
        <v>0.0464389607079312</v>
      </c>
      <c r="Q172" t="s">
        <v>137</v>
      </c>
      <c r="R172">
        <v>37275.6600000001</v>
      </c>
      <c r="S172" s="26">
        <v>0.00565248197172988</v>
      </c>
      <c r="T172" t="s">
        <v>202</v>
      </c>
      <c r="V172" s="26"/>
    </row>
    <row r="173" ht="14.25" spans="1:22">
      <c r="A173" s="8">
        <v>20140711</v>
      </c>
      <c r="B173" s="9">
        <v>6587772.19</v>
      </c>
      <c r="C173" s="10">
        <v>1.317554438</v>
      </c>
      <c r="D173" s="11">
        <v>0.317554438</v>
      </c>
      <c r="E173" s="8">
        <v>942112</v>
      </c>
      <c r="F173" s="12">
        <v>0.143009195343775</v>
      </c>
      <c r="G173">
        <f>INT(A173/10000)</f>
        <v>2014</v>
      </c>
      <c r="H173">
        <v>7</v>
      </c>
      <c r="I173" s="21">
        <v>11</v>
      </c>
      <c r="J173" s="22">
        <v>41831</v>
      </c>
      <c r="K173" s="23">
        <v>974332294.500001</v>
      </c>
      <c r="L173" s="23">
        <v>90891593.5</v>
      </c>
      <c r="M173" s="24">
        <v>9.32860318939166</v>
      </c>
      <c r="N173" s="25">
        <v>41831</v>
      </c>
      <c r="O173">
        <v>284628.22</v>
      </c>
      <c r="P173" s="26">
        <v>0.0464389607079312</v>
      </c>
      <c r="Q173" t="s">
        <v>137</v>
      </c>
      <c r="R173">
        <v>6792.84999999963</v>
      </c>
      <c r="S173" s="26">
        <v>0.00103006793606506</v>
      </c>
      <c r="T173" t="s">
        <v>203</v>
      </c>
      <c r="V173" s="26"/>
    </row>
    <row r="174" ht="14.25" spans="1:22">
      <c r="A174" s="8">
        <v>20140714</v>
      </c>
      <c r="B174" s="9">
        <v>6495842.19</v>
      </c>
      <c r="C174" s="10">
        <v>1.299168438</v>
      </c>
      <c r="D174" s="11">
        <v>0.299168438</v>
      </c>
      <c r="E174" s="8">
        <v>313440</v>
      </c>
      <c r="F174" s="12">
        <v>0.0482524037425854</v>
      </c>
      <c r="G174">
        <f>INT(A174/10000)</f>
        <v>2014</v>
      </c>
      <c r="H174">
        <v>7</v>
      </c>
      <c r="I174" s="21">
        <v>14</v>
      </c>
      <c r="J174" s="22">
        <v>41834</v>
      </c>
      <c r="K174" s="23">
        <v>980828136.690001</v>
      </c>
      <c r="L174" s="23">
        <v>91205033.5</v>
      </c>
      <c r="M174" s="24">
        <v>9.29877825566765</v>
      </c>
      <c r="N174" s="25">
        <v>41834</v>
      </c>
      <c r="O174">
        <v>284628.22</v>
      </c>
      <c r="P174" s="26">
        <v>0.0464389607079312</v>
      </c>
      <c r="Q174" t="s">
        <v>137</v>
      </c>
      <c r="R174">
        <v>98722.8499999996</v>
      </c>
      <c r="S174" s="26">
        <v>0.0149703353293487</v>
      </c>
      <c r="T174" t="s">
        <v>204</v>
      </c>
      <c r="V174" s="26"/>
    </row>
    <row r="175" ht="14.25" spans="1:22">
      <c r="A175" s="8">
        <v>20140715</v>
      </c>
      <c r="B175" s="9">
        <v>6478242.19</v>
      </c>
      <c r="C175" s="10">
        <v>1.295648438</v>
      </c>
      <c r="D175" s="11">
        <v>0.295648438</v>
      </c>
      <c r="E175" s="8">
        <v>314496</v>
      </c>
      <c r="F175" s="12">
        <v>0.0485465023962002</v>
      </c>
      <c r="G175">
        <f>INT(A175/10000)</f>
        <v>2014</v>
      </c>
      <c r="H175">
        <v>7</v>
      </c>
      <c r="I175" s="21">
        <v>15</v>
      </c>
      <c r="J175" s="22">
        <v>41835</v>
      </c>
      <c r="K175" s="23">
        <v>987306378.880001</v>
      </c>
      <c r="L175" s="23">
        <v>91519529.5</v>
      </c>
      <c r="M175" s="24">
        <v>9.26961796841824</v>
      </c>
      <c r="N175" s="25">
        <v>41835</v>
      </c>
      <c r="O175">
        <v>284628.22</v>
      </c>
      <c r="P175" s="26">
        <v>0.0464389607079312</v>
      </c>
      <c r="Q175" t="s">
        <v>137</v>
      </c>
      <c r="R175">
        <v>116322.85</v>
      </c>
      <c r="S175" s="26">
        <v>0.0176391997492529</v>
      </c>
      <c r="T175" t="s">
        <v>205</v>
      </c>
      <c r="V175" s="26"/>
    </row>
    <row r="176" ht="14.25" spans="1:22">
      <c r="A176" s="8">
        <v>20140716</v>
      </c>
      <c r="B176" s="9">
        <v>6473922.19</v>
      </c>
      <c r="C176" s="10">
        <v>1.294784438</v>
      </c>
      <c r="D176" s="11">
        <v>0.294784438</v>
      </c>
      <c r="E176" s="8">
        <v>433536</v>
      </c>
      <c r="F176" s="12">
        <v>0.0669665138499294</v>
      </c>
      <c r="G176">
        <f>INT(A176/10000)</f>
        <v>2014</v>
      </c>
      <c r="H176">
        <v>7</v>
      </c>
      <c r="I176" s="21">
        <v>16</v>
      </c>
      <c r="J176" s="22">
        <v>41836</v>
      </c>
      <c r="K176" s="23">
        <v>993780301.070001</v>
      </c>
      <c r="L176" s="23">
        <v>91953065.5</v>
      </c>
      <c r="M176" s="24">
        <v>9.25285653187071</v>
      </c>
      <c r="N176" s="25">
        <v>41836</v>
      </c>
      <c r="O176">
        <v>284628.22</v>
      </c>
      <c r="P176" s="26">
        <v>0.0464389607079312</v>
      </c>
      <c r="Q176" t="s">
        <v>137</v>
      </c>
      <c r="R176">
        <v>120642.85</v>
      </c>
      <c r="S176" s="26">
        <v>0.0182942846523202</v>
      </c>
      <c r="T176" t="s">
        <v>206</v>
      </c>
      <c r="V176" s="26"/>
    </row>
    <row r="177" ht="14.25" spans="1:22">
      <c r="A177" s="8">
        <v>20140717</v>
      </c>
      <c r="B177" s="9">
        <v>6456962.19</v>
      </c>
      <c r="C177" s="10">
        <v>1.291392438</v>
      </c>
      <c r="D177" s="11">
        <v>0.291392438</v>
      </c>
      <c r="E177" s="8">
        <v>494232</v>
      </c>
      <c r="F177" s="12">
        <v>0.0765424955972988</v>
      </c>
      <c r="G177">
        <f>INT(A177/10000)</f>
        <v>2014</v>
      </c>
      <c r="H177">
        <v>7</v>
      </c>
      <c r="I177" s="21">
        <v>17</v>
      </c>
      <c r="J177" s="22">
        <v>41837</v>
      </c>
      <c r="K177" s="23">
        <v>1000237263.26</v>
      </c>
      <c r="L177" s="23">
        <v>92447297.5</v>
      </c>
      <c r="M177" s="24">
        <v>9.24253683557971</v>
      </c>
      <c r="N177" s="25">
        <v>41837</v>
      </c>
      <c r="O177">
        <v>284628.22</v>
      </c>
      <c r="P177" s="26">
        <v>0.0464389607079312</v>
      </c>
      <c r="Q177" t="s">
        <v>137</v>
      </c>
      <c r="R177">
        <v>137602.85</v>
      </c>
      <c r="S177" s="26">
        <v>0.0208660994569552</v>
      </c>
      <c r="T177" t="s">
        <v>207</v>
      </c>
      <c r="V177" s="26"/>
    </row>
    <row r="178" ht="14.25" spans="1:22">
      <c r="A178" s="8">
        <v>20140718</v>
      </c>
      <c r="B178" s="9">
        <v>6465156.29</v>
      </c>
      <c r="C178" s="10">
        <v>1.293031258</v>
      </c>
      <c r="D178" s="11">
        <v>0.293031258</v>
      </c>
      <c r="E178" s="8">
        <v>1093623</v>
      </c>
      <c r="F178" s="12">
        <v>0.169156467522922</v>
      </c>
      <c r="G178">
        <f>INT(A178/10000)</f>
        <v>2014</v>
      </c>
      <c r="H178">
        <v>7</v>
      </c>
      <c r="I178" s="21">
        <v>18</v>
      </c>
      <c r="J178" s="22">
        <v>41838</v>
      </c>
      <c r="K178" s="23">
        <v>1006702419.55</v>
      </c>
      <c r="L178" s="23">
        <v>93540920.5</v>
      </c>
      <c r="M178" s="24">
        <v>9.29181441143383</v>
      </c>
      <c r="N178" s="25">
        <v>41838</v>
      </c>
      <c r="O178">
        <v>284628.22</v>
      </c>
      <c r="P178" s="26">
        <v>0.0464389607079312</v>
      </c>
      <c r="Q178" t="s">
        <v>137</v>
      </c>
      <c r="R178">
        <v>129408.75</v>
      </c>
      <c r="S178" s="26">
        <v>0.0196235459374588</v>
      </c>
      <c r="T178" t="s">
        <v>208</v>
      </c>
      <c r="V178" s="26"/>
    </row>
    <row r="179" ht="14.25" spans="1:22">
      <c r="A179" s="8">
        <v>20140721</v>
      </c>
      <c r="B179" s="9">
        <v>6539936.29</v>
      </c>
      <c r="C179" s="10">
        <v>1.307987258</v>
      </c>
      <c r="D179" s="11">
        <v>0.307987258</v>
      </c>
      <c r="E179" s="8">
        <v>1164371</v>
      </c>
      <c r="F179" s="12">
        <v>0.178040113598721</v>
      </c>
      <c r="G179">
        <f>INT(A179/10000)</f>
        <v>2014</v>
      </c>
      <c r="H179">
        <v>7</v>
      </c>
      <c r="I179" s="21">
        <v>21</v>
      </c>
      <c r="J179" s="22">
        <v>41841</v>
      </c>
      <c r="K179" s="23">
        <v>1013242355.84</v>
      </c>
      <c r="L179" s="23">
        <v>94705291.5</v>
      </c>
      <c r="M179" s="24">
        <v>9.34675608003844</v>
      </c>
      <c r="N179" s="25">
        <v>41841</v>
      </c>
      <c r="O179">
        <v>284628.22</v>
      </c>
      <c r="P179" s="26">
        <v>0.0464389607079312</v>
      </c>
      <c r="Q179" t="s">
        <v>137</v>
      </c>
      <c r="R179">
        <v>54628.75</v>
      </c>
      <c r="S179" s="26">
        <v>0.00828390495334322</v>
      </c>
      <c r="T179" t="s">
        <v>209</v>
      </c>
      <c r="V179" s="26"/>
    </row>
    <row r="180" ht="14.25" spans="1:22">
      <c r="A180" s="8">
        <v>20140722</v>
      </c>
      <c r="B180" s="9">
        <v>6635208.22</v>
      </c>
      <c r="C180" s="10">
        <v>1.327041644</v>
      </c>
      <c r="D180" s="11">
        <v>0.327041644</v>
      </c>
      <c r="E180" s="8">
        <v>1095774</v>
      </c>
      <c r="F180" s="12">
        <v>0.165145382581528</v>
      </c>
      <c r="G180">
        <f>INT(A180/10000)</f>
        <v>2014</v>
      </c>
      <c r="H180">
        <v>7</v>
      </c>
      <c r="I180" s="21">
        <v>22</v>
      </c>
      <c r="J180" s="22">
        <v>41842</v>
      </c>
      <c r="K180" s="23">
        <v>1019877564.06</v>
      </c>
      <c r="L180" s="23">
        <v>95801065.5</v>
      </c>
      <c r="M180" s="24">
        <v>9.39338886117156</v>
      </c>
      <c r="N180" s="25">
        <v>41842</v>
      </c>
      <c r="O180">
        <v>284628.22</v>
      </c>
      <c r="P180" s="26">
        <v>0.0464389607079312</v>
      </c>
      <c r="Q180" t="s">
        <v>137</v>
      </c>
      <c r="R180">
        <v>54628.75</v>
      </c>
      <c r="S180" s="26">
        <v>0</v>
      </c>
      <c r="T180" t="s">
        <v>210</v>
      </c>
      <c r="V180" s="26"/>
    </row>
    <row r="181" ht="14.25" spans="1:22">
      <c r="A181" s="8">
        <v>20140723</v>
      </c>
      <c r="B181" s="9">
        <v>6689478.22</v>
      </c>
      <c r="C181" s="10">
        <v>1.337895644</v>
      </c>
      <c r="D181" s="11">
        <v>0.337895644</v>
      </c>
      <c r="E181" s="8">
        <v>1034268</v>
      </c>
      <c r="F181" s="12">
        <v>0.154611161885209</v>
      </c>
      <c r="G181">
        <f>INT(A181/10000)</f>
        <v>2014</v>
      </c>
      <c r="H181">
        <v>7</v>
      </c>
      <c r="I181" s="21">
        <v>23</v>
      </c>
      <c r="J181" s="22">
        <v>41843</v>
      </c>
      <c r="K181" s="23">
        <v>1026567042.28</v>
      </c>
      <c r="L181" s="23">
        <v>96835333.5</v>
      </c>
      <c r="M181" s="24">
        <v>9.43292834386434</v>
      </c>
      <c r="N181" s="25">
        <v>41843</v>
      </c>
      <c r="O181">
        <v>284628.22</v>
      </c>
      <c r="P181" s="26">
        <v>0.0464389607079312</v>
      </c>
      <c r="Q181" t="s">
        <v>137</v>
      </c>
      <c r="R181">
        <v>54628.75</v>
      </c>
      <c r="S181" s="26">
        <v>0</v>
      </c>
      <c r="T181" t="s">
        <v>211</v>
      </c>
      <c r="V181" s="26"/>
    </row>
    <row r="182" ht="14.25" spans="1:22">
      <c r="A182" s="8">
        <v>20140724</v>
      </c>
      <c r="B182" s="9">
        <v>6672687.47</v>
      </c>
      <c r="C182" s="10">
        <v>1.334537494</v>
      </c>
      <c r="D182" s="11">
        <v>0.334537494</v>
      </c>
      <c r="E182" s="8">
        <v>625600</v>
      </c>
      <c r="F182" s="12">
        <v>0.0937553276416226</v>
      </c>
      <c r="G182">
        <f>INT(A182/10000)</f>
        <v>2014</v>
      </c>
      <c r="H182">
        <v>7</v>
      </c>
      <c r="I182" s="21">
        <v>24</v>
      </c>
      <c r="J182" s="22">
        <v>41844</v>
      </c>
      <c r="K182" s="23">
        <v>1033239729.75</v>
      </c>
      <c r="L182" s="23">
        <v>97460933.5</v>
      </c>
      <c r="M182" s="24">
        <v>9.43255768180549</v>
      </c>
      <c r="N182" s="25">
        <v>41844</v>
      </c>
      <c r="O182">
        <v>284628.22</v>
      </c>
      <c r="P182" s="26">
        <v>0.0464389607079312</v>
      </c>
      <c r="Q182" t="s">
        <v>137</v>
      </c>
      <c r="R182">
        <v>16790.75</v>
      </c>
      <c r="S182" s="26">
        <v>0.00251002386849837</v>
      </c>
      <c r="T182" t="s">
        <v>212</v>
      </c>
      <c r="V182" s="26"/>
    </row>
    <row r="183" ht="14.25" spans="1:22">
      <c r="A183" s="8">
        <v>20140725</v>
      </c>
      <c r="B183" s="9">
        <v>6616475.84</v>
      </c>
      <c r="C183" s="10">
        <v>1.323295168</v>
      </c>
      <c r="D183" s="11">
        <v>0.323295168</v>
      </c>
      <c r="E183" s="8">
        <v>872415</v>
      </c>
      <c r="F183" s="12">
        <v>0.131854936237476</v>
      </c>
      <c r="G183">
        <f>INT(A183/10000)</f>
        <v>2014</v>
      </c>
      <c r="H183">
        <v>7</v>
      </c>
      <c r="I183" s="21">
        <v>25</v>
      </c>
      <c r="J183" s="22">
        <v>41845</v>
      </c>
      <c r="K183" s="23">
        <v>1039856205.59</v>
      </c>
      <c r="L183" s="23">
        <v>98333348.5</v>
      </c>
      <c r="M183" s="24">
        <v>9.4564371469233</v>
      </c>
      <c r="N183" s="25">
        <v>41845</v>
      </c>
      <c r="O183">
        <v>284628.22</v>
      </c>
      <c r="P183" s="26">
        <v>0.0464389607079312</v>
      </c>
      <c r="Q183" t="s">
        <v>137</v>
      </c>
      <c r="R183">
        <v>73002.3799999999</v>
      </c>
      <c r="S183" s="26">
        <v>0.0109130155744793</v>
      </c>
      <c r="T183" t="s">
        <v>213</v>
      </c>
      <c r="V183" s="26"/>
    </row>
    <row r="184" ht="14.25" spans="1:22">
      <c r="A184" s="8">
        <v>20140728</v>
      </c>
      <c r="B184" s="9">
        <v>6461668.23</v>
      </c>
      <c r="C184" s="10">
        <v>1.292333646</v>
      </c>
      <c r="D184" s="11">
        <v>0.292333646</v>
      </c>
      <c r="E184" s="8">
        <v>274785</v>
      </c>
      <c r="F184" s="12">
        <v>0.0425253959533605</v>
      </c>
      <c r="G184">
        <f>INT(A184/10000)</f>
        <v>2014</v>
      </c>
      <c r="H184">
        <v>7</v>
      </c>
      <c r="I184" s="21">
        <v>28</v>
      </c>
      <c r="J184" s="22">
        <v>41848</v>
      </c>
      <c r="K184" s="23">
        <v>1046317873.82</v>
      </c>
      <c r="L184" s="23">
        <v>98608133.5</v>
      </c>
      <c r="M184" s="24">
        <v>9.42429982009116</v>
      </c>
      <c r="N184" s="25">
        <v>41848</v>
      </c>
      <c r="O184">
        <v>284628.22</v>
      </c>
      <c r="P184" s="26">
        <v>0.0464389607079312</v>
      </c>
      <c r="Q184" t="s">
        <v>137</v>
      </c>
      <c r="R184">
        <v>227809.989999999</v>
      </c>
      <c r="S184" s="26">
        <v>0.0340549714802718</v>
      </c>
      <c r="T184" t="s">
        <v>214</v>
      </c>
      <c r="V184" s="26"/>
    </row>
    <row r="185" ht="14.25" spans="1:22">
      <c r="A185" s="8">
        <v>20140729</v>
      </c>
      <c r="B185" s="9">
        <v>6457168.23</v>
      </c>
      <c r="C185" s="10">
        <v>1.291433646</v>
      </c>
      <c r="D185" s="11">
        <v>0.291433646</v>
      </c>
      <c r="E185" s="8">
        <v>275100</v>
      </c>
      <c r="F185" s="12">
        <v>0.042603814892399</v>
      </c>
      <c r="G185">
        <f>INT(A185/10000)</f>
        <v>2014</v>
      </c>
      <c r="H185">
        <v>7</v>
      </c>
      <c r="I185" s="21">
        <v>29</v>
      </c>
      <c r="J185" s="22">
        <v>41849</v>
      </c>
      <c r="K185" s="23">
        <v>1052775042.05</v>
      </c>
      <c r="L185" s="23">
        <v>98883233.5</v>
      </c>
      <c r="M185" s="24">
        <v>9.39262706185085</v>
      </c>
      <c r="N185" s="25">
        <v>41849</v>
      </c>
      <c r="O185">
        <v>284628.22</v>
      </c>
      <c r="P185" s="26">
        <v>0.0464389607079312</v>
      </c>
      <c r="Q185" t="s">
        <v>137</v>
      </c>
      <c r="R185">
        <v>232309.989999999</v>
      </c>
      <c r="S185" s="26">
        <v>0.0347276696866201</v>
      </c>
      <c r="T185" t="s">
        <v>215</v>
      </c>
      <c r="V185" s="26"/>
    </row>
    <row r="186" ht="14.25" spans="1:22">
      <c r="A186" s="8">
        <v>20140730</v>
      </c>
      <c r="B186" s="9">
        <v>6467668.23</v>
      </c>
      <c r="C186" s="10">
        <v>1.293533646</v>
      </c>
      <c r="D186" s="11">
        <v>0.293533646</v>
      </c>
      <c r="E186" s="8">
        <v>274365</v>
      </c>
      <c r="F186" s="12">
        <v>0.042421007114646</v>
      </c>
      <c r="G186">
        <f>INT(A186/10000)</f>
        <v>2014</v>
      </c>
      <c r="H186">
        <v>7</v>
      </c>
      <c r="I186" s="21">
        <v>30</v>
      </c>
      <c r="J186" s="22">
        <v>41850</v>
      </c>
      <c r="K186" s="23">
        <v>1059242710.28</v>
      </c>
      <c r="L186" s="23">
        <v>99157598.5</v>
      </c>
      <c r="M186" s="24">
        <v>9.36117827743073</v>
      </c>
      <c r="N186" s="25">
        <v>41850</v>
      </c>
      <c r="O186">
        <v>284628.22</v>
      </c>
      <c r="P186" s="26">
        <v>0.0464389607079312</v>
      </c>
      <c r="Q186" t="s">
        <v>137</v>
      </c>
      <c r="R186">
        <v>221809.989999999</v>
      </c>
      <c r="S186" s="26">
        <v>0.0331580405384741</v>
      </c>
      <c r="T186" t="s">
        <v>216</v>
      </c>
      <c r="V186" s="26"/>
    </row>
    <row r="187" ht="14.25" spans="1:22">
      <c r="A187" s="8">
        <v>20140731</v>
      </c>
      <c r="B187" s="9">
        <v>6458961.43</v>
      </c>
      <c r="C187" s="10">
        <v>1.291792286</v>
      </c>
      <c r="D187" s="11">
        <v>0.291792286</v>
      </c>
      <c r="E187" s="8">
        <v>399000</v>
      </c>
      <c r="F187" s="12">
        <v>0.0617746373506367</v>
      </c>
      <c r="G187">
        <f>INT(A187/10000)</f>
        <v>2014</v>
      </c>
      <c r="H187">
        <v>7</v>
      </c>
      <c r="I187" s="21">
        <v>31</v>
      </c>
      <c r="J187" s="22">
        <v>41851</v>
      </c>
      <c r="K187" s="23">
        <v>1065701671.71</v>
      </c>
      <c r="L187" s="23">
        <v>99556598.5</v>
      </c>
      <c r="M187" s="24">
        <v>9.34188254957447</v>
      </c>
      <c r="N187" s="25">
        <v>41851</v>
      </c>
      <c r="O187">
        <v>284628.22</v>
      </c>
      <c r="P187" s="26">
        <v>0.0464389607079312</v>
      </c>
      <c r="Q187" t="s">
        <v>137</v>
      </c>
      <c r="R187">
        <v>230516.79</v>
      </c>
      <c r="S187" s="26">
        <v>0.0344596069258149</v>
      </c>
      <c r="T187" t="s">
        <v>217</v>
      </c>
      <c r="V187" s="26"/>
    </row>
    <row r="188" ht="14.25" spans="1:22">
      <c r="A188" s="8">
        <v>20140801</v>
      </c>
      <c r="B188" s="9">
        <v>6527461.43</v>
      </c>
      <c r="C188" s="10">
        <v>1.305492286</v>
      </c>
      <c r="D188" s="11">
        <v>0.305492286</v>
      </c>
      <c r="E188" s="8">
        <v>394425</v>
      </c>
      <c r="F188" s="12">
        <v>0.0604254815183182</v>
      </c>
      <c r="G188">
        <f>INT(A188/10000)</f>
        <v>2014</v>
      </c>
      <c r="H188">
        <v>8</v>
      </c>
      <c r="I188" s="21">
        <v>1</v>
      </c>
      <c r="J188" s="22">
        <v>41852</v>
      </c>
      <c r="K188" s="23">
        <v>1072229133.14</v>
      </c>
      <c r="L188" s="23">
        <v>99951023.5</v>
      </c>
      <c r="M188" s="24">
        <v>9.32179703113415</v>
      </c>
      <c r="N188" s="25">
        <v>41852</v>
      </c>
      <c r="O188">
        <v>284628.22</v>
      </c>
      <c r="P188" s="26">
        <v>0.0464389607079312</v>
      </c>
      <c r="Q188" t="s">
        <v>137</v>
      </c>
      <c r="R188">
        <v>162016.79</v>
      </c>
      <c r="S188" s="26">
        <v>0.0242196453402908</v>
      </c>
      <c r="T188" t="s">
        <v>218</v>
      </c>
      <c r="V188" s="26"/>
    </row>
    <row r="189" ht="14.25" spans="1:22">
      <c r="A189" s="8">
        <v>20140804</v>
      </c>
      <c r="B189" s="9">
        <v>6504574.43</v>
      </c>
      <c r="C189" s="10">
        <v>1.300914886</v>
      </c>
      <c r="D189" s="11">
        <v>0.300914886</v>
      </c>
      <c r="E189" s="8">
        <v>467180</v>
      </c>
      <c r="F189" s="12">
        <v>0.0718232998988068</v>
      </c>
      <c r="G189">
        <f>INT(A189/10000)</f>
        <v>2014</v>
      </c>
      <c r="H189">
        <v>8</v>
      </c>
      <c r="I189" s="21">
        <v>4</v>
      </c>
      <c r="J189" s="22">
        <v>41855</v>
      </c>
      <c r="K189" s="23">
        <v>1078733707.57</v>
      </c>
      <c r="L189" s="23">
        <v>100418203.5</v>
      </c>
      <c r="M189" s="24">
        <v>9.30889642136112</v>
      </c>
      <c r="N189" s="25">
        <v>41855</v>
      </c>
      <c r="O189">
        <v>284628.22</v>
      </c>
      <c r="P189" s="26">
        <v>0.0464389607079312</v>
      </c>
      <c r="Q189" t="s">
        <v>137</v>
      </c>
      <c r="R189">
        <v>184903.79</v>
      </c>
      <c r="S189" s="26">
        <v>0.0276409884177783</v>
      </c>
      <c r="T189" t="s">
        <v>219</v>
      </c>
      <c r="V189" s="26"/>
    </row>
    <row r="190" ht="14.25" spans="1:22">
      <c r="A190" s="8">
        <v>20140805</v>
      </c>
      <c r="B190" s="9">
        <v>6458214.43</v>
      </c>
      <c r="C190" s="10">
        <v>1.291642886</v>
      </c>
      <c r="D190" s="11">
        <v>0.291642886</v>
      </c>
      <c r="E190" s="8">
        <v>454300</v>
      </c>
      <c r="F190" s="12">
        <v>0.0703445209080802</v>
      </c>
      <c r="G190">
        <f>INT(A190/10000)</f>
        <v>2014</v>
      </c>
      <c r="H190">
        <v>8</v>
      </c>
      <c r="I190" s="21">
        <v>5</v>
      </c>
      <c r="J190" s="22">
        <v>41856</v>
      </c>
      <c r="K190" s="23">
        <v>1085191922</v>
      </c>
      <c r="L190" s="23">
        <v>100872503.5</v>
      </c>
      <c r="M190" s="24">
        <v>9.29536070579043</v>
      </c>
      <c r="N190" s="25">
        <v>41856</v>
      </c>
      <c r="O190">
        <v>284628.22</v>
      </c>
      <c r="P190" s="26">
        <v>0.0464389607079312</v>
      </c>
      <c r="Q190" t="s">
        <v>137</v>
      </c>
      <c r="R190">
        <v>231263.79</v>
      </c>
      <c r="S190" s="26">
        <v>0.0345712748280687</v>
      </c>
      <c r="T190" t="s">
        <v>220</v>
      </c>
      <c r="V190" s="26"/>
    </row>
    <row r="191" ht="14.25" spans="1:22">
      <c r="A191" s="8">
        <v>20140806</v>
      </c>
      <c r="B191" s="9">
        <v>6498214.43</v>
      </c>
      <c r="C191" s="10">
        <v>1.299642886</v>
      </c>
      <c r="D191" s="11">
        <v>0.299642886</v>
      </c>
      <c r="E191" s="8">
        <v>451500</v>
      </c>
      <c r="F191" s="12">
        <v>0.0694806250030133</v>
      </c>
      <c r="G191">
        <f>INT(A191/10000)</f>
        <v>2014</v>
      </c>
      <c r="H191">
        <v>8</v>
      </c>
      <c r="I191" s="21">
        <v>6</v>
      </c>
      <c r="J191" s="22">
        <v>41857</v>
      </c>
      <c r="K191" s="23">
        <v>1091690136.43</v>
      </c>
      <c r="L191" s="23">
        <v>101324003.5</v>
      </c>
      <c r="M191" s="24">
        <v>9.28138856611323</v>
      </c>
      <c r="N191" s="25">
        <v>41857</v>
      </c>
      <c r="O191">
        <v>284628.22</v>
      </c>
      <c r="P191" s="26">
        <v>0.0464389607079312</v>
      </c>
      <c r="Q191" t="s">
        <v>137</v>
      </c>
      <c r="R191">
        <v>191263.79</v>
      </c>
      <c r="S191" s="26">
        <v>0.0285917352160839</v>
      </c>
      <c r="T191" t="s">
        <v>221</v>
      </c>
      <c r="V191" s="26"/>
    </row>
    <row r="192" ht="14.25" spans="1:22">
      <c r="A192" s="8">
        <v>20140807</v>
      </c>
      <c r="B192" s="9">
        <v>6508214.43</v>
      </c>
      <c r="C192" s="10">
        <v>1.301642886</v>
      </c>
      <c r="D192" s="11">
        <v>0.301642886</v>
      </c>
      <c r="E192" s="8">
        <v>450800</v>
      </c>
      <c r="F192" s="12">
        <v>0.0692663102681452</v>
      </c>
      <c r="G192">
        <f>INT(A192/10000)</f>
        <v>2014</v>
      </c>
      <c r="H192">
        <v>8</v>
      </c>
      <c r="I192" s="21">
        <v>7</v>
      </c>
      <c r="J192" s="22">
        <v>41858</v>
      </c>
      <c r="K192" s="23">
        <v>1098198350.86</v>
      </c>
      <c r="L192" s="23">
        <v>101774803.5</v>
      </c>
      <c r="M192" s="24">
        <v>9.26743364896696</v>
      </c>
      <c r="N192" s="25">
        <v>41858</v>
      </c>
      <c r="O192">
        <v>284628.22</v>
      </c>
      <c r="P192" s="26">
        <v>0.0464389607079312</v>
      </c>
      <c r="Q192" t="s">
        <v>137</v>
      </c>
      <c r="R192">
        <v>181263.79</v>
      </c>
      <c r="S192" s="26">
        <v>0.0270968503130877</v>
      </c>
      <c r="T192" t="s">
        <v>222</v>
      </c>
      <c r="V192" s="26"/>
    </row>
    <row r="193" ht="14.25" spans="1:22">
      <c r="A193" s="8">
        <v>20140808</v>
      </c>
      <c r="B193" s="9">
        <v>6510564.43</v>
      </c>
      <c r="C193" s="10">
        <v>1.302112886</v>
      </c>
      <c r="D193" s="11">
        <v>0.302112886</v>
      </c>
      <c r="E193" s="8">
        <v>901435</v>
      </c>
      <c r="F193" s="12">
        <v>0.138457273511692</v>
      </c>
      <c r="G193">
        <f>INT(A193/10000)</f>
        <v>2014</v>
      </c>
      <c r="H193">
        <v>8</v>
      </c>
      <c r="I193" s="21">
        <v>8</v>
      </c>
      <c r="J193" s="22">
        <v>41859</v>
      </c>
      <c r="K193" s="23">
        <v>1104708915.29</v>
      </c>
      <c r="L193" s="23">
        <v>102676238.5</v>
      </c>
      <c r="M193" s="24">
        <v>9.29441566722996</v>
      </c>
      <c r="N193" s="25">
        <v>41859</v>
      </c>
      <c r="O193">
        <v>284628.22</v>
      </c>
      <c r="P193" s="26">
        <v>0.0464389607079312</v>
      </c>
      <c r="Q193" t="s">
        <v>137</v>
      </c>
      <c r="R193">
        <v>178913.79</v>
      </c>
      <c r="S193" s="26">
        <v>0.0267455523608835</v>
      </c>
      <c r="T193" t="s">
        <v>223</v>
      </c>
      <c r="V193" s="26"/>
    </row>
    <row r="194" ht="14.25" spans="1:22">
      <c r="A194" s="8">
        <v>20140811</v>
      </c>
      <c r="B194" s="9">
        <v>6526344.43</v>
      </c>
      <c r="C194" s="10">
        <v>1.305268886</v>
      </c>
      <c r="D194" s="11">
        <v>0.305268886</v>
      </c>
      <c r="E194" s="8">
        <v>976863</v>
      </c>
      <c r="F194" s="12">
        <v>0.149679964102048</v>
      </c>
      <c r="G194">
        <f t="shared" ref="G194:G203" si="17">INT(A194/10000)</f>
        <v>2014</v>
      </c>
      <c r="H194">
        <v>8</v>
      </c>
      <c r="I194" s="21">
        <v>11</v>
      </c>
      <c r="J194" s="22">
        <v>41862</v>
      </c>
      <c r="K194" s="23">
        <v>1111235259.72</v>
      </c>
      <c r="L194" s="23">
        <v>103653101.5</v>
      </c>
      <c r="M194" s="24">
        <v>9.32773691199445</v>
      </c>
      <c r="N194" s="25">
        <v>41862</v>
      </c>
      <c r="O194">
        <v>284628.22</v>
      </c>
      <c r="P194" s="26">
        <v>0.0464389607079312</v>
      </c>
      <c r="Q194" t="s">
        <v>137</v>
      </c>
      <c r="R194">
        <v>163133.79</v>
      </c>
      <c r="S194" s="26">
        <v>0.0243866239839555</v>
      </c>
      <c r="T194" t="s">
        <v>224</v>
      </c>
      <c r="V194" s="26"/>
    </row>
    <row r="195" ht="14.25" spans="1:22">
      <c r="A195" s="8">
        <v>20140812</v>
      </c>
      <c r="B195" s="9">
        <v>6568350.43</v>
      </c>
      <c r="C195" s="10">
        <v>1.313670086</v>
      </c>
      <c r="D195" s="11">
        <v>0.313670086</v>
      </c>
      <c r="E195" s="8">
        <v>809961</v>
      </c>
      <c r="F195" s="12">
        <v>0.123312696031049</v>
      </c>
      <c r="G195">
        <f>INT(A195/10000)</f>
        <v>2014</v>
      </c>
      <c r="H195">
        <v>8</v>
      </c>
      <c r="I195" s="21">
        <v>12</v>
      </c>
      <c r="J195" s="22">
        <v>41863</v>
      </c>
      <c r="K195" s="23">
        <v>1117803610.15</v>
      </c>
      <c r="L195" s="23">
        <v>104463062.5</v>
      </c>
      <c r="M195" s="24">
        <v>9.34538603663856</v>
      </c>
      <c r="N195" s="25">
        <v>41863</v>
      </c>
      <c r="O195">
        <v>284628.22</v>
      </c>
      <c r="P195" s="26">
        <v>0.0464389607079312</v>
      </c>
      <c r="Q195" t="s">
        <v>137</v>
      </c>
      <c r="R195">
        <v>121127.79</v>
      </c>
      <c r="S195" s="26">
        <v>0.0181072104604296</v>
      </c>
      <c r="T195" t="s">
        <v>225</v>
      </c>
      <c r="V195" s="26"/>
    </row>
    <row r="196" ht="14.25" spans="1:22">
      <c r="A196" s="8">
        <v>20140813</v>
      </c>
      <c r="B196" s="9">
        <v>6507580.43</v>
      </c>
      <c r="C196" s="10">
        <v>1.301516086</v>
      </c>
      <c r="D196" s="11">
        <v>0.301516086</v>
      </c>
      <c r="E196" s="8">
        <v>384876</v>
      </c>
      <c r="F196" s="12">
        <v>0.059142718886073</v>
      </c>
      <c r="G196">
        <f>INT(A196/10000)</f>
        <v>2014</v>
      </c>
      <c r="H196">
        <v>8</v>
      </c>
      <c r="I196" s="21">
        <v>13</v>
      </c>
      <c r="J196" s="22">
        <v>41864</v>
      </c>
      <c r="K196" s="23">
        <v>1124311190.58</v>
      </c>
      <c r="L196" s="23">
        <v>104847938.5</v>
      </c>
      <c r="M196" s="24">
        <v>9.32552654269249</v>
      </c>
      <c r="N196" s="25">
        <v>41864</v>
      </c>
      <c r="O196">
        <v>284628.22</v>
      </c>
      <c r="P196" s="26">
        <v>0.0464389607079312</v>
      </c>
      <c r="Q196" t="s">
        <v>137</v>
      </c>
      <c r="R196">
        <v>181897.79</v>
      </c>
      <c r="S196" s="26">
        <v>0.0271916260159376</v>
      </c>
      <c r="T196" t="s">
        <v>226</v>
      </c>
      <c r="V196" s="26"/>
    </row>
    <row r="197" ht="14.25" spans="1:22">
      <c r="A197" s="8">
        <v>20140814</v>
      </c>
      <c r="B197" s="9">
        <v>6675980.43</v>
      </c>
      <c r="C197" s="10">
        <v>1.335196086</v>
      </c>
      <c r="D197" s="11">
        <v>0.335196086</v>
      </c>
      <c r="E197" s="8">
        <v>374772</v>
      </c>
      <c r="F197" s="12">
        <v>0.0561373724697992</v>
      </c>
      <c r="G197">
        <f>INT(A197/10000)</f>
        <v>2014</v>
      </c>
      <c r="H197">
        <v>8</v>
      </c>
      <c r="I197" s="21">
        <v>14</v>
      </c>
      <c r="J197" s="22">
        <v>41865</v>
      </c>
      <c r="K197" s="23">
        <v>1130987171.01</v>
      </c>
      <c r="L197" s="23">
        <v>105222710.5</v>
      </c>
      <c r="M197" s="24">
        <v>9.30361662776717</v>
      </c>
      <c r="N197" s="25">
        <v>41865</v>
      </c>
      <c r="O197">
        <v>284628.22</v>
      </c>
      <c r="P197" s="26">
        <v>0.0464389607079312</v>
      </c>
      <c r="Q197" t="s">
        <v>137</v>
      </c>
      <c r="R197">
        <v>13497.79</v>
      </c>
      <c r="S197" s="26">
        <v>0.00201776424948134</v>
      </c>
      <c r="T197" t="s">
        <v>227</v>
      </c>
      <c r="V197" s="26"/>
    </row>
    <row r="198" ht="14.25" spans="1:22">
      <c r="A198" s="8">
        <v>20140815</v>
      </c>
      <c r="B198" s="9">
        <v>6710580.43</v>
      </c>
      <c r="C198" s="10">
        <v>1.342116086</v>
      </c>
      <c r="D198" s="11">
        <v>0.342116086</v>
      </c>
      <c r="E198" s="8">
        <v>372696</v>
      </c>
      <c r="F198" s="12">
        <v>0.0555385638973706</v>
      </c>
      <c r="G198">
        <f>INT(A198/10000)</f>
        <v>2014</v>
      </c>
      <c r="H198">
        <v>8</v>
      </c>
      <c r="I198" s="21">
        <v>15</v>
      </c>
      <c r="J198" s="22">
        <v>41866</v>
      </c>
      <c r="K198" s="23">
        <v>1137697751.44</v>
      </c>
      <c r="L198" s="23">
        <v>105595406.5</v>
      </c>
      <c r="M198" s="24">
        <v>9.28149909467135</v>
      </c>
      <c r="N198" s="25">
        <v>41866</v>
      </c>
      <c r="O198">
        <v>284628.22</v>
      </c>
      <c r="P198" s="26">
        <v>0.0464389607079312</v>
      </c>
      <c r="Q198" t="s">
        <v>137</v>
      </c>
      <c r="R198">
        <v>13497.79</v>
      </c>
      <c r="S198" s="26">
        <v>0</v>
      </c>
      <c r="T198" t="s">
        <v>228</v>
      </c>
      <c r="V198" s="26"/>
    </row>
    <row r="199" ht="14.25" spans="1:22">
      <c r="A199" s="8">
        <v>20140818</v>
      </c>
      <c r="B199" s="9">
        <v>6790355.43</v>
      </c>
      <c r="C199" s="10">
        <v>1.358071086</v>
      </c>
      <c r="D199" s="11">
        <v>0.358071086</v>
      </c>
      <c r="E199" s="8">
        <v>497492</v>
      </c>
      <c r="F199" s="12">
        <v>0.0732645006772495</v>
      </c>
      <c r="G199">
        <f>INT(A199/10000)</f>
        <v>2014</v>
      </c>
      <c r="H199">
        <v>8</v>
      </c>
      <c r="I199" s="21">
        <v>18</v>
      </c>
      <c r="J199" s="22">
        <v>41869</v>
      </c>
      <c r="K199" s="23">
        <v>1144488106.87</v>
      </c>
      <c r="L199" s="23">
        <v>106092898.5</v>
      </c>
      <c r="M199" s="24">
        <v>9.2698996051735</v>
      </c>
      <c r="N199" s="25">
        <v>41869</v>
      </c>
      <c r="O199">
        <v>284628.22</v>
      </c>
      <c r="P199" s="26">
        <v>0.0464389607079312</v>
      </c>
      <c r="Q199" t="s">
        <v>137</v>
      </c>
      <c r="R199">
        <v>13497.79</v>
      </c>
      <c r="S199" s="26">
        <v>0</v>
      </c>
      <c r="T199" t="s">
        <v>229</v>
      </c>
      <c r="V199" s="26"/>
    </row>
    <row r="200" ht="14.25" spans="1:22">
      <c r="A200" s="8">
        <v>20140819</v>
      </c>
      <c r="B200" s="9">
        <v>6787065.43</v>
      </c>
      <c r="C200" s="10">
        <v>1.357413086</v>
      </c>
      <c r="D200" s="11">
        <v>0.357413086</v>
      </c>
      <c r="E200" s="8">
        <v>389568</v>
      </c>
      <c r="F200" s="12">
        <v>0.0573985920745721</v>
      </c>
      <c r="G200">
        <f>INT(A200/10000)</f>
        <v>2014</v>
      </c>
      <c r="H200">
        <v>8</v>
      </c>
      <c r="I200" s="21">
        <v>19</v>
      </c>
      <c r="J200" s="22">
        <v>41870</v>
      </c>
      <c r="K200" s="23">
        <v>1151275172.3</v>
      </c>
      <c r="L200" s="23">
        <v>106482466.5</v>
      </c>
      <c r="M200" s="24">
        <v>9.24908910241422</v>
      </c>
      <c r="N200" s="25">
        <v>41870</v>
      </c>
      <c r="O200">
        <v>284628.22</v>
      </c>
      <c r="P200" s="26">
        <v>0.0464389607079312</v>
      </c>
      <c r="Q200" t="s">
        <v>137</v>
      </c>
      <c r="R200">
        <v>3290</v>
      </c>
      <c r="S200" s="26">
        <v>0.00048451072022897</v>
      </c>
      <c r="T200" t="s">
        <v>230</v>
      </c>
      <c r="V200" s="26"/>
    </row>
    <row r="201" ht="14.25" spans="1:22">
      <c r="A201" s="8">
        <v>20140820</v>
      </c>
      <c r="B201" s="9">
        <v>6801465.43</v>
      </c>
      <c r="C201" s="10">
        <v>1.360293086</v>
      </c>
      <c r="D201" s="11">
        <v>0.360293086</v>
      </c>
      <c r="E201" s="8">
        <v>388704</v>
      </c>
      <c r="F201" s="12">
        <v>0.0571500368561015</v>
      </c>
      <c r="G201">
        <f>INT(A201/10000)</f>
        <v>2014</v>
      </c>
      <c r="H201">
        <v>8</v>
      </c>
      <c r="I201" s="21">
        <v>20</v>
      </c>
      <c r="J201" s="22">
        <v>41871</v>
      </c>
      <c r="K201" s="23">
        <v>1158076637.73</v>
      </c>
      <c r="L201" s="23">
        <v>106871170.5</v>
      </c>
      <c r="M201" s="24">
        <v>9.22833317054759</v>
      </c>
      <c r="N201" s="25">
        <v>41871</v>
      </c>
      <c r="O201">
        <v>284628.22</v>
      </c>
      <c r="P201" s="26">
        <v>0.0464389607079312</v>
      </c>
      <c r="Q201" t="s">
        <v>137</v>
      </c>
      <c r="R201">
        <v>3290</v>
      </c>
      <c r="S201" s="26">
        <v>0</v>
      </c>
      <c r="T201" t="s">
        <v>231</v>
      </c>
      <c r="V201" s="26"/>
    </row>
    <row r="202" ht="14.25" spans="1:22">
      <c r="A202" s="8">
        <v>20140821</v>
      </c>
      <c r="B202" s="9">
        <v>6779765.43</v>
      </c>
      <c r="C202" s="10">
        <v>1.355953086</v>
      </c>
      <c r="D202" s="11">
        <v>0.355953086</v>
      </c>
      <c r="E202" s="8">
        <v>388536</v>
      </c>
      <c r="F202" s="12">
        <v>0.057308177401058</v>
      </c>
      <c r="G202">
        <f>INT(A202/10000)</f>
        <v>2014</v>
      </c>
      <c r="H202">
        <v>8</v>
      </c>
      <c r="I202" s="21">
        <v>21</v>
      </c>
      <c r="J202" s="22">
        <v>41872</v>
      </c>
      <c r="K202" s="23">
        <v>1164856403.16</v>
      </c>
      <c r="L202" s="23">
        <v>107259706.5</v>
      </c>
      <c r="M202" s="24">
        <v>9.20797672648987</v>
      </c>
      <c r="N202" s="25">
        <v>41872</v>
      </c>
      <c r="O202">
        <v>284628.22</v>
      </c>
      <c r="P202" s="26">
        <v>0.0464389607079312</v>
      </c>
      <c r="Q202" t="s">
        <v>137</v>
      </c>
      <c r="R202">
        <v>21700</v>
      </c>
      <c r="S202" s="26">
        <v>0.00319048890615327</v>
      </c>
      <c r="T202" t="s">
        <v>232</v>
      </c>
      <c r="V202" s="26"/>
    </row>
    <row r="203" ht="14.25" spans="1:22">
      <c r="A203" s="8">
        <v>20140822</v>
      </c>
      <c r="B203" s="9">
        <v>6760365.43</v>
      </c>
      <c r="C203" s="10">
        <v>1.352073086</v>
      </c>
      <c r="D203" s="11">
        <v>0.352073086</v>
      </c>
      <c r="E203" s="8">
        <v>391240</v>
      </c>
      <c r="F203" s="12">
        <v>0.0578726111851619</v>
      </c>
      <c r="G203">
        <f>INT(A203/10000)</f>
        <v>2014</v>
      </c>
      <c r="H203">
        <v>8</v>
      </c>
      <c r="I203" s="21">
        <v>22</v>
      </c>
      <c r="J203" s="22">
        <v>41873</v>
      </c>
      <c r="K203" s="23">
        <v>1171616768.59</v>
      </c>
      <c r="L203" s="23">
        <v>107650946.5</v>
      </c>
      <c r="M203" s="24">
        <v>9.18823879838746</v>
      </c>
      <c r="N203" s="25">
        <v>41873</v>
      </c>
      <c r="O203">
        <v>284628.22</v>
      </c>
      <c r="P203" s="26">
        <v>0.0464389607079312</v>
      </c>
      <c r="Q203" t="s">
        <v>137</v>
      </c>
      <c r="R203">
        <v>41100</v>
      </c>
      <c r="S203" s="26">
        <v>0.00604281539368201</v>
      </c>
      <c r="T203" t="s">
        <v>233</v>
      </c>
      <c r="V203" s="26"/>
    </row>
    <row r="204" ht="14.25" spans="1:22">
      <c r="A204" s="8">
        <v>20140825</v>
      </c>
      <c r="B204" s="9">
        <v>6787665.43</v>
      </c>
      <c r="C204" s="10">
        <v>1.357533086</v>
      </c>
      <c r="D204" s="11">
        <v>0.357533086</v>
      </c>
      <c r="E204" s="8">
        <v>389392</v>
      </c>
      <c r="F204" s="12">
        <v>0.0573675889030965</v>
      </c>
      <c r="G204">
        <v>2014</v>
      </c>
      <c r="H204">
        <v>8</v>
      </c>
      <c r="I204" s="21">
        <v>25</v>
      </c>
      <c r="J204" s="22">
        <v>41876</v>
      </c>
      <c r="K204" s="23">
        <v>1178404434.02</v>
      </c>
      <c r="L204" s="23">
        <v>108040338.5</v>
      </c>
      <c r="M204" s="24">
        <v>9.16835811041816</v>
      </c>
      <c r="N204" s="25">
        <v>41876</v>
      </c>
      <c r="O204">
        <v>284628.22</v>
      </c>
      <c r="P204" s="26">
        <v>0.0464389607079312</v>
      </c>
      <c r="Q204" t="s">
        <v>137</v>
      </c>
      <c r="R204">
        <v>13800</v>
      </c>
      <c r="S204" s="26">
        <v>0.00202897451174724</v>
      </c>
      <c r="T204" t="s">
        <v>234</v>
      </c>
      <c r="V204" s="26"/>
    </row>
    <row r="205" ht="14.25" spans="1:22">
      <c r="A205" s="8">
        <v>20140826</v>
      </c>
      <c r="B205" s="9">
        <v>6769865.43</v>
      </c>
      <c r="C205" s="10">
        <v>1.353973086</v>
      </c>
      <c r="D205" s="11">
        <v>0.353973086</v>
      </c>
      <c r="E205" s="8">
        <v>356220</v>
      </c>
      <c r="F205" s="12">
        <v>0.052618475756024</v>
      </c>
      <c r="G205">
        <v>2014</v>
      </c>
      <c r="H205">
        <v>8</v>
      </c>
      <c r="I205" s="21">
        <v>26</v>
      </c>
      <c r="J205" s="22">
        <v>41877</v>
      </c>
      <c r="K205" s="23">
        <v>1185174299.45</v>
      </c>
      <c r="L205" s="23">
        <v>108396558.5</v>
      </c>
      <c r="M205" s="24">
        <v>9.14604362837627</v>
      </c>
      <c r="N205" s="25">
        <v>41877</v>
      </c>
      <c r="O205">
        <v>284628.22</v>
      </c>
      <c r="P205" s="26">
        <v>0.0464389607079312</v>
      </c>
      <c r="Q205" t="s">
        <v>137</v>
      </c>
      <c r="R205">
        <v>31600</v>
      </c>
      <c r="S205" s="26">
        <v>0.00464605757762412</v>
      </c>
      <c r="T205" t="s">
        <v>235</v>
      </c>
      <c r="V205" s="26"/>
    </row>
    <row r="206" ht="14.25" spans="1:22">
      <c r="A206" s="8">
        <v>20140827</v>
      </c>
      <c r="B206" s="9">
        <v>6740465.43</v>
      </c>
      <c r="C206" s="10">
        <v>1.348093086</v>
      </c>
      <c r="D206" s="11">
        <v>0.348093086</v>
      </c>
      <c r="E206" s="8">
        <v>438784</v>
      </c>
      <c r="F206" s="12">
        <v>0.0650969884137511</v>
      </c>
      <c r="G206">
        <v>2014</v>
      </c>
      <c r="H206">
        <v>8</v>
      </c>
      <c r="I206" s="21">
        <v>27</v>
      </c>
      <c r="J206" s="22">
        <v>41878</v>
      </c>
      <c r="K206" s="23">
        <v>1191914764.88</v>
      </c>
      <c r="L206" s="23">
        <v>108835342.5</v>
      </c>
      <c r="M206" s="24">
        <v>9.13113468402727</v>
      </c>
      <c r="N206" s="25" t="s">
        <v>236</v>
      </c>
      <c r="O206">
        <v>284628.22</v>
      </c>
      <c r="P206" s="26">
        <v>0.0464389607079312</v>
      </c>
      <c r="Q206" t="s">
        <v>137</v>
      </c>
      <c r="R206">
        <v>61000</v>
      </c>
      <c r="S206" s="26">
        <v>0.00896865545047694</v>
      </c>
      <c r="T206" t="s">
        <v>237</v>
      </c>
      <c r="V206" s="26"/>
    </row>
    <row r="207" ht="14.25" spans="1:22">
      <c r="A207" s="8">
        <v>20140828</v>
      </c>
      <c r="B207" s="9">
        <v>6739486.43</v>
      </c>
      <c r="C207" s="10">
        <v>1.347897286</v>
      </c>
      <c r="D207" s="11">
        <v>0.347897286</v>
      </c>
      <c r="E207" s="8">
        <v>362010</v>
      </c>
      <c r="F207" s="12">
        <v>0.0537147754150163</v>
      </c>
      <c r="G207">
        <v>2014</v>
      </c>
      <c r="H207">
        <v>8</v>
      </c>
      <c r="I207" s="21">
        <v>28</v>
      </c>
      <c r="J207" s="22">
        <v>41879</v>
      </c>
      <c r="K207" s="23">
        <v>1198654251.31</v>
      </c>
      <c r="L207" s="23">
        <v>109197352.5</v>
      </c>
      <c r="M207" s="24">
        <v>9.10999584581282</v>
      </c>
      <c r="N207" s="25">
        <v>41879</v>
      </c>
      <c r="O207">
        <v>284628.22</v>
      </c>
      <c r="P207" s="26">
        <v>0.0464389607079312</v>
      </c>
      <c r="Q207" t="s">
        <v>137</v>
      </c>
      <c r="R207">
        <v>61979</v>
      </c>
      <c r="S207" s="26">
        <v>0.00911259501910017</v>
      </c>
      <c r="T207" t="s">
        <v>238</v>
      </c>
      <c r="V207" s="26"/>
    </row>
    <row r="208" ht="14.25" spans="1:22">
      <c r="A208" s="8">
        <v>20140829</v>
      </c>
      <c r="B208" s="9">
        <v>6806242.43</v>
      </c>
      <c r="C208" s="10">
        <v>1.361248486</v>
      </c>
      <c r="D208" s="11">
        <v>0.361248486</v>
      </c>
      <c r="E208" s="8">
        <v>303290</v>
      </c>
      <c r="F208" s="12">
        <v>0.0445605637940816</v>
      </c>
      <c r="G208">
        <v>2014</v>
      </c>
      <c r="H208">
        <v>8</v>
      </c>
      <c r="I208" s="21">
        <v>29</v>
      </c>
      <c r="J208" s="22">
        <v>41880</v>
      </c>
      <c r="K208" s="23">
        <v>1205460493.74</v>
      </c>
      <c r="L208" s="23">
        <v>109500642.5</v>
      </c>
      <c r="M208" s="24">
        <v>9.08371888325172</v>
      </c>
      <c r="N208" s="25">
        <v>41880</v>
      </c>
      <c r="O208">
        <v>284628.22</v>
      </c>
      <c r="P208" s="26">
        <v>0.0464389607079312</v>
      </c>
      <c r="Q208" t="s">
        <v>137</v>
      </c>
      <c r="R208">
        <v>61979</v>
      </c>
      <c r="S208" s="26">
        <v>0</v>
      </c>
      <c r="T208" t="s">
        <v>239</v>
      </c>
      <c r="V208" s="26"/>
    </row>
    <row r="209" ht="14.25" spans="1:22">
      <c r="A209" s="8">
        <v>20140901</v>
      </c>
      <c r="B209" s="9">
        <v>6799968.43</v>
      </c>
      <c r="C209" s="10">
        <v>1.359993686</v>
      </c>
      <c r="D209" s="11">
        <v>0.359993686</v>
      </c>
      <c r="E209" s="8">
        <v>345402</v>
      </c>
      <c r="F209" s="12">
        <v>0.0507946475863271</v>
      </c>
      <c r="G209">
        <v>2014</v>
      </c>
      <c r="H209">
        <v>9</v>
      </c>
      <c r="I209" s="21">
        <v>1</v>
      </c>
      <c r="J209" s="22">
        <v>41883</v>
      </c>
      <c r="K209" s="23">
        <v>1212260462.17</v>
      </c>
      <c r="L209" s="23">
        <v>109846044.5</v>
      </c>
      <c r="M209" s="24">
        <v>9.06125770227386</v>
      </c>
      <c r="N209" s="25">
        <v>41883</v>
      </c>
      <c r="O209">
        <v>284628.22</v>
      </c>
      <c r="P209" s="26">
        <v>0.0464389607079312</v>
      </c>
      <c r="Q209" t="s">
        <v>137</v>
      </c>
      <c r="R209">
        <v>6274</v>
      </c>
      <c r="S209" s="26">
        <v>0.000921800841584187</v>
      </c>
      <c r="T209" t="s">
        <v>240</v>
      </c>
      <c r="V209" s="26"/>
    </row>
    <row r="210" ht="14.25" spans="1:22">
      <c r="A210" s="8">
        <v>20140902</v>
      </c>
      <c r="B210" s="9">
        <v>6792768.43</v>
      </c>
      <c r="C210" s="10">
        <v>1.358553686</v>
      </c>
      <c r="D210" s="11">
        <v>0.358553686</v>
      </c>
      <c r="E210" s="8">
        <v>345994</v>
      </c>
      <c r="F210" s="12">
        <v>0.0509356389174009</v>
      </c>
      <c r="G210">
        <v>2014</v>
      </c>
      <c r="H210">
        <v>9</v>
      </c>
      <c r="I210" s="21">
        <v>2</v>
      </c>
      <c r="J210" s="22">
        <v>41884</v>
      </c>
      <c r="K210" s="23">
        <v>1219053230.6</v>
      </c>
      <c r="L210" s="23">
        <v>110192038.5</v>
      </c>
      <c r="M210" s="24">
        <v>9.0391490489521</v>
      </c>
      <c r="N210" s="25">
        <v>41884</v>
      </c>
      <c r="O210">
        <v>284628.22</v>
      </c>
      <c r="P210" s="26">
        <v>0.0464389607079312</v>
      </c>
      <c r="Q210" t="s">
        <v>137</v>
      </c>
      <c r="R210">
        <v>13474</v>
      </c>
      <c r="S210" s="26">
        <v>0.00197965325781086</v>
      </c>
      <c r="T210" t="s">
        <v>241</v>
      </c>
      <c r="V210" s="26"/>
    </row>
    <row r="211" ht="14.25" spans="1:22">
      <c r="A211" s="8">
        <v>20140903</v>
      </c>
      <c r="B211" s="9">
        <v>6831488.43</v>
      </c>
      <c r="C211" s="10">
        <v>1.366297686</v>
      </c>
      <c r="D211" s="11">
        <v>0.366297686</v>
      </c>
      <c r="E211" s="8">
        <v>539688</v>
      </c>
      <c r="F211" s="12">
        <v>0.0790000606061189</v>
      </c>
      <c r="G211">
        <v>2014</v>
      </c>
      <c r="H211">
        <v>9</v>
      </c>
      <c r="I211" s="21">
        <v>3</v>
      </c>
      <c r="J211" s="22">
        <v>41885</v>
      </c>
      <c r="K211" s="23">
        <v>1225884719.03</v>
      </c>
      <c r="L211" s="23">
        <v>110731726.5</v>
      </c>
      <c r="M211" s="24">
        <v>9.03280094621115</v>
      </c>
      <c r="N211" s="25">
        <v>41885</v>
      </c>
      <c r="O211">
        <v>284628.22</v>
      </c>
      <c r="P211" s="26">
        <v>0.0464389607079312</v>
      </c>
      <c r="Q211" t="s">
        <v>137</v>
      </c>
      <c r="R211">
        <v>13474</v>
      </c>
      <c r="S211" s="26">
        <v>0</v>
      </c>
      <c r="T211" t="s">
        <v>242</v>
      </c>
      <c r="V211" s="26"/>
    </row>
    <row r="212" ht="14.25" spans="1:22">
      <c r="A212" s="8">
        <v>20140904</v>
      </c>
      <c r="B212" s="9">
        <v>6897805.17</v>
      </c>
      <c r="C212" s="10">
        <v>1.379561034</v>
      </c>
      <c r="D212" s="11">
        <v>0.379561034</v>
      </c>
      <c r="E212" s="8">
        <v>689909</v>
      </c>
      <c r="F212" s="12">
        <v>0.100018626649613</v>
      </c>
      <c r="G212">
        <v>2014</v>
      </c>
      <c r="H212">
        <v>9</v>
      </c>
      <c r="I212" s="21">
        <v>4</v>
      </c>
      <c r="J212" s="22">
        <v>41886</v>
      </c>
      <c r="K212" s="23">
        <v>1232782524.2</v>
      </c>
      <c r="L212" s="23">
        <v>111421635.5</v>
      </c>
      <c r="M212" s="24">
        <v>9.03822315069769</v>
      </c>
      <c r="N212" s="25">
        <v>41886</v>
      </c>
      <c r="O212">
        <v>284628.22</v>
      </c>
      <c r="P212" s="26">
        <v>0.0464389607079312</v>
      </c>
      <c r="Q212" t="s">
        <v>137</v>
      </c>
      <c r="R212">
        <v>13474</v>
      </c>
      <c r="S212" s="26">
        <v>0</v>
      </c>
      <c r="T212" t="s">
        <v>243</v>
      </c>
      <c r="V212" s="26"/>
    </row>
    <row r="213" ht="14.25" spans="1:22">
      <c r="A213" s="8">
        <v>20140905</v>
      </c>
      <c r="B213" s="9">
        <v>6893457.17</v>
      </c>
      <c r="C213" s="10">
        <v>1.378691434</v>
      </c>
      <c r="D213" s="11">
        <v>0.378691434</v>
      </c>
      <c r="E213" s="8">
        <v>735060</v>
      </c>
      <c r="F213" s="12">
        <v>0.106631546678631</v>
      </c>
      <c r="G213">
        <v>2014</v>
      </c>
      <c r="H213">
        <v>9</v>
      </c>
      <c r="I213" s="21">
        <v>5</v>
      </c>
      <c r="J213" s="22">
        <v>41887</v>
      </c>
      <c r="K213" s="23">
        <v>1239675981.37</v>
      </c>
      <c r="L213" s="23">
        <v>112156695.5</v>
      </c>
      <c r="M213" s="24">
        <v>9.04725889551013</v>
      </c>
      <c r="N213" s="25">
        <v>41887</v>
      </c>
      <c r="O213">
        <v>284628.22</v>
      </c>
      <c r="P213" s="26">
        <v>0.0464389607079312</v>
      </c>
      <c r="Q213" t="s">
        <v>137</v>
      </c>
      <c r="R213">
        <v>4348</v>
      </c>
      <c r="S213" s="26">
        <v>0.000630345434937821</v>
      </c>
      <c r="T213" t="s">
        <v>244</v>
      </c>
      <c r="V213" s="26"/>
    </row>
    <row r="214" ht="14.25" spans="1:22">
      <c r="A214" s="8">
        <v>20140909</v>
      </c>
      <c r="B214" s="9">
        <v>6877139.23</v>
      </c>
      <c r="C214" s="10">
        <v>1.375427846</v>
      </c>
      <c r="D214" s="11">
        <v>0.375427846</v>
      </c>
      <c r="E214" s="8">
        <v>1150212</v>
      </c>
      <c r="F214" s="12">
        <v>0.167251521531286</v>
      </c>
      <c r="G214">
        <v>2014</v>
      </c>
      <c r="H214">
        <v>9</v>
      </c>
      <c r="I214" s="21">
        <v>9</v>
      </c>
      <c r="J214" s="22">
        <v>41891</v>
      </c>
      <c r="K214" s="23">
        <v>1246553120.6</v>
      </c>
      <c r="L214" s="23">
        <v>113306907.5</v>
      </c>
      <c r="M214" s="24">
        <v>9.08961725156663</v>
      </c>
      <c r="N214" s="25">
        <v>41891</v>
      </c>
      <c r="O214">
        <v>284628.22</v>
      </c>
      <c r="P214" s="26">
        <v>0.0464389607079312</v>
      </c>
      <c r="Q214" t="s">
        <v>137</v>
      </c>
      <c r="R214">
        <v>20665.9399999995</v>
      </c>
      <c r="S214" s="26">
        <v>0.00299601677499967</v>
      </c>
      <c r="T214" t="s">
        <v>245</v>
      </c>
      <c r="V214" s="26"/>
    </row>
    <row r="215" ht="14.25" spans="1:22">
      <c r="A215" s="8">
        <v>20140910</v>
      </c>
      <c r="B215" s="9">
        <v>6918089.23</v>
      </c>
      <c r="C215" s="10">
        <v>1.383617846</v>
      </c>
      <c r="D215" s="11">
        <v>0.383617846</v>
      </c>
      <c r="E215" s="8">
        <v>1277264</v>
      </c>
      <c r="F215" s="12">
        <v>0.184626702191293</v>
      </c>
      <c r="G215">
        <v>2014</v>
      </c>
      <c r="H215">
        <v>9</v>
      </c>
      <c r="I215" s="21">
        <v>10</v>
      </c>
      <c r="J215" s="22">
        <v>41892</v>
      </c>
      <c r="K215" s="23">
        <v>1253471209.83</v>
      </c>
      <c r="L215" s="23">
        <v>114584171.5</v>
      </c>
      <c r="M215" s="24">
        <v>9.14134848901237</v>
      </c>
      <c r="N215" s="25">
        <v>41892</v>
      </c>
      <c r="O215">
        <v>284628.22</v>
      </c>
      <c r="P215" s="26">
        <v>0.0464389607079312</v>
      </c>
      <c r="Q215" t="s">
        <v>137</v>
      </c>
      <c r="R215">
        <v>20665.9399999995</v>
      </c>
      <c r="S215" s="26">
        <v>0</v>
      </c>
      <c r="T215" t="s">
        <v>246</v>
      </c>
      <c r="V215" s="26"/>
    </row>
    <row r="216" ht="14.25" spans="1:22">
      <c r="A216" s="8">
        <v>20140911</v>
      </c>
      <c r="B216" s="9">
        <v>6908789.23</v>
      </c>
      <c r="C216" s="10">
        <v>1.381757846</v>
      </c>
      <c r="D216" s="11">
        <v>0.381757846</v>
      </c>
      <c r="E216" s="8">
        <v>1267322</v>
      </c>
      <c r="F216" s="12">
        <v>0.183436193782973</v>
      </c>
      <c r="G216">
        <v>2014</v>
      </c>
      <c r="H216">
        <v>9</v>
      </c>
      <c r="I216" s="21">
        <v>11</v>
      </c>
      <c r="J216" s="22">
        <v>41893</v>
      </c>
      <c r="K216" s="23">
        <v>1260379999.06</v>
      </c>
      <c r="L216" s="23">
        <v>115851493.5</v>
      </c>
      <c r="M216" s="24">
        <v>9.19179085564692</v>
      </c>
      <c r="N216" s="25">
        <v>41893</v>
      </c>
      <c r="O216">
        <v>284628.22</v>
      </c>
      <c r="P216" s="26">
        <v>0.0464389607079312</v>
      </c>
      <c r="Q216" t="s">
        <v>137</v>
      </c>
      <c r="R216">
        <v>9300</v>
      </c>
      <c r="S216" s="26">
        <v>0.00134430182826653</v>
      </c>
      <c r="T216" t="s">
        <v>247</v>
      </c>
      <c r="V216" s="26"/>
    </row>
    <row r="217" ht="14.25" spans="1:22">
      <c r="A217" s="8">
        <v>20140912</v>
      </c>
      <c r="B217" s="9">
        <v>6860435.23</v>
      </c>
      <c r="C217" s="10">
        <v>1.372087046</v>
      </c>
      <c r="D217" s="11">
        <v>0.372087046</v>
      </c>
      <c r="E217" s="8">
        <v>907116</v>
      </c>
      <c r="F217" s="12">
        <v>0.132224264144827</v>
      </c>
      <c r="G217">
        <v>2014</v>
      </c>
      <c r="H217">
        <v>9</v>
      </c>
      <c r="I217" s="21">
        <v>12</v>
      </c>
      <c r="J217" s="22">
        <v>41894</v>
      </c>
      <c r="K217" s="23">
        <v>1267240434.29</v>
      </c>
      <c r="L217" s="23">
        <v>116758609.5</v>
      </c>
      <c r="M217" s="24">
        <v>9.21361143005324</v>
      </c>
      <c r="N217" s="25">
        <v>41894</v>
      </c>
      <c r="O217">
        <v>284628.22</v>
      </c>
      <c r="P217" s="26">
        <v>0.0464389607079312</v>
      </c>
      <c r="Q217" t="s">
        <v>137</v>
      </c>
      <c r="R217">
        <v>57654</v>
      </c>
      <c r="S217" s="26">
        <v>0.00833380404375039</v>
      </c>
      <c r="T217" t="s">
        <v>248</v>
      </c>
      <c r="V217" s="26"/>
    </row>
    <row r="218" ht="14.25" spans="1:22">
      <c r="A218" s="8">
        <v>20140915</v>
      </c>
      <c r="B218" s="9">
        <v>6830275.23</v>
      </c>
      <c r="C218" s="10">
        <v>1.366055046</v>
      </c>
      <c r="D218" s="11">
        <v>0.366055046</v>
      </c>
      <c r="E218" s="8">
        <v>1192156</v>
      </c>
      <c r="F218" s="12">
        <v>0.174539965060822</v>
      </c>
      <c r="G218">
        <v>2014</v>
      </c>
      <c r="H218">
        <v>9</v>
      </c>
      <c r="I218" s="21">
        <v>15</v>
      </c>
      <c r="J218" s="22">
        <v>41897</v>
      </c>
      <c r="K218" s="23">
        <v>1274070709.52</v>
      </c>
      <c r="L218" s="23">
        <v>117950765.5</v>
      </c>
      <c r="M218" s="24">
        <v>9.2577880190368</v>
      </c>
      <c r="N218" s="25">
        <v>41897</v>
      </c>
      <c r="O218">
        <v>284628.22</v>
      </c>
      <c r="P218" s="26">
        <v>0.0464389607079312</v>
      </c>
      <c r="Q218" t="s">
        <v>137</v>
      </c>
      <c r="R218">
        <v>87814</v>
      </c>
      <c r="S218" s="26">
        <v>0.0126933893276771</v>
      </c>
      <c r="T218" t="s">
        <v>249</v>
      </c>
      <c r="V218" s="26"/>
    </row>
    <row r="219" ht="14.25" spans="1:22">
      <c r="A219" s="8">
        <v>20140916</v>
      </c>
      <c r="B219" s="9">
        <v>6827550.23</v>
      </c>
      <c r="C219" s="10">
        <v>1.365510046</v>
      </c>
      <c r="D219" s="11">
        <v>0.365510046</v>
      </c>
      <c r="E219" s="8">
        <v>887240</v>
      </c>
      <c r="F219" s="12">
        <v>0.129949977680355</v>
      </c>
      <c r="G219">
        <v>2014</v>
      </c>
      <c r="H219">
        <v>9</v>
      </c>
      <c r="I219" s="21">
        <v>16</v>
      </c>
      <c r="J219" s="22">
        <v>41898</v>
      </c>
      <c r="K219" s="23">
        <v>1280898259.75</v>
      </c>
      <c r="L219" s="23">
        <v>118838005.5</v>
      </c>
      <c r="M219" s="24">
        <v>9.27770840466237</v>
      </c>
      <c r="N219" s="25">
        <v>41898</v>
      </c>
      <c r="O219">
        <v>284628.22</v>
      </c>
      <c r="P219" s="26">
        <v>0.0464389607079312</v>
      </c>
      <c r="Q219" t="s">
        <v>137</v>
      </c>
      <c r="R219">
        <v>90539</v>
      </c>
      <c r="S219" s="26">
        <v>0.0130872842182176</v>
      </c>
      <c r="T219" t="s">
        <v>250</v>
      </c>
      <c r="V219" s="26"/>
    </row>
    <row r="220" ht="14.25" spans="1:22">
      <c r="A220" s="8">
        <v>20140917</v>
      </c>
      <c r="B220" s="9">
        <v>6870835.23</v>
      </c>
      <c r="C220" s="10">
        <v>1.374167046</v>
      </c>
      <c r="D220" s="11">
        <v>0.374167046</v>
      </c>
      <c r="E220" s="8">
        <v>705090</v>
      </c>
      <c r="F220" s="12">
        <v>0.102620711514283</v>
      </c>
      <c r="G220">
        <v>2014</v>
      </c>
      <c r="H220">
        <v>9</v>
      </c>
      <c r="I220" s="21">
        <v>17</v>
      </c>
      <c r="J220" s="22">
        <v>41899</v>
      </c>
      <c r="K220" s="23">
        <v>1287769094.98</v>
      </c>
      <c r="L220" s="23">
        <v>119543095.5</v>
      </c>
      <c r="M220" s="24">
        <v>9.28296042869831</v>
      </c>
      <c r="N220" s="25">
        <v>41899</v>
      </c>
      <c r="O220">
        <v>284628.22</v>
      </c>
      <c r="P220" s="26">
        <v>0.0464389607079312</v>
      </c>
      <c r="Q220" t="s">
        <v>137</v>
      </c>
      <c r="R220">
        <v>47254</v>
      </c>
      <c r="S220" s="26">
        <v>0.00683049877343082</v>
      </c>
      <c r="T220" t="s">
        <v>251</v>
      </c>
      <c r="V220" s="26"/>
    </row>
    <row r="221" ht="14.25" spans="1:22">
      <c r="A221" s="8">
        <v>20140918</v>
      </c>
      <c r="B221" s="9">
        <v>6897790.23</v>
      </c>
      <c r="C221" s="10">
        <v>1.379558046</v>
      </c>
      <c r="D221" s="11">
        <v>0.379558046</v>
      </c>
      <c r="E221" s="8">
        <v>613980</v>
      </c>
      <c r="F221" s="12">
        <v>0.0890111150857657</v>
      </c>
      <c r="G221">
        <v>2014</v>
      </c>
      <c r="H221">
        <v>9</v>
      </c>
      <c r="I221" s="21">
        <v>18</v>
      </c>
      <c r="J221" s="22">
        <v>41900</v>
      </c>
      <c r="K221" s="23">
        <v>1294666885.21</v>
      </c>
      <c r="L221" s="23">
        <v>120157075.5</v>
      </c>
      <c r="M221" s="24">
        <v>9.28092599514583</v>
      </c>
      <c r="N221" s="25">
        <v>41900</v>
      </c>
      <c r="O221">
        <v>284628.22</v>
      </c>
      <c r="P221" s="26">
        <v>0.0464389607079312</v>
      </c>
      <c r="Q221" t="s">
        <v>137</v>
      </c>
      <c r="R221">
        <v>20299</v>
      </c>
      <c r="S221" s="26">
        <v>0.00293419170021315</v>
      </c>
      <c r="T221" t="s">
        <v>252</v>
      </c>
      <c r="V221" s="26"/>
    </row>
    <row r="222" ht="14.25" spans="1:22">
      <c r="A222" s="8">
        <v>20140919</v>
      </c>
      <c r="B222" s="9">
        <v>6949913.15</v>
      </c>
      <c r="C222" s="10">
        <f>B222/5000000</f>
        <v>1.38998263</v>
      </c>
      <c r="D222" s="11">
        <f>C222-1</f>
        <v>0.38998263</v>
      </c>
      <c r="E222" s="8">
        <v>646330</v>
      </c>
      <c r="F222" s="12">
        <f t="shared" ref="F222:F265" si="18">E222/B222</f>
        <v>0.0929982844461876</v>
      </c>
      <c r="G222">
        <f t="shared" ref="G222:G265" si="19">INT(A222/10000)</f>
        <v>2014</v>
      </c>
      <c r="H222">
        <f t="shared" ref="H222:H265" si="20">INT((A222-G222*10000)/100)</f>
        <v>9</v>
      </c>
      <c r="I222" s="21">
        <f t="shared" ref="I222:I265" si="21">INT(A222-G222*10000-H222*100)</f>
        <v>19</v>
      </c>
      <c r="J222" s="22">
        <v>41901</v>
      </c>
      <c r="K222" s="23">
        <f>SUM(B$2:B222)</f>
        <v>1306831661.3</v>
      </c>
      <c r="L222" s="23">
        <f>SUM(E$2:E222)</f>
        <v>121896041.5</v>
      </c>
      <c r="M222" s="24">
        <f t="shared" ref="M222:M265" si="22">L222/K222*100</f>
        <v>9.32760087697454</v>
      </c>
      <c r="N222" s="25">
        <v>41901</v>
      </c>
      <c r="O222">
        <v>284628.22</v>
      </c>
      <c r="P222" s="26">
        <v>0.0464389607079312</v>
      </c>
      <c r="Q222" t="s">
        <v>137</v>
      </c>
      <c r="R222">
        <v>20299</v>
      </c>
      <c r="S222" s="26">
        <v>0</v>
      </c>
      <c r="T222" t="s">
        <v>253</v>
      </c>
      <c r="V222" s="26"/>
    </row>
    <row r="223" ht="14.25" spans="1:22">
      <c r="A223" s="8">
        <v>20140922</v>
      </c>
      <c r="B223" s="9">
        <v>6983243.15</v>
      </c>
      <c r="C223" s="10">
        <f t="shared" ref="C223:C265" si="23">B223/5000000</f>
        <v>1.39664863</v>
      </c>
      <c r="D223" s="11">
        <f t="shared" ref="D223:D265" si="24">C223-1</f>
        <v>0.39664863</v>
      </c>
      <c r="E223" s="8">
        <v>828673</v>
      </c>
      <c r="F223" s="12">
        <f>E223/B223</f>
        <v>0.118665923869485</v>
      </c>
      <c r="G223">
        <f>INT(A223/10000)</f>
        <v>2014</v>
      </c>
      <c r="H223">
        <f>INT((A223-G223*10000)/100)</f>
        <v>9</v>
      </c>
      <c r="I223" s="21">
        <f>INT(A223-G223*10000-H223*100)</f>
        <v>22</v>
      </c>
      <c r="J223" s="22">
        <v>41904</v>
      </c>
      <c r="K223" s="23">
        <f>SUM(B$2:B223)</f>
        <v>1313814904.45</v>
      </c>
      <c r="L223" s="23">
        <f>SUM(E$2:E223)</f>
        <v>122724714.5</v>
      </c>
      <c r="M223" s="24">
        <f>L223/K223*100</f>
        <v>9.34109622933344</v>
      </c>
      <c r="N223" s="25">
        <v>41904</v>
      </c>
      <c r="O223">
        <v>284628.22</v>
      </c>
      <c r="P223" s="26">
        <v>0.0464389607079312</v>
      </c>
      <c r="Q223" t="s">
        <v>137</v>
      </c>
      <c r="R223">
        <v>20299</v>
      </c>
      <c r="S223" s="26">
        <v>0</v>
      </c>
      <c r="T223" t="s">
        <v>254</v>
      </c>
      <c r="V223" s="26"/>
    </row>
    <row r="224" ht="14.25" spans="1:22">
      <c r="A224" s="8">
        <v>20140923</v>
      </c>
      <c r="B224" s="9">
        <v>7025274.34</v>
      </c>
      <c r="C224" s="10">
        <f>B224/5000000</f>
        <v>1.405054868</v>
      </c>
      <c r="D224" s="11">
        <f>C224-1</f>
        <v>0.405054868</v>
      </c>
      <c r="E224" s="8">
        <v>784262</v>
      </c>
      <c r="F224" s="12">
        <f>E224/B224</f>
        <v>0.111634359320977</v>
      </c>
      <c r="G224">
        <f>INT(A224/10000)</f>
        <v>2014</v>
      </c>
      <c r="H224">
        <f>INT((A224-G224*10000)/100)</f>
        <v>9</v>
      </c>
      <c r="I224" s="21">
        <f>INT(A224-G224*10000-H224*100)</f>
        <v>23</v>
      </c>
      <c r="J224" s="22">
        <v>41905</v>
      </c>
      <c r="K224" s="23">
        <f>SUM(B$2:B224)</f>
        <v>1320840178.79</v>
      </c>
      <c r="L224" s="23">
        <f>SUM(E$2:E224)</f>
        <v>123508976.5</v>
      </c>
      <c r="M224" s="24">
        <f>L224/K224*100</f>
        <v>9.35078887539174</v>
      </c>
      <c r="N224" s="25">
        <v>41905</v>
      </c>
      <c r="O224">
        <v>284628.22</v>
      </c>
      <c r="P224" s="26">
        <v>0.0464389607079312</v>
      </c>
      <c r="Q224" t="s">
        <v>137</v>
      </c>
      <c r="R224">
        <v>20299</v>
      </c>
      <c r="S224" s="26">
        <v>0</v>
      </c>
      <c r="T224" t="s">
        <v>255</v>
      </c>
      <c r="V224" s="26"/>
    </row>
    <row r="225" ht="14.25" spans="1:22">
      <c r="A225" s="8">
        <v>20140924</v>
      </c>
      <c r="B225" s="9">
        <v>6972844.34</v>
      </c>
      <c r="C225" s="10">
        <f>B225/5000000</f>
        <v>1.394568868</v>
      </c>
      <c r="D225" s="11">
        <f>C225-1</f>
        <v>0.394568868</v>
      </c>
      <c r="E225" s="8">
        <v>824081</v>
      </c>
      <c r="F225" s="12">
        <f>E225/B225</f>
        <v>0.118184339104292</v>
      </c>
      <c r="G225">
        <f>INT(A225/10000)</f>
        <v>2014</v>
      </c>
      <c r="H225">
        <f>INT((A225-G225*10000)/100)</f>
        <v>9</v>
      </c>
      <c r="I225" s="21">
        <f>INT(A225-G225*10000-H225*100)</f>
        <v>24</v>
      </c>
      <c r="J225" s="22">
        <v>41906</v>
      </c>
      <c r="K225" s="23">
        <f>SUM(B$2:B225)</f>
        <v>1327813023.13</v>
      </c>
      <c r="L225" s="23">
        <f>SUM(E$2:E225)</f>
        <v>124333057.5</v>
      </c>
      <c r="M225" s="24">
        <f>L225/K225*100</f>
        <v>9.36374740525699</v>
      </c>
      <c r="N225" s="25">
        <v>41906</v>
      </c>
      <c r="O225">
        <v>284628.22</v>
      </c>
      <c r="P225" s="26">
        <v>0.0464389607079312</v>
      </c>
      <c r="Q225" t="s">
        <v>137</v>
      </c>
      <c r="R225">
        <v>52430</v>
      </c>
      <c r="S225" s="26">
        <v>0.00746305374887324</v>
      </c>
      <c r="T225" t="s">
        <v>256</v>
      </c>
      <c r="V225" s="26"/>
    </row>
    <row r="226" ht="14.25" spans="1:22">
      <c r="A226" s="8">
        <v>20140925</v>
      </c>
      <c r="B226" s="9">
        <v>6982574.34</v>
      </c>
      <c r="C226" s="10">
        <f>B226/5000000</f>
        <v>1.396514868</v>
      </c>
      <c r="D226" s="11">
        <f>C226-1</f>
        <v>0.396514868</v>
      </c>
      <c r="E226" s="8">
        <v>1115300</v>
      </c>
      <c r="F226" s="12">
        <f>E226/B226</f>
        <v>0.15972619061296</v>
      </c>
      <c r="G226">
        <f>INT(A226/10000)</f>
        <v>2014</v>
      </c>
      <c r="H226">
        <f>INT((A226-G226*10000)/100)</f>
        <v>9</v>
      </c>
      <c r="I226" s="21">
        <f>INT(A226-G226*10000-H226*100)</f>
        <v>25</v>
      </c>
      <c r="J226" s="22">
        <v>41907</v>
      </c>
      <c r="K226" s="23">
        <f>SUM(B$2:B226)</f>
        <v>1334795597.47</v>
      </c>
      <c r="L226" s="23">
        <f>SUM(E$2:E226)</f>
        <v>125448357.5</v>
      </c>
      <c r="M226" s="24">
        <f>L226/K226*100</f>
        <v>9.39831969312584</v>
      </c>
      <c r="N226" s="25">
        <v>41907</v>
      </c>
      <c r="O226">
        <v>284628.22</v>
      </c>
      <c r="P226" s="26">
        <v>0.0464389607079312</v>
      </c>
      <c r="Q226" t="s">
        <v>137</v>
      </c>
      <c r="R226">
        <v>42700</v>
      </c>
      <c r="S226" s="26">
        <v>0.0060780544550236</v>
      </c>
      <c r="T226" t="s">
        <v>257</v>
      </c>
      <c r="V226" s="26"/>
    </row>
    <row r="227" ht="14.25" spans="1:22">
      <c r="A227" s="8">
        <v>20140926</v>
      </c>
      <c r="B227" s="9">
        <v>6994060.34</v>
      </c>
      <c r="C227" s="10">
        <f>B227/5000000</f>
        <v>1.398812068</v>
      </c>
      <c r="D227" s="11">
        <f>C227-1</f>
        <v>0.398812068</v>
      </c>
      <c r="E227" s="8">
        <v>2728425</v>
      </c>
      <c r="F227" s="12">
        <f>E227/B227</f>
        <v>0.390106013869477</v>
      </c>
      <c r="G227">
        <f>INT(A227/10000)</f>
        <v>2014</v>
      </c>
      <c r="H227">
        <f>INT((A227-G227*10000)/100)</f>
        <v>9</v>
      </c>
      <c r="I227" s="21">
        <f>INT(A227-G227*10000-H227*100)</f>
        <v>26</v>
      </c>
      <c r="J227" s="22">
        <v>41908</v>
      </c>
      <c r="K227" s="23">
        <f>SUM(B$2:B227)</f>
        <v>1341789657.81</v>
      </c>
      <c r="L227" s="23">
        <f>SUM(E$2:E227)</f>
        <v>128176782.5</v>
      </c>
      <c r="M227" s="24">
        <f>L227/K227*100</f>
        <v>9.55267330866175</v>
      </c>
      <c r="N227" s="25">
        <v>41908</v>
      </c>
      <c r="O227">
        <v>284628.22</v>
      </c>
      <c r="P227" s="26">
        <v>0.0464389607079312</v>
      </c>
      <c r="Q227" t="s">
        <v>137</v>
      </c>
      <c r="R227">
        <v>31214</v>
      </c>
      <c r="S227" s="26">
        <v>0.00444310050958095</v>
      </c>
      <c r="T227" t="s">
        <v>258</v>
      </c>
      <c r="V227" s="26"/>
    </row>
    <row r="228" ht="14.25" spans="1:22">
      <c r="A228" s="8">
        <v>20140929</v>
      </c>
      <c r="B228" s="9">
        <v>7006980.34</v>
      </c>
      <c r="C228" s="10">
        <f>B228/5000000</f>
        <v>1.401396068</v>
      </c>
      <c r="D228" s="11">
        <f>C228-1</f>
        <v>0.401396068</v>
      </c>
      <c r="E228" s="8">
        <v>2294925</v>
      </c>
      <c r="F228" s="12">
        <f>E228/B228</f>
        <v>0.327519828605656</v>
      </c>
      <c r="G228">
        <f>INT(A228/10000)</f>
        <v>2014</v>
      </c>
      <c r="H228">
        <f>INT((A228-G228*10000)/100)</f>
        <v>9</v>
      </c>
      <c r="I228" s="21">
        <f>INT(A228-G228*10000-H228*100)</f>
        <v>29</v>
      </c>
      <c r="J228" s="22">
        <v>41911</v>
      </c>
      <c r="K228" s="23">
        <f>SUM(B$2:B228)</f>
        <v>1348796638.15</v>
      </c>
      <c r="L228" s="23">
        <f>SUM(E$2:E228)</f>
        <v>130471707.5</v>
      </c>
      <c r="M228" s="24">
        <f>L228/K228*100</f>
        <v>9.67319340882654</v>
      </c>
      <c r="N228" s="25">
        <v>41911</v>
      </c>
      <c r="O228">
        <v>284628.22</v>
      </c>
      <c r="P228" s="26">
        <v>0.0464389607079312</v>
      </c>
      <c r="Q228" t="s">
        <v>137</v>
      </c>
      <c r="R228">
        <v>18294</v>
      </c>
      <c r="S228" s="26">
        <v>0.00260402642155039</v>
      </c>
      <c r="T228" t="s">
        <v>259</v>
      </c>
      <c r="V228" s="26"/>
    </row>
    <row r="229" ht="14.25" spans="1:22">
      <c r="A229" s="8">
        <v>20140930</v>
      </c>
      <c r="B229" s="9">
        <v>6932410.34</v>
      </c>
      <c r="C229" s="10">
        <f>B229/5000000</f>
        <v>1.386482068</v>
      </c>
      <c r="D229" s="11">
        <f>C229-1</f>
        <v>0.386482068</v>
      </c>
      <c r="E229" s="8">
        <v>3177112</v>
      </c>
      <c r="F229" s="12">
        <f>E229/B229</f>
        <v>0.458298318215249</v>
      </c>
      <c r="G229">
        <f>INT(A229/10000)</f>
        <v>2014</v>
      </c>
      <c r="H229">
        <f>INT((A229-G229*10000)/100)</f>
        <v>9</v>
      </c>
      <c r="I229" s="21">
        <f>INT(A229-G229*10000-H229*100)</f>
        <v>30</v>
      </c>
      <c r="J229" s="22">
        <v>41912</v>
      </c>
      <c r="K229" s="23">
        <f>SUM(B$2:B229)</f>
        <v>1355729048.49</v>
      </c>
      <c r="L229" s="23">
        <f>SUM(E$2:E229)</f>
        <v>133648819.5</v>
      </c>
      <c r="M229" s="24">
        <f>L229/K229*100</f>
        <v>9.85807744171719</v>
      </c>
      <c r="N229" s="25">
        <v>41912</v>
      </c>
      <c r="O229">
        <v>284628.22</v>
      </c>
      <c r="P229" s="26">
        <v>0.0464389607079312</v>
      </c>
      <c r="Q229" t="s">
        <v>137</v>
      </c>
      <c r="R229">
        <v>92864</v>
      </c>
      <c r="S229" s="26">
        <v>0.0132185585225132</v>
      </c>
      <c r="T229" t="s">
        <v>260</v>
      </c>
      <c r="V229" s="26"/>
    </row>
    <row r="230" ht="14.25" spans="1:22">
      <c r="A230" s="8">
        <v>20141008</v>
      </c>
      <c r="B230" s="9">
        <v>6997690.34</v>
      </c>
      <c r="C230" s="10">
        <f>B230/5000000</f>
        <v>1.399538068</v>
      </c>
      <c r="D230" s="11">
        <f>C230-1</f>
        <v>0.399538068</v>
      </c>
      <c r="E230" s="8">
        <v>1166480</v>
      </c>
      <c r="F230" s="12">
        <f>E230/B230</f>
        <v>0.166695001253799</v>
      </c>
      <c r="G230">
        <f>INT(A230/10000)</f>
        <v>2014</v>
      </c>
      <c r="H230">
        <f>INT((A230-G230*10000)/100)</f>
        <v>10</v>
      </c>
      <c r="I230" s="21">
        <f>INT(A230-G230*10000-H230*100)</f>
        <v>8</v>
      </c>
      <c r="J230" s="22">
        <v>41920</v>
      </c>
      <c r="K230" s="23">
        <f>SUM(B$2:B230)</f>
        <v>1362726738.83</v>
      </c>
      <c r="L230" s="23">
        <f>SUM(E$2:E230)</f>
        <v>134815299.5</v>
      </c>
      <c r="M230" s="24">
        <f>L230/K230*100</f>
        <v>9.89305453973469</v>
      </c>
      <c r="N230" s="25">
        <v>41920</v>
      </c>
      <c r="O230">
        <v>284628.22</v>
      </c>
      <c r="P230" s="26">
        <v>0.0464389607079312</v>
      </c>
      <c r="Q230" t="s">
        <v>137</v>
      </c>
      <c r="R230">
        <v>27584</v>
      </c>
      <c r="S230" s="26">
        <v>0.00392639470930611</v>
      </c>
      <c r="T230" t="s">
        <v>261</v>
      </c>
      <c r="V230" s="26"/>
    </row>
    <row r="231" ht="14.25" spans="1:22">
      <c r="A231" s="8">
        <v>20141009</v>
      </c>
      <c r="B231" s="9">
        <v>7029510.34</v>
      </c>
      <c r="C231" s="10">
        <f>B231/5000000</f>
        <v>1.405902068</v>
      </c>
      <c r="D231" s="11">
        <f>C231-1</f>
        <v>0.405902068</v>
      </c>
      <c r="E231" s="8">
        <v>963760</v>
      </c>
      <c r="F231" s="12">
        <f>E231/B231</f>
        <v>0.137102010436761</v>
      </c>
      <c r="G231">
        <f>INT(A231/10000)</f>
        <v>2014</v>
      </c>
      <c r="H231">
        <f>INT((A231-G231*10000)/100)</f>
        <v>10</v>
      </c>
      <c r="I231" s="21">
        <f>INT(A231-G231*10000-H231*100)</f>
        <v>9</v>
      </c>
      <c r="J231" s="22">
        <v>41921</v>
      </c>
      <c r="K231" s="23">
        <f>SUM(B$2:B231)</f>
        <v>1369756249.17</v>
      </c>
      <c r="L231" s="23">
        <f>SUM(E$2:E231)</f>
        <v>135779059.5</v>
      </c>
      <c r="M231" s="24">
        <f>L231/K231*100</f>
        <v>9.91264391619127</v>
      </c>
      <c r="N231" s="25">
        <v>41921</v>
      </c>
      <c r="O231">
        <v>284628.22</v>
      </c>
      <c r="P231" s="26">
        <v>0.0464389607079312</v>
      </c>
      <c r="Q231" t="s">
        <v>137</v>
      </c>
      <c r="R231">
        <v>27584</v>
      </c>
      <c r="S231" s="26">
        <v>0</v>
      </c>
      <c r="T231" t="s">
        <v>262</v>
      </c>
      <c r="V231" s="26"/>
    </row>
    <row r="232" ht="14.25" spans="1:22">
      <c r="A232" s="8">
        <v>20141010</v>
      </c>
      <c r="B232" s="9">
        <v>7233150.34</v>
      </c>
      <c r="C232" s="10">
        <f>B232/5000000</f>
        <v>1.446630068</v>
      </c>
      <c r="D232" s="11">
        <f>C232-1</f>
        <v>0.446630068</v>
      </c>
      <c r="E232" s="8">
        <v>968256</v>
      </c>
      <c r="F232" s="12">
        <f>E232/B232</f>
        <v>0.133863663063306</v>
      </c>
      <c r="G232">
        <f>INT(A232/10000)</f>
        <v>2014</v>
      </c>
      <c r="H232">
        <f>INT((A232-G232*10000)/100)</f>
        <v>10</v>
      </c>
      <c r="I232" s="21">
        <f>INT(A232-G232*10000-H232*100)</f>
        <v>10</v>
      </c>
      <c r="J232" s="22">
        <v>41922</v>
      </c>
      <c r="K232" s="23">
        <f>SUM(B$2:B232)</f>
        <v>1376989399.51</v>
      </c>
      <c r="L232" s="23">
        <f>SUM(E$2:E232)</f>
        <v>136747315.5</v>
      </c>
      <c r="M232" s="24">
        <f>L232/K232*100</f>
        <v>9.93089093849678</v>
      </c>
      <c r="N232" s="25">
        <v>41922</v>
      </c>
      <c r="O232">
        <v>284628.22</v>
      </c>
      <c r="P232" s="26">
        <v>0.0464389607079312</v>
      </c>
      <c r="Q232" t="s">
        <v>137</v>
      </c>
      <c r="R232">
        <v>27584</v>
      </c>
      <c r="S232" s="26">
        <v>0</v>
      </c>
      <c r="T232" t="s">
        <v>263</v>
      </c>
      <c r="V232" s="26"/>
    </row>
    <row r="233" ht="14.25" spans="1:22">
      <c r="A233" s="8">
        <v>20141013</v>
      </c>
      <c r="B233" s="9">
        <v>7325690.34</v>
      </c>
      <c r="C233" s="10">
        <f>B233/5000000</f>
        <v>1.465138068</v>
      </c>
      <c r="D233" s="11">
        <f>C233-1</f>
        <v>0.465138068</v>
      </c>
      <c r="E233" s="8">
        <v>776757</v>
      </c>
      <c r="F233" s="12">
        <f>E233/B233</f>
        <v>0.106031918351602</v>
      </c>
      <c r="G233">
        <f>INT(A233/10000)</f>
        <v>2014</v>
      </c>
      <c r="H233">
        <f>INT((A233-G233*10000)/100)</f>
        <v>10</v>
      </c>
      <c r="I233" s="21">
        <f>INT(A233-G233*10000-H233*100)</f>
        <v>13</v>
      </c>
      <c r="J233" s="22">
        <v>41925</v>
      </c>
      <c r="K233" s="23">
        <f>SUM(B$2:B233)</f>
        <v>1384315089.85</v>
      </c>
      <c r="L233" s="23">
        <f>SUM(E$2:E233)</f>
        <v>137524072.5</v>
      </c>
      <c r="M233" s="24">
        <f>L233/K233*100</f>
        <v>9.93444870379196</v>
      </c>
      <c r="N233" s="25">
        <v>41925</v>
      </c>
      <c r="O233">
        <v>284628.22</v>
      </c>
      <c r="P233" s="26">
        <v>0.0464389607079312</v>
      </c>
      <c r="Q233" t="s">
        <v>137</v>
      </c>
      <c r="R233">
        <v>27584</v>
      </c>
      <c r="S233" s="26">
        <v>0</v>
      </c>
      <c r="T233" t="s">
        <v>264</v>
      </c>
      <c r="V233" s="26"/>
    </row>
    <row r="234" ht="14.25" spans="1:22">
      <c r="A234" s="8">
        <v>20141014</v>
      </c>
      <c r="B234" s="9">
        <v>7276650.34</v>
      </c>
      <c r="C234" s="10">
        <f>B234/5000000</f>
        <v>1.455330068</v>
      </c>
      <c r="D234" s="11">
        <f>C234-1</f>
        <v>0.455330068</v>
      </c>
      <c r="E234" s="8">
        <v>961784</v>
      </c>
      <c r="F234" s="12">
        <f>E234/B234</f>
        <v>0.132174002468284</v>
      </c>
      <c r="G234">
        <f>INT(A234/10000)</f>
        <v>2014</v>
      </c>
      <c r="H234">
        <f>INT((A234-G234*10000)/100)</f>
        <v>10</v>
      </c>
      <c r="I234" s="21">
        <f>INT(A234-G234*10000-H234*100)</f>
        <v>14</v>
      </c>
      <c r="J234" s="22">
        <v>41926</v>
      </c>
      <c r="K234" s="23">
        <f>SUM(B$2:B234)</f>
        <v>1391591740.19</v>
      </c>
      <c r="L234" s="23">
        <f>SUM(E$2:E234)</f>
        <v>138485856.5</v>
      </c>
      <c r="M234" s="24">
        <f>L234/K234*100</f>
        <v>9.95161529782375</v>
      </c>
      <c r="N234" s="25">
        <v>41926</v>
      </c>
      <c r="O234">
        <v>284628.22</v>
      </c>
      <c r="P234" s="26">
        <v>0.0464389607079312</v>
      </c>
      <c r="Q234" t="s">
        <v>137</v>
      </c>
      <c r="R234">
        <v>49040</v>
      </c>
      <c r="S234" s="26">
        <v>0.0066942496507435</v>
      </c>
      <c r="T234" t="s">
        <v>265</v>
      </c>
      <c r="V234" s="26"/>
    </row>
    <row r="235" ht="14.25" spans="1:22">
      <c r="A235" s="8">
        <v>20141015</v>
      </c>
      <c r="B235" s="9">
        <v>7238810.34</v>
      </c>
      <c r="C235" s="10">
        <f>B235/5000000</f>
        <v>1.447762068</v>
      </c>
      <c r="D235" s="11">
        <f>C235-1</f>
        <v>0.447762068</v>
      </c>
      <c r="E235" s="8">
        <v>1595175</v>
      </c>
      <c r="F235" s="12">
        <f>E235/B235</f>
        <v>0.22036424841599</v>
      </c>
      <c r="G235">
        <f>INT(A235/10000)</f>
        <v>2014</v>
      </c>
      <c r="H235">
        <f>INT((A235-G235*10000)/100)</f>
        <v>10</v>
      </c>
      <c r="I235" s="21">
        <f>INT(A235-G235*10000-H235*100)</f>
        <v>15</v>
      </c>
      <c r="J235" s="22">
        <v>41927</v>
      </c>
      <c r="K235" s="23">
        <f>SUM(B$2:B235)</f>
        <v>1398830550.53</v>
      </c>
      <c r="L235" s="23">
        <f>SUM(E$2:E235)</f>
        <v>140081031.5</v>
      </c>
      <c r="M235" s="24">
        <f>L235/K235*100</f>
        <v>10.0141529970821</v>
      </c>
      <c r="N235" s="25">
        <v>41927</v>
      </c>
      <c r="O235">
        <v>284628.22</v>
      </c>
      <c r="P235" s="26">
        <v>0.0464389607079312</v>
      </c>
      <c r="Q235" t="s">
        <v>137</v>
      </c>
      <c r="R235">
        <v>86880</v>
      </c>
      <c r="S235" s="26">
        <v>0.0118596331496043</v>
      </c>
      <c r="T235" t="s">
        <v>266</v>
      </c>
      <c r="V235" s="26"/>
    </row>
    <row r="236" ht="14.25" spans="1:22">
      <c r="A236" s="8">
        <v>20141016</v>
      </c>
      <c r="B236" s="9">
        <v>7244385.34</v>
      </c>
      <c r="C236" s="10">
        <f>B236/5000000</f>
        <v>1.448877068</v>
      </c>
      <c r="D236" s="11">
        <f>C236-1</f>
        <v>0.448877068</v>
      </c>
      <c r="E236" s="8">
        <v>1401417</v>
      </c>
      <c r="F236" s="12">
        <f>E236/B236</f>
        <v>0.193448710170351</v>
      </c>
      <c r="G236">
        <f>INT(A236/10000)</f>
        <v>2014</v>
      </c>
      <c r="H236">
        <f>INT((A236-G236*10000)/100)</f>
        <v>10</v>
      </c>
      <c r="I236" s="21">
        <f>INT(A236-G236*10000-H236*100)</f>
        <v>16</v>
      </c>
      <c r="J236" s="22">
        <v>41928</v>
      </c>
      <c r="K236" s="23">
        <f>SUM(B$2:B236)</f>
        <v>1406074935.87</v>
      </c>
      <c r="L236" s="23">
        <f>SUM(E$2:E236)</f>
        <v>141482448.5</v>
      </c>
      <c r="M236" s="24">
        <f>L236/K236*100</f>
        <v>10.0622267626482</v>
      </c>
      <c r="N236" s="25">
        <v>41928</v>
      </c>
      <c r="O236">
        <v>284628.22</v>
      </c>
      <c r="P236" s="26">
        <v>0.0464389607079312</v>
      </c>
      <c r="Q236" t="s">
        <v>137</v>
      </c>
      <c r="R236">
        <v>81305</v>
      </c>
      <c r="S236" s="26">
        <v>0.0110986127213234</v>
      </c>
      <c r="T236" t="s">
        <v>267</v>
      </c>
      <c r="V236" s="26"/>
    </row>
    <row r="237" ht="14.25" spans="1:22">
      <c r="A237" s="8">
        <v>20141017</v>
      </c>
      <c r="B237" s="9">
        <v>7192310.34</v>
      </c>
      <c r="C237" s="10">
        <f>B237/5000000</f>
        <v>1.438462068</v>
      </c>
      <c r="D237" s="11">
        <f>C237-1</f>
        <v>0.438462068</v>
      </c>
      <c r="E237" s="8">
        <v>776802</v>
      </c>
      <c r="F237" s="12">
        <f>E237/B237</f>
        <v>0.108004516390209</v>
      </c>
      <c r="G237">
        <f>INT(A237/10000)</f>
        <v>2014</v>
      </c>
      <c r="H237">
        <f>INT((A237-G237*10000)/100)</f>
        <v>10</v>
      </c>
      <c r="I237" s="21">
        <f>INT(A237-G237*10000-H237*100)</f>
        <v>17</v>
      </c>
      <c r="J237" s="22">
        <v>41929</v>
      </c>
      <c r="K237" s="23">
        <f>SUM(B$2:B237)</f>
        <v>1413267246.21</v>
      </c>
      <c r="L237" s="23">
        <f>SUM(E$2:E237)</f>
        <v>142259250.5</v>
      </c>
      <c r="M237" s="24">
        <f>L237/K237*100</f>
        <v>10.0659836900275</v>
      </c>
      <c r="N237" s="25">
        <v>41929</v>
      </c>
      <c r="O237">
        <v>284628.22</v>
      </c>
      <c r="P237" s="26">
        <v>0.0464389607079312</v>
      </c>
      <c r="Q237" t="s">
        <v>137</v>
      </c>
      <c r="R237">
        <v>133380</v>
      </c>
      <c r="S237" s="26">
        <v>0.0182071577980458</v>
      </c>
      <c r="T237" t="s">
        <v>268</v>
      </c>
      <c r="V237" s="26"/>
    </row>
    <row r="238" ht="14.25" spans="1:22">
      <c r="A238" s="8">
        <v>20141020</v>
      </c>
      <c r="B238" s="9">
        <v>7248440.34</v>
      </c>
      <c r="C238" s="10">
        <f>B238/5000000</f>
        <v>1.449688068</v>
      </c>
      <c r="D238" s="11">
        <f>C238-1</f>
        <v>0.449688068</v>
      </c>
      <c r="E238" s="8">
        <v>1041528</v>
      </c>
      <c r="F238" s="12">
        <f>E238/B238</f>
        <v>0.143689945856683</v>
      </c>
      <c r="G238">
        <f>INT(A238/10000)</f>
        <v>2014</v>
      </c>
      <c r="H238">
        <f>INT((A238-G238*10000)/100)</f>
        <v>10</v>
      </c>
      <c r="I238" s="21">
        <f>INT(A238-G238*10000-H238*100)</f>
        <v>20</v>
      </c>
      <c r="J238" s="22">
        <v>41932</v>
      </c>
      <c r="K238" s="23">
        <f>SUM(B$2:B238)</f>
        <v>1420515686.55</v>
      </c>
      <c r="L238" s="23">
        <f>SUM(E$2:E238)</f>
        <v>143300778.5</v>
      </c>
      <c r="M238" s="24">
        <f>L238/K238*100</f>
        <v>10.0879405878321</v>
      </c>
      <c r="N238" s="25">
        <v>41932</v>
      </c>
      <c r="O238">
        <v>284628.22</v>
      </c>
      <c r="P238" s="26">
        <v>0.0464389607079312</v>
      </c>
      <c r="Q238" t="s">
        <v>137</v>
      </c>
      <c r="R238">
        <v>77250</v>
      </c>
      <c r="S238" s="26">
        <v>0.010545081270798</v>
      </c>
      <c r="T238" t="s">
        <v>269</v>
      </c>
      <c r="V238" s="26"/>
    </row>
    <row r="239" ht="14.25" spans="1:22">
      <c r="A239" s="8">
        <v>20141021</v>
      </c>
      <c r="B239" s="9">
        <v>7213020.34</v>
      </c>
      <c r="C239" s="10">
        <f>B239/5000000</f>
        <v>1.442604068</v>
      </c>
      <c r="D239" s="11">
        <f>C239-1</f>
        <v>0.442604068</v>
      </c>
      <c r="E239" s="8">
        <v>1318941</v>
      </c>
      <c r="F239" s="12">
        <f>E239/B239</f>
        <v>0.182855577529121</v>
      </c>
      <c r="G239">
        <f>INT(A239/10000)</f>
        <v>2014</v>
      </c>
      <c r="H239">
        <f>INT((A239-G239*10000)/100)</f>
        <v>10</v>
      </c>
      <c r="I239" s="21">
        <f>INT(A239-G239*10000-H239*100)</f>
        <v>21</v>
      </c>
      <c r="J239" s="22">
        <v>41933</v>
      </c>
      <c r="K239" s="23">
        <f>SUM(B$2:B239)</f>
        <v>1427728706.89</v>
      </c>
      <c r="L239" s="23">
        <f>SUM(E$2:E239)</f>
        <v>144619719.5</v>
      </c>
      <c r="M239" s="24">
        <f>L239/K239*100</f>
        <v>10.1293557243815</v>
      </c>
      <c r="N239" s="25">
        <v>41933</v>
      </c>
      <c r="O239">
        <v>284628.22</v>
      </c>
      <c r="P239" s="26">
        <v>0.0464389607079312</v>
      </c>
      <c r="Q239" t="s">
        <v>137</v>
      </c>
      <c r="R239">
        <v>112670</v>
      </c>
      <c r="S239" s="26">
        <v>0.015380120476127</v>
      </c>
      <c r="T239" t="s">
        <v>270</v>
      </c>
      <c r="V239" s="26"/>
    </row>
    <row r="240" ht="14.25" spans="1:22">
      <c r="A240" s="8">
        <v>20141022</v>
      </c>
      <c r="B240" s="9">
        <v>7204820.34</v>
      </c>
      <c r="C240" s="10">
        <f>B240/5000000</f>
        <v>1.440964068</v>
      </c>
      <c r="D240" s="11">
        <f>C240-1</f>
        <v>0.440964068</v>
      </c>
      <c r="E240" s="8">
        <v>1321413</v>
      </c>
      <c r="F240" s="12">
        <f>E240/B240</f>
        <v>0.183406794013132</v>
      </c>
      <c r="G240">
        <f>INT(A240/10000)</f>
        <v>2014</v>
      </c>
      <c r="H240">
        <f>INT((A240-G240*10000)/100)</f>
        <v>10</v>
      </c>
      <c r="I240" s="21">
        <f>INT(A240-G240*10000-H240*100)</f>
        <v>22</v>
      </c>
      <c r="J240" s="22">
        <v>41934</v>
      </c>
      <c r="K240" s="23">
        <f>SUM(B$2:B240)</f>
        <v>1434933527.23</v>
      </c>
      <c r="L240" s="23">
        <f>SUM(E$2:E240)</f>
        <v>145941132.5</v>
      </c>
      <c r="M240" s="24">
        <f>L240/K240*100</f>
        <v>10.1705848898607</v>
      </c>
      <c r="N240" s="25">
        <v>41934</v>
      </c>
      <c r="O240">
        <v>284628.22</v>
      </c>
      <c r="P240" s="26">
        <v>0.0464389607079312</v>
      </c>
      <c r="Q240" t="s">
        <v>137</v>
      </c>
      <c r="R240">
        <v>120870</v>
      </c>
      <c r="S240" s="26">
        <v>0.0164994689087554</v>
      </c>
      <c r="T240" t="s">
        <v>271</v>
      </c>
      <c r="V240" s="26"/>
    </row>
    <row r="241" ht="14.25" spans="1:22">
      <c r="A241" s="8">
        <v>20141023</v>
      </c>
      <c r="B241" s="9">
        <v>7138200.34</v>
      </c>
      <c r="C241" s="10">
        <f>B241/5000000</f>
        <v>1.427640068</v>
      </c>
      <c r="D241" s="11">
        <f>C241-1</f>
        <v>0.427640068</v>
      </c>
      <c r="E241" s="8">
        <v>1718925</v>
      </c>
      <c r="F241" s="12">
        <f>E241/B241</f>
        <v>0.240806494371941</v>
      </c>
      <c r="G241">
        <f>INT(A241/10000)</f>
        <v>2014</v>
      </c>
      <c r="H241">
        <f>INT((A241-G241*10000)/100)</f>
        <v>10</v>
      </c>
      <c r="I241" s="21">
        <f>INT(A241-G241*10000-H241*100)</f>
        <v>23</v>
      </c>
      <c r="J241" s="22">
        <v>41935</v>
      </c>
      <c r="K241" s="23">
        <f>SUM(B$2:B241)</f>
        <v>1442071727.57</v>
      </c>
      <c r="L241" s="23">
        <f>SUM(E$2:E241)</f>
        <v>147660057.5</v>
      </c>
      <c r="M241" s="24">
        <f>L241/K241*100</f>
        <v>10.2394391816292</v>
      </c>
      <c r="N241" s="25">
        <v>41935</v>
      </c>
      <c r="O241">
        <v>284628.22</v>
      </c>
      <c r="P241" s="26">
        <v>0.0464389607079312</v>
      </c>
      <c r="Q241" t="s">
        <v>137</v>
      </c>
      <c r="R241">
        <v>187490</v>
      </c>
      <c r="S241" s="26">
        <v>0.0255934923943291</v>
      </c>
      <c r="T241" t="s">
        <v>272</v>
      </c>
      <c r="V241" s="26"/>
    </row>
    <row r="242" ht="14.25" spans="1:22">
      <c r="A242" s="8">
        <v>20141024</v>
      </c>
      <c r="B242" s="9">
        <v>7128015.34</v>
      </c>
      <c r="C242" s="10">
        <f>B242/5000000</f>
        <v>1.425603068</v>
      </c>
      <c r="D242" s="11">
        <f>C242-1</f>
        <v>0.425603068</v>
      </c>
      <c r="E242" s="8">
        <v>1858345.5</v>
      </c>
      <c r="F242" s="12">
        <f>E242/B242</f>
        <v>0.260710087080144</v>
      </c>
      <c r="G242">
        <f>INT(A242/10000)</f>
        <v>2014</v>
      </c>
      <c r="H242">
        <f>INT((A242-G242*10000)/100)</f>
        <v>10</v>
      </c>
      <c r="I242" s="21">
        <f>INT(A242-G242*10000-H242*100)</f>
        <v>24</v>
      </c>
      <c r="J242" s="22">
        <v>41936</v>
      </c>
      <c r="K242" s="23">
        <f>SUM(B$2:B242)</f>
        <v>1449199742.91</v>
      </c>
      <c r="L242" s="23">
        <f>SUM(E$2:E242)</f>
        <v>149518403</v>
      </c>
      <c r="M242" s="24">
        <f>L242/K242*100</f>
        <v>10.3173081372321</v>
      </c>
      <c r="N242" s="25">
        <v>41936</v>
      </c>
      <c r="O242">
        <v>284628.22</v>
      </c>
      <c r="P242" s="26">
        <v>0.0464389607079312</v>
      </c>
      <c r="Q242" t="s">
        <v>137</v>
      </c>
      <c r="R242">
        <v>197675</v>
      </c>
      <c r="S242" s="26">
        <v>0.0269838050511974</v>
      </c>
      <c r="T242" t="s">
        <v>273</v>
      </c>
      <c r="V242" s="26"/>
    </row>
    <row r="243" ht="14.25" spans="1:22">
      <c r="A243" s="8">
        <v>20141027</v>
      </c>
      <c r="B243" s="9">
        <v>7272641.64</v>
      </c>
      <c r="C243" s="10">
        <f>B243/5000000</f>
        <v>1.454528328</v>
      </c>
      <c r="D243" s="11">
        <f>C243-1</f>
        <v>0.454528328</v>
      </c>
      <c r="E243" s="8">
        <v>2565753</v>
      </c>
      <c r="F243" s="12">
        <f>E243/B243</f>
        <v>0.352795191486982</v>
      </c>
      <c r="G243">
        <f>INT(A243/10000)</f>
        <v>2014</v>
      </c>
      <c r="H243">
        <f>INT((A243-G243*10000)/100)</f>
        <v>10</v>
      </c>
      <c r="I243" s="21">
        <f>INT(A243-G243*10000-H243*100)</f>
        <v>27</v>
      </c>
      <c r="J243" s="22">
        <v>41939</v>
      </c>
      <c r="K243" s="23">
        <f>SUM(B$2:B243)</f>
        <v>1456472384.55</v>
      </c>
      <c r="L243" s="23">
        <f>SUM(E$2:E243)</f>
        <v>152084156</v>
      </c>
      <c r="M243" s="24">
        <f>L243/K243*100</f>
        <v>10.4419525981599</v>
      </c>
      <c r="N243" s="25">
        <v>41939</v>
      </c>
      <c r="O243">
        <v>284628.22</v>
      </c>
      <c r="P243" s="26">
        <v>0.0464389607079312</v>
      </c>
      <c r="Q243" t="s">
        <v>137</v>
      </c>
      <c r="R243">
        <v>53048.7000000002</v>
      </c>
      <c r="S243" s="26">
        <v>0.00724146087780175</v>
      </c>
      <c r="T243" t="s">
        <v>274</v>
      </c>
      <c r="V243" s="26"/>
    </row>
    <row r="244" ht="14.25" spans="1:22">
      <c r="A244" s="8">
        <v>20141028</v>
      </c>
      <c r="B244" s="9">
        <v>7266980.56</v>
      </c>
      <c r="C244" s="10">
        <f>B244/5000000</f>
        <v>1.453396112</v>
      </c>
      <c r="D244" s="11">
        <f>C244-1</f>
        <v>0.453396112</v>
      </c>
      <c r="E244" s="8">
        <v>3482046</v>
      </c>
      <c r="F244" s="12">
        <f>E244/B244</f>
        <v>0.479159944250628</v>
      </c>
      <c r="G244">
        <f>INT(A244/10000)</f>
        <v>2014</v>
      </c>
      <c r="H244">
        <f>INT((A244-G244*10000)/100)</f>
        <v>10</v>
      </c>
      <c r="I244" s="21">
        <f>INT(A244-G244*10000-H244*100)</f>
        <v>28</v>
      </c>
      <c r="J244" s="22">
        <v>41940</v>
      </c>
      <c r="K244" s="23">
        <f>SUM(B$2:B244)</f>
        <v>1463739365.11</v>
      </c>
      <c r="L244" s="23">
        <f>SUM(E$2:E244)</f>
        <v>155566202</v>
      </c>
      <c r="M244" s="24">
        <f>L244/K244*100</f>
        <v>10.6279987891361</v>
      </c>
      <c r="N244" s="25">
        <v>41940</v>
      </c>
      <c r="O244">
        <v>284628.22</v>
      </c>
      <c r="P244" s="26">
        <v>0.0464389607079312</v>
      </c>
      <c r="Q244" t="s">
        <v>137</v>
      </c>
      <c r="R244">
        <v>58709.7800000003</v>
      </c>
      <c r="S244" s="26">
        <v>0.00801423173450712</v>
      </c>
      <c r="T244" t="s">
        <v>275</v>
      </c>
      <c r="V244" s="26"/>
    </row>
    <row r="245" ht="14.25" spans="1:22">
      <c r="A245" s="8">
        <v>20141029</v>
      </c>
      <c r="B245" s="9">
        <v>7418880.56</v>
      </c>
      <c r="C245" s="10">
        <f>B245/5000000</f>
        <v>1.483776112</v>
      </c>
      <c r="D245" s="11">
        <f>C245-1</f>
        <v>0.483776112</v>
      </c>
      <c r="E245" s="8">
        <v>3404091</v>
      </c>
      <c r="F245" s="12">
        <f>E245/B245</f>
        <v>0.458841596446998</v>
      </c>
      <c r="G245">
        <f>INT(A245/10000)</f>
        <v>2014</v>
      </c>
      <c r="H245">
        <f>INT((A245-G245*10000)/100)</f>
        <v>10</v>
      </c>
      <c r="I245" s="21">
        <f>INT(A245-G245*10000-H245*100)</f>
        <v>29</v>
      </c>
      <c r="J245" s="22">
        <v>41941</v>
      </c>
      <c r="K245" s="23">
        <f>SUM(B$2:B245)</f>
        <v>1471158245.67</v>
      </c>
      <c r="L245" s="23">
        <f>SUM(E$2:E245)</f>
        <v>158970293</v>
      </c>
      <c r="M245" s="24">
        <f>L245/K245*100</f>
        <v>10.8057915229643</v>
      </c>
      <c r="N245" s="25">
        <v>41941</v>
      </c>
      <c r="O245">
        <v>284628.22</v>
      </c>
      <c r="P245" s="26">
        <v>0.0464389607079312</v>
      </c>
      <c r="Q245" t="s">
        <v>137</v>
      </c>
      <c r="R245">
        <v>58709.7800000003</v>
      </c>
      <c r="S245" s="26">
        <v>0</v>
      </c>
      <c r="T245" t="s">
        <v>276</v>
      </c>
      <c r="V245" s="26"/>
    </row>
    <row r="246" ht="14.25" spans="1:22">
      <c r="A246" s="8">
        <v>20141030</v>
      </c>
      <c r="B246" s="9">
        <v>7419025.04</v>
      </c>
      <c r="C246" s="10">
        <f>B246/5000000</f>
        <v>1.483805008</v>
      </c>
      <c r="D246" s="11">
        <f>C246-1</f>
        <v>0.483805008</v>
      </c>
      <c r="E246" s="8">
        <v>3862515.5</v>
      </c>
      <c r="F246" s="12">
        <f>E246/B246</f>
        <v>0.520623057500828</v>
      </c>
      <c r="G246">
        <f>INT(A246/10000)</f>
        <v>2014</v>
      </c>
      <c r="H246">
        <f>INT((A246-G246*10000)/100)</f>
        <v>10</v>
      </c>
      <c r="I246" s="21">
        <f>INT(A246-G246*10000-H246*100)</f>
        <v>30</v>
      </c>
      <c r="J246" s="22">
        <v>41942</v>
      </c>
      <c r="K246" s="23">
        <f>SUM(B$2:B246)</f>
        <v>1478577270.71</v>
      </c>
      <c r="L246" s="23">
        <f>SUM(E$2:E246)</f>
        <v>162832808.5</v>
      </c>
      <c r="M246" s="24">
        <f>L246/K246*100</f>
        <v>11.0128034378487</v>
      </c>
      <c r="N246" s="25">
        <v>41942</v>
      </c>
      <c r="O246">
        <v>284628.22</v>
      </c>
      <c r="P246" s="26">
        <v>0.0464389607079312</v>
      </c>
      <c r="Q246" t="s">
        <v>137</v>
      </c>
      <c r="R246">
        <v>58709.7800000003</v>
      </c>
      <c r="S246" s="26">
        <v>0</v>
      </c>
      <c r="T246" t="s">
        <v>277</v>
      </c>
      <c r="V246" s="26"/>
    </row>
    <row r="247" ht="14.25" spans="1:22">
      <c r="A247" s="8">
        <v>20141031</v>
      </c>
      <c r="B247" s="9">
        <v>7537695.04</v>
      </c>
      <c r="C247" s="10">
        <f>B247/5000000</f>
        <v>1.507539008</v>
      </c>
      <c r="D247" s="11">
        <f>C247-1</f>
        <v>0.507539008</v>
      </c>
      <c r="E247" s="8">
        <v>3499361.5</v>
      </c>
      <c r="F247" s="12">
        <f>E247/B247</f>
        <v>0.464248219307105</v>
      </c>
      <c r="G247">
        <f>INT(A247/10000)</f>
        <v>2014</v>
      </c>
      <c r="H247">
        <f>INT((A247-G247*10000)/100)</f>
        <v>10</v>
      </c>
      <c r="I247" s="21">
        <f>INT(A247-G247*10000-H247*100)</f>
        <v>31</v>
      </c>
      <c r="J247" s="22">
        <v>41943</v>
      </c>
      <c r="K247" s="23">
        <f>SUM(B$2:B247)</f>
        <v>1486114965.75</v>
      </c>
      <c r="L247" s="23">
        <f>SUM(E$2:E247)</f>
        <v>166332170</v>
      </c>
      <c r="M247" s="24">
        <f>L247/K247*100</f>
        <v>11.1924160534953</v>
      </c>
      <c r="N247" s="25">
        <v>41943</v>
      </c>
      <c r="O247">
        <v>284628.22</v>
      </c>
      <c r="P247" s="26">
        <v>0.0464389607079312</v>
      </c>
      <c r="Q247" t="s">
        <v>137</v>
      </c>
      <c r="R247">
        <v>58709.7800000003</v>
      </c>
      <c r="S247" s="26">
        <v>0</v>
      </c>
      <c r="T247" t="s">
        <v>278</v>
      </c>
      <c r="V247" s="26"/>
    </row>
    <row r="248" ht="14.25" spans="1:22">
      <c r="A248" s="8">
        <v>20141103</v>
      </c>
      <c r="B248" s="9">
        <v>7528365.58</v>
      </c>
      <c r="C248" s="10">
        <f>B248/5000000</f>
        <v>1.505673116</v>
      </c>
      <c r="D248" s="11">
        <f>C248-1</f>
        <v>0.505673116</v>
      </c>
      <c r="E248" s="8">
        <v>2867282.5</v>
      </c>
      <c r="F248" s="12">
        <f>E248/B248</f>
        <v>0.380863876698188</v>
      </c>
      <c r="G248">
        <f>INT(A248/10000)</f>
        <v>2014</v>
      </c>
      <c r="H248">
        <f>INT((A248-G248*10000)/100)</f>
        <v>11</v>
      </c>
      <c r="I248" s="21">
        <f>INT(A248-G248*10000-H248*100)</f>
        <v>3</v>
      </c>
      <c r="J248" s="22">
        <v>41946</v>
      </c>
      <c r="K248" s="23">
        <f>SUM(B$2:B248)</f>
        <v>1493643331.33</v>
      </c>
      <c r="L248" s="23">
        <f>SUM(E$2:E248)</f>
        <v>169199452.5</v>
      </c>
      <c r="M248" s="24">
        <f>L248/K248*100</f>
        <v>11.3279689301286</v>
      </c>
      <c r="N248" s="25">
        <v>41946</v>
      </c>
      <c r="O248">
        <v>284628.22</v>
      </c>
      <c r="P248" s="26">
        <v>0.0464389607079312</v>
      </c>
      <c r="Q248" t="s">
        <v>137</v>
      </c>
      <c r="R248">
        <v>9329.45999999996</v>
      </c>
      <c r="S248" s="26">
        <v>0.00123770727662656</v>
      </c>
      <c r="T248" t="s">
        <v>279</v>
      </c>
      <c r="V248" s="26"/>
    </row>
    <row r="249" ht="14.25" spans="1:22">
      <c r="A249" s="8">
        <v>20141104</v>
      </c>
      <c r="B249" s="9">
        <v>7616258.15</v>
      </c>
      <c r="C249" s="10">
        <f>B249/5000000</f>
        <v>1.52325163</v>
      </c>
      <c r="D249" s="11">
        <f>C249-1</f>
        <v>0.52325163</v>
      </c>
      <c r="E249" s="8">
        <v>2650467.5</v>
      </c>
      <c r="F249" s="12">
        <f>E249/B249</f>
        <v>0.348001268838294</v>
      </c>
      <c r="G249">
        <f>INT(A249/10000)</f>
        <v>2014</v>
      </c>
      <c r="H249">
        <f>INT((A249-G249*10000)/100)</f>
        <v>11</v>
      </c>
      <c r="I249" s="21">
        <f>INT(A249-G249*10000-H249*100)</f>
        <v>4</v>
      </c>
      <c r="J249" s="22">
        <v>41947</v>
      </c>
      <c r="K249" s="23">
        <f>SUM(B$2:B249)</f>
        <v>1501259589.48</v>
      </c>
      <c r="L249" s="23">
        <f>SUM(E$2:E249)</f>
        <v>171849920</v>
      </c>
      <c r="M249" s="24">
        <f>L249/K249*100</f>
        <v>11.4470489450478</v>
      </c>
      <c r="N249" s="25">
        <v>41947</v>
      </c>
      <c r="O249">
        <v>284628.22</v>
      </c>
      <c r="P249" s="26">
        <v>0.0464389607079312</v>
      </c>
      <c r="Q249" t="s">
        <v>137</v>
      </c>
      <c r="R249">
        <v>9329.45999999996</v>
      </c>
      <c r="S249" s="26">
        <v>0</v>
      </c>
      <c r="T249" t="s">
        <v>280</v>
      </c>
      <c r="V249" s="26"/>
    </row>
    <row r="250" ht="14.25" spans="1:22">
      <c r="A250" s="8">
        <v>20141105</v>
      </c>
      <c r="B250" s="9">
        <v>7459319.65</v>
      </c>
      <c r="C250" s="10">
        <f>B250/5000000</f>
        <v>1.49186393</v>
      </c>
      <c r="D250" s="11">
        <f>C250-1</f>
        <v>0.49186393</v>
      </c>
      <c r="E250" s="8">
        <v>2277927</v>
      </c>
      <c r="F250" s="12">
        <f>E250/B250</f>
        <v>0.305379995345822</v>
      </c>
      <c r="G250">
        <f>INT(A250/10000)</f>
        <v>2014</v>
      </c>
      <c r="H250">
        <f>INT((A250-G250*10000)/100)</f>
        <v>11</v>
      </c>
      <c r="I250" s="21">
        <f>INT(A250-G250*10000-H250*100)</f>
        <v>5</v>
      </c>
      <c r="J250" s="22">
        <v>41948</v>
      </c>
      <c r="K250" s="23">
        <f>SUM(B$2:B250)</f>
        <v>1508718909.13</v>
      </c>
      <c r="L250" s="23">
        <f>SUM(E$2:E250)</f>
        <v>174127847</v>
      </c>
      <c r="M250" s="24">
        <f>L250/K250*100</f>
        <v>11.5414373046077</v>
      </c>
      <c r="N250" s="25">
        <v>41948</v>
      </c>
      <c r="O250">
        <v>284628.22</v>
      </c>
      <c r="P250" s="26">
        <v>0.0464389607079312</v>
      </c>
      <c r="Q250" t="s">
        <v>137</v>
      </c>
      <c r="R250">
        <v>156938.5</v>
      </c>
      <c r="S250" s="26">
        <v>0.020605722246954</v>
      </c>
      <c r="T250" t="s">
        <v>281</v>
      </c>
      <c r="V250" s="26"/>
    </row>
    <row r="251" ht="14.25" spans="1:22">
      <c r="A251" s="8">
        <v>20141106</v>
      </c>
      <c r="B251" s="9">
        <v>7590546.65</v>
      </c>
      <c r="C251" s="10">
        <f>B251/5000000</f>
        <v>1.51810933</v>
      </c>
      <c r="D251" s="11">
        <f>C251-1</f>
        <v>0.51810933</v>
      </c>
      <c r="E251" s="8">
        <v>743661</v>
      </c>
      <c r="F251" s="12">
        <f>E251/B251</f>
        <v>0.0979719952053782</v>
      </c>
      <c r="G251">
        <f>INT(A251/10000)</f>
        <v>2014</v>
      </c>
      <c r="H251">
        <f>INT((A251-G251*10000)/100)</f>
        <v>11</v>
      </c>
      <c r="I251" s="21">
        <f>INT(A251-G251*10000-H251*100)</f>
        <v>6</v>
      </c>
      <c r="J251" s="22">
        <v>41949</v>
      </c>
      <c r="K251" s="23">
        <f>SUM(B$2:B251)</f>
        <v>1516309455.78</v>
      </c>
      <c r="L251" s="23">
        <f>SUM(E$2:E251)</f>
        <v>174871508</v>
      </c>
      <c r="M251" s="24">
        <f>L251/K251*100</f>
        <v>11.5327057635504</v>
      </c>
      <c r="N251" s="25">
        <v>41949</v>
      </c>
      <c r="O251">
        <v>284628.22</v>
      </c>
      <c r="P251" s="26">
        <v>0.0464389607079312</v>
      </c>
      <c r="Q251" t="s">
        <v>137</v>
      </c>
      <c r="R251">
        <v>25711.5</v>
      </c>
      <c r="S251" s="26">
        <v>0.00337587034126463</v>
      </c>
      <c r="T251" t="s">
        <v>282</v>
      </c>
      <c r="V251" s="26"/>
    </row>
    <row r="252" ht="14.25" spans="1:22">
      <c r="A252" s="8">
        <v>20141107</v>
      </c>
      <c r="B252" s="9">
        <v>7586878.65</v>
      </c>
      <c r="C252" s="10">
        <f>B252/5000000</f>
        <v>1.51737573</v>
      </c>
      <c r="D252" s="11">
        <f>C252-1</f>
        <v>0.51737573</v>
      </c>
      <c r="E252" s="8">
        <v>676578</v>
      </c>
      <c r="F252" s="12">
        <f>E252/B252</f>
        <v>0.0891773852215232</v>
      </c>
      <c r="G252">
        <f>INT(A252/10000)</f>
        <v>2014</v>
      </c>
      <c r="H252">
        <f>INT((A252-G252*10000)/100)</f>
        <v>11</v>
      </c>
      <c r="I252" s="21">
        <f>INT(A252-G252*10000-H252*100)</f>
        <v>7</v>
      </c>
      <c r="J252" s="22">
        <v>41950</v>
      </c>
      <c r="K252" s="23">
        <f>SUM(B$2:B252)</f>
        <v>1523896334.43</v>
      </c>
      <c r="L252" s="23">
        <f>SUM(E$2:E252)</f>
        <v>175548086</v>
      </c>
      <c r="M252" s="24">
        <f>L252/K252*100</f>
        <v>11.5196868732979</v>
      </c>
      <c r="N252" s="25">
        <v>41950</v>
      </c>
      <c r="O252">
        <v>284628.22</v>
      </c>
      <c r="P252" s="26">
        <v>0.0464389607079312</v>
      </c>
      <c r="Q252" t="s">
        <v>137</v>
      </c>
      <c r="R252">
        <v>29379.5</v>
      </c>
      <c r="S252" s="26">
        <v>0.00385747166408744</v>
      </c>
      <c r="T252" t="s">
        <v>283</v>
      </c>
      <c r="V252" s="26"/>
    </row>
    <row r="253" ht="14.25" spans="1:22">
      <c r="A253" s="8">
        <v>20141110</v>
      </c>
      <c r="B253" s="9">
        <v>7547498.65</v>
      </c>
      <c r="C253" s="10">
        <f>B253/5000000</f>
        <v>1.50949973</v>
      </c>
      <c r="D253" s="11">
        <f>C253-1</f>
        <v>0.50949973</v>
      </c>
      <c r="E253" s="8">
        <v>853790</v>
      </c>
      <c r="F253" s="12">
        <f>E253/B253</f>
        <v>0.113122246136473</v>
      </c>
      <c r="G253">
        <f>INT(A253/10000)</f>
        <v>2014</v>
      </c>
      <c r="H253">
        <f>INT((A253-G253*10000)/100)</f>
        <v>11</v>
      </c>
      <c r="I253" s="21">
        <f>INT(A253-G253*10000-H253*100)</f>
        <v>10</v>
      </c>
      <c r="J253" s="22">
        <v>41953</v>
      </c>
      <c r="K253" s="23">
        <f>SUM(B$2:B253)</f>
        <v>1531443833.08</v>
      </c>
      <c r="L253" s="23">
        <f>SUM(E$2:E253)</f>
        <v>176401876</v>
      </c>
      <c r="M253" s="24">
        <f>L253/K253*100</f>
        <v>11.5186644256633</v>
      </c>
      <c r="N253" s="25">
        <v>41953</v>
      </c>
      <c r="O253">
        <v>284628.22</v>
      </c>
      <c r="P253" s="26">
        <v>0.0464389607079312</v>
      </c>
      <c r="Q253" t="s">
        <v>137</v>
      </c>
      <c r="R253">
        <v>68759.5</v>
      </c>
      <c r="S253" s="26">
        <v>0.00902798968283395</v>
      </c>
      <c r="T253" t="s">
        <v>284</v>
      </c>
      <c r="V253" s="26"/>
    </row>
    <row r="254" ht="14.25" spans="1:22">
      <c r="A254" s="8">
        <v>20141111</v>
      </c>
      <c r="B254" s="9">
        <v>7548688.65</v>
      </c>
      <c r="C254" s="10">
        <f>B254/5000000</f>
        <v>1.50973773</v>
      </c>
      <c r="D254" s="11">
        <f>C254-1</f>
        <v>0.50973773</v>
      </c>
      <c r="E254" s="8">
        <v>475008</v>
      </c>
      <c r="F254" s="12">
        <f>E254/B254</f>
        <v>0.0629258964071859</v>
      </c>
      <c r="G254">
        <f>INT(A254/10000)</f>
        <v>2014</v>
      </c>
      <c r="H254">
        <f>INT((A254-G254*10000)/100)</f>
        <v>11</v>
      </c>
      <c r="I254" s="21">
        <f>INT(A254-G254*10000-H254*100)</f>
        <v>11</v>
      </c>
      <c r="J254" s="22">
        <v>41954</v>
      </c>
      <c r="K254" s="23">
        <f>SUM(B$2:B254)</f>
        <v>1538992521.73</v>
      </c>
      <c r="L254" s="23">
        <f>SUM(E$2:E254)</f>
        <v>176876884</v>
      </c>
      <c r="M254" s="24">
        <f>L254/K254*100</f>
        <v>11.4930307654238</v>
      </c>
      <c r="N254" s="25">
        <v>41954</v>
      </c>
      <c r="O254">
        <v>284628.22</v>
      </c>
      <c r="P254" s="26">
        <v>0.0464389607079312</v>
      </c>
      <c r="Q254" t="s">
        <v>137</v>
      </c>
      <c r="R254">
        <v>67569.5</v>
      </c>
      <c r="S254" s="26">
        <v>0.00887174497886472</v>
      </c>
      <c r="T254" t="s">
        <v>285</v>
      </c>
      <c r="V254" s="26"/>
    </row>
    <row r="255" ht="14.25" spans="1:22">
      <c r="A255" s="8">
        <v>20141112</v>
      </c>
      <c r="B255" s="9">
        <v>7500448.65</v>
      </c>
      <c r="C255" s="10">
        <f>B255/5000000</f>
        <v>1.50008973</v>
      </c>
      <c r="D255" s="11">
        <f>C255-1</f>
        <v>0.50008973</v>
      </c>
      <c r="E255" s="8">
        <v>0</v>
      </c>
      <c r="F255" s="12">
        <f>E255/B255</f>
        <v>0</v>
      </c>
      <c r="G255">
        <f>INT(A255/10000)</f>
        <v>2014</v>
      </c>
      <c r="H255">
        <f>INT((A255-G255*10000)/100)</f>
        <v>11</v>
      </c>
      <c r="I255" s="21">
        <f>INT(A255-G255*10000-H255*100)</f>
        <v>12</v>
      </c>
      <c r="J255" s="22">
        <v>41955</v>
      </c>
      <c r="K255" s="23">
        <f>SUM(B$2:B255)</f>
        <v>1546492970.38</v>
      </c>
      <c r="L255" s="23">
        <f>SUM(E$2:E255)</f>
        <v>176876884</v>
      </c>
      <c r="M255" s="24">
        <f>L255/K255*100</f>
        <v>11.4372898802468</v>
      </c>
      <c r="N255" s="25">
        <v>41955</v>
      </c>
      <c r="O255">
        <v>284628.22</v>
      </c>
      <c r="P255" s="26">
        <v>0.0464389607079312</v>
      </c>
      <c r="Q255" t="s">
        <v>137</v>
      </c>
      <c r="R255">
        <v>115809.5</v>
      </c>
      <c r="S255" s="26">
        <v>0.0152055639027939</v>
      </c>
      <c r="T255" t="s">
        <v>286</v>
      </c>
      <c r="V255" s="26"/>
    </row>
    <row r="256" ht="14.25" spans="1:22">
      <c r="A256" s="8">
        <v>20141113</v>
      </c>
      <c r="B256" s="9">
        <v>7500448.65</v>
      </c>
      <c r="C256" s="10">
        <f>B256/5000000</f>
        <v>1.50008973</v>
      </c>
      <c r="D256" s="11">
        <f>C256-1</f>
        <v>0.50008973</v>
      </c>
      <c r="E256" s="8">
        <v>0</v>
      </c>
      <c r="F256" s="12">
        <f>E256/B256</f>
        <v>0</v>
      </c>
      <c r="G256">
        <f>INT(A256/10000)</f>
        <v>2014</v>
      </c>
      <c r="H256">
        <f>INT((A256-G256*10000)/100)</f>
        <v>11</v>
      </c>
      <c r="I256" s="21">
        <f>INT(A256-G256*10000-H256*100)</f>
        <v>13</v>
      </c>
      <c r="J256" s="22">
        <v>41956</v>
      </c>
      <c r="K256" s="23">
        <f>SUM(B$2:B256)</f>
        <v>1553993419.03</v>
      </c>
      <c r="L256" s="23">
        <f>SUM(E$2:E256)</f>
        <v>176876884</v>
      </c>
      <c r="M256" s="24">
        <f>L256/K256*100</f>
        <v>11.3820870689662</v>
      </c>
      <c r="N256" s="25">
        <v>41956</v>
      </c>
      <c r="O256">
        <v>284628.22</v>
      </c>
      <c r="P256" s="26">
        <v>0.0464389607079312</v>
      </c>
      <c r="Q256" t="s">
        <v>137</v>
      </c>
      <c r="R256">
        <v>115809.5</v>
      </c>
      <c r="S256" s="26">
        <v>0.0152055639027939</v>
      </c>
      <c r="T256" t="s">
        <v>287</v>
      </c>
      <c r="V256" s="26"/>
    </row>
    <row r="257" ht="14.25" spans="1:22">
      <c r="A257" s="8">
        <v>20141114</v>
      </c>
      <c r="B257" s="9">
        <v>7500448.65</v>
      </c>
      <c r="C257" s="10">
        <f>B257/5000000</f>
        <v>1.50008973</v>
      </c>
      <c r="D257" s="11">
        <f>C257-1</f>
        <v>0.50008973</v>
      </c>
      <c r="E257" s="8">
        <v>0</v>
      </c>
      <c r="F257" s="12">
        <f>E257/B257</f>
        <v>0</v>
      </c>
      <c r="G257">
        <f>INT(A257/10000)</f>
        <v>2014</v>
      </c>
      <c r="H257">
        <f>INT((A257-G257*10000)/100)</f>
        <v>11</v>
      </c>
      <c r="I257" s="21">
        <f>INT(A257-G257*10000-H257*100)</f>
        <v>14</v>
      </c>
      <c r="J257" s="22">
        <v>41957</v>
      </c>
      <c r="K257" s="23">
        <f>SUM(B$2:B257)</f>
        <v>1561493867.68</v>
      </c>
      <c r="L257" s="23">
        <f>SUM(E$2:E257)</f>
        <v>176876884</v>
      </c>
      <c r="M257" s="24">
        <f>L257/K257*100</f>
        <v>11.3274145778616</v>
      </c>
      <c r="N257" s="25">
        <v>41957</v>
      </c>
      <c r="O257">
        <v>284628.22</v>
      </c>
      <c r="P257" s="26">
        <v>0.0464389607079312</v>
      </c>
      <c r="Q257" t="s">
        <v>137</v>
      </c>
      <c r="R257">
        <v>115809.5</v>
      </c>
      <c r="S257" s="26">
        <v>0.0152055639027939</v>
      </c>
      <c r="T257" t="s">
        <v>288</v>
      </c>
      <c r="V257" s="26"/>
    </row>
    <row r="258" ht="14.25" spans="1:22">
      <c r="A258" s="8">
        <v>20141117</v>
      </c>
      <c r="B258" s="9">
        <v>7500448.65</v>
      </c>
      <c r="C258" s="10">
        <f>B258/5000000</f>
        <v>1.50008973</v>
      </c>
      <c r="D258" s="11">
        <f>C258-1</f>
        <v>0.50008973</v>
      </c>
      <c r="E258" s="8">
        <v>0</v>
      </c>
      <c r="F258" s="12">
        <f>E258/B258</f>
        <v>0</v>
      </c>
      <c r="G258">
        <f>INT(A258/10000)</f>
        <v>2014</v>
      </c>
      <c r="H258">
        <f>INT((A258-G258*10000)/100)</f>
        <v>11</v>
      </c>
      <c r="I258" s="21">
        <f>INT(A258-G258*10000-H258*100)</f>
        <v>17</v>
      </c>
      <c r="J258" s="22">
        <v>41960</v>
      </c>
      <c r="K258" s="23">
        <f>SUM(B$2:B258)</f>
        <v>1568994316.33</v>
      </c>
      <c r="L258" s="23">
        <f>SUM(E$2:E258)</f>
        <v>176876884</v>
      </c>
      <c r="M258" s="24">
        <f>L258/K258*100</f>
        <v>11.2732648014767</v>
      </c>
      <c r="N258" s="25">
        <v>41960</v>
      </c>
      <c r="O258">
        <v>284628.22</v>
      </c>
      <c r="P258" s="26">
        <v>0.0464389607079312</v>
      </c>
      <c r="Q258" t="s">
        <v>137</v>
      </c>
      <c r="R258">
        <v>115809.5</v>
      </c>
      <c r="S258" s="26">
        <v>0.0152055639027939</v>
      </c>
      <c r="T258" t="s">
        <v>289</v>
      </c>
      <c r="V258" s="26"/>
    </row>
    <row r="259" ht="14.25" spans="1:22">
      <c r="A259" s="8">
        <v>20141118</v>
      </c>
      <c r="B259" s="9">
        <v>7500448.65</v>
      </c>
      <c r="C259" s="10">
        <f>B259/5000000</f>
        <v>1.50008973</v>
      </c>
      <c r="D259" s="11">
        <f>C259-1</f>
        <v>0.50008973</v>
      </c>
      <c r="E259" s="8">
        <v>0</v>
      </c>
      <c r="F259" s="12">
        <f>E259/B259</f>
        <v>0</v>
      </c>
      <c r="G259">
        <f>INT(A259/10000)</f>
        <v>2014</v>
      </c>
      <c r="H259">
        <f>INT((A259-G259*10000)/100)</f>
        <v>11</v>
      </c>
      <c r="I259" s="21">
        <f>INT(A259-G259*10000-H259*100)</f>
        <v>18</v>
      </c>
      <c r="J259" s="22">
        <v>41961</v>
      </c>
      <c r="K259" s="23">
        <f>SUM(B$2:B259)</f>
        <v>1576494764.98</v>
      </c>
      <c r="L259" s="23">
        <f>SUM(E$2:E259)</f>
        <v>176876884</v>
      </c>
      <c r="M259" s="24">
        <f>L259/K259*100</f>
        <v>11.2196302790922</v>
      </c>
      <c r="N259" s="25">
        <v>41961</v>
      </c>
      <c r="O259">
        <v>284628.22</v>
      </c>
      <c r="P259" s="26">
        <v>0.0464389607079312</v>
      </c>
      <c r="Q259" t="s">
        <v>137</v>
      </c>
      <c r="R259">
        <v>115809.5</v>
      </c>
      <c r="S259" s="26">
        <v>0.0152055639027939</v>
      </c>
      <c r="T259" t="s">
        <v>290</v>
      </c>
      <c r="V259" s="26"/>
    </row>
    <row r="260" ht="14.25" spans="1:22">
      <c r="A260" s="8">
        <v>20141119</v>
      </c>
      <c r="B260" s="9">
        <v>7500448.65</v>
      </c>
      <c r="C260" s="10">
        <f>B260/5000000</f>
        <v>1.50008973</v>
      </c>
      <c r="D260" s="11">
        <f>C260-1</f>
        <v>0.50008973</v>
      </c>
      <c r="E260" s="8">
        <v>0</v>
      </c>
      <c r="F260" s="12">
        <f>E260/B260</f>
        <v>0</v>
      </c>
      <c r="G260">
        <f>INT(A260/10000)</f>
        <v>2014</v>
      </c>
      <c r="H260">
        <f>INT((A260-G260*10000)/100)</f>
        <v>11</v>
      </c>
      <c r="I260" s="21">
        <f>INT(A260-G260*10000-H260*100)</f>
        <v>19</v>
      </c>
      <c r="J260" s="22">
        <v>41962</v>
      </c>
      <c r="K260" s="23">
        <f>SUM(B$2:B260)</f>
        <v>1583995213.63</v>
      </c>
      <c r="L260" s="23">
        <f>SUM(E$2:E260)</f>
        <v>176876884</v>
      </c>
      <c r="M260" s="24">
        <f>L260/K260*100</f>
        <v>11.1665036912994</v>
      </c>
      <c r="N260" s="25">
        <v>41962</v>
      </c>
      <c r="O260">
        <v>284628.22</v>
      </c>
      <c r="P260" s="26">
        <v>0.0464389607079312</v>
      </c>
      <c r="Q260" t="s">
        <v>137</v>
      </c>
      <c r="R260">
        <v>115809.5</v>
      </c>
      <c r="S260" s="26">
        <v>0.0152055639027939</v>
      </c>
      <c r="T260" t="s">
        <v>291</v>
      </c>
      <c r="V260" s="26"/>
    </row>
    <row r="261" ht="14.25" spans="1:22">
      <c r="A261" s="8">
        <v>20141120</v>
      </c>
      <c r="B261" s="9">
        <v>7500448.65</v>
      </c>
      <c r="C261" s="10">
        <f>B261/5000000</f>
        <v>1.50008973</v>
      </c>
      <c r="D261" s="11">
        <f>C261-1</f>
        <v>0.50008973</v>
      </c>
      <c r="E261" s="8">
        <v>0</v>
      </c>
      <c r="F261" s="12">
        <f>E261/B261</f>
        <v>0</v>
      </c>
      <c r="G261">
        <f>INT(A261/10000)</f>
        <v>2014</v>
      </c>
      <c r="H261">
        <f>INT((A261-G261*10000)/100)</f>
        <v>11</v>
      </c>
      <c r="I261" s="21">
        <f>INT(A261-G261*10000-H261*100)</f>
        <v>20</v>
      </c>
      <c r="J261" s="22">
        <v>41963</v>
      </c>
      <c r="K261" s="23">
        <f>SUM(B$2:B261)</f>
        <v>1591495662.28</v>
      </c>
      <c r="L261" s="23">
        <f>SUM(E$2:E261)</f>
        <v>176876884</v>
      </c>
      <c r="M261" s="24">
        <f>L261/K261*100</f>
        <v>11.11387785667</v>
      </c>
      <c r="N261" s="25">
        <v>41963</v>
      </c>
      <c r="O261">
        <v>284628.22</v>
      </c>
      <c r="P261" s="26">
        <v>0.0464389607079312</v>
      </c>
      <c r="Q261" t="s">
        <v>137</v>
      </c>
      <c r="R261">
        <v>115809.5</v>
      </c>
      <c r="S261" s="26">
        <v>0.0152055639027939</v>
      </c>
      <c r="T261" t="s">
        <v>292</v>
      </c>
      <c r="V261" s="26"/>
    </row>
    <row r="262" ht="14.25" spans="1:22">
      <c r="A262" s="8">
        <v>20141121</v>
      </c>
      <c r="B262" s="9">
        <v>7500448.65</v>
      </c>
      <c r="C262" s="10">
        <f>B262/5000000</f>
        <v>1.50008973</v>
      </c>
      <c r="D262" s="11">
        <f>C262-1</f>
        <v>0.50008973</v>
      </c>
      <c r="E262" s="8">
        <v>0</v>
      </c>
      <c r="F262" s="12">
        <f>E262/B262</f>
        <v>0</v>
      </c>
      <c r="G262">
        <f>INT(A262/10000)</f>
        <v>2014</v>
      </c>
      <c r="H262">
        <f>INT((A262-G262*10000)/100)</f>
        <v>11</v>
      </c>
      <c r="I262" s="21">
        <f>INT(A262-G262*10000-H262*100)</f>
        <v>21</v>
      </c>
      <c r="J262" s="22">
        <v>41964</v>
      </c>
      <c r="K262" s="23">
        <f>SUM(B$2:B262)</f>
        <v>1598996110.93</v>
      </c>
      <c r="L262" s="23">
        <f>SUM(E$2:E262)</f>
        <v>176876884</v>
      </c>
      <c r="M262" s="24">
        <f>L262/K262*100</f>
        <v>11.06174572852</v>
      </c>
      <c r="N262" s="25">
        <v>41964</v>
      </c>
      <c r="O262">
        <v>284628.22</v>
      </c>
      <c r="P262" s="26">
        <v>0.0464389607079312</v>
      </c>
      <c r="Q262" t="s">
        <v>137</v>
      </c>
      <c r="R262">
        <v>115809.5</v>
      </c>
      <c r="S262" s="26">
        <v>0.0152055639027939</v>
      </c>
      <c r="T262" t="s">
        <v>293</v>
      </c>
      <c r="V262" s="26"/>
    </row>
    <row r="263" ht="14.25" spans="1:22">
      <c r="A263" s="8">
        <v>20141124</v>
      </c>
      <c r="B263" s="9">
        <v>7500448.65</v>
      </c>
      <c r="C263" s="10">
        <f>B263/5000000</f>
        <v>1.50008973</v>
      </c>
      <c r="D263" s="11">
        <f>C263-1</f>
        <v>0.50008973</v>
      </c>
      <c r="E263" s="8">
        <v>0</v>
      </c>
      <c r="F263" s="12">
        <f>E263/B263</f>
        <v>0</v>
      </c>
      <c r="G263">
        <f>INT(A263/10000)</f>
        <v>2014</v>
      </c>
      <c r="H263">
        <f>INT((A263-G263*10000)/100)</f>
        <v>11</v>
      </c>
      <c r="I263" s="21">
        <f>INT(A263-G263*10000-H263*100)</f>
        <v>24</v>
      </c>
      <c r="J263" s="22">
        <v>41967</v>
      </c>
      <c r="K263" s="23">
        <f>SUM(B$2:B263)</f>
        <v>1606496559.58</v>
      </c>
      <c r="L263" s="23">
        <f>SUM(E$2:E263)</f>
        <v>176876884</v>
      </c>
      <c r="M263" s="24">
        <f>L263/K263*100</f>
        <v>11.0101003917644</v>
      </c>
      <c r="N263" s="25">
        <v>41967</v>
      </c>
      <c r="O263">
        <v>284628.22</v>
      </c>
      <c r="P263" s="26">
        <v>0.0464389607079312</v>
      </c>
      <c r="Q263" t="s">
        <v>137</v>
      </c>
      <c r="R263">
        <v>115809.5</v>
      </c>
      <c r="S263" s="26">
        <v>0.0152055639027939</v>
      </c>
      <c r="T263" t="s">
        <v>294</v>
      </c>
      <c r="V263" s="26"/>
    </row>
    <row r="264" ht="14.25" spans="1:22">
      <c r="A264" s="8">
        <v>20141125</v>
      </c>
      <c r="B264" s="9">
        <v>7500448.65</v>
      </c>
      <c r="C264" s="10">
        <f>B264/5000000</f>
        <v>1.50008973</v>
      </c>
      <c r="D264" s="11">
        <f>C264-1</f>
        <v>0.50008973</v>
      </c>
      <c r="E264" s="8">
        <v>0</v>
      </c>
      <c r="F264" s="12">
        <f>E264/B264</f>
        <v>0</v>
      </c>
      <c r="G264">
        <f>INT(A264/10000)</f>
        <v>2014</v>
      </c>
      <c r="H264">
        <f>INT((A264-G264*10000)/100)</f>
        <v>11</v>
      </c>
      <c r="I264" s="21">
        <f>INT(A264-G264*10000-H264*100)</f>
        <v>25</v>
      </c>
      <c r="J264" s="22">
        <v>41968</v>
      </c>
      <c r="K264" s="23">
        <f>SUM(B$2:B264)</f>
        <v>1613997008.23</v>
      </c>
      <c r="L264" s="23">
        <f>SUM(E$2:E264)</f>
        <v>176876884</v>
      </c>
      <c r="M264" s="24">
        <f>L264/K264*100</f>
        <v>10.9589350598594</v>
      </c>
      <c r="N264" s="25">
        <v>41968</v>
      </c>
      <c r="O264">
        <v>284628.22</v>
      </c>
      <c r="P264" s="26">
        <v>0.0464389607079312</v>
      </c>
      <c r="Q264" t="s">
        <v>137</v>
      </c>
      <c r="R264">
        <v>115809.5</v>
      </c>
      <c r="S264" s="26">
        <v>0.0152055639027939</v>
      </c>
      <c r="T264" t="s">
        <v>295</v>
      </c>
      <c r="V264" s="26"/>
    </row>
    <row r="265" ht="14.25" spans="1:22">
      <c r="A265" s="8">
        <v>20141126</v>
      </c>
      <c r="B265" s="9">
        <v>7500448.65</v>
      </c>
      <c r="C265" s="10">
        <f>B265/5000000</f>
        <v>1.50008973</v>
      </c>
      <c r="D265" s="11">
        <f>C265-1</f>
        <v>0.50008973</v>
      </c>
      <c r="E265" s="8">
        <v>0</v>
      </c>
      <c r="F265" s="12">
        <f>E265/B265</f>
        <v>0</v>
      </c>
      <c r="G265">
        <f>INT(A265/10000)</f>
        <v>2014</v>
      </c>
      <c r="H265">
        <f>INT((A265-G265*10000)/100)</f>
        <v>11</v>
      </c>
      <c r="I265" s="21">
        <f>INT(A265-G265*10000-H265*100)</f>
        <v>26</v>
      </c>
      <c r="J265" s="22">
        <v>41969</v>
      </c>
      <c r="K265" s="23">
        <f>SUM(B$2:B265)</f>
        <v>1621497456.88</v>
      </c>
      <c r="L265" s="23">
        <f>SUM(E$2:E265)</f>
        <v>176876884</v>
      </c>
      <c r="M265" s="24">
        <f>L265/K265*100</f>
        <v>10.9082430718292</v>
      </c>
      <c r="N265" s="25">
        <v>41969</v>
      </c>
      <c r="O265">
        <v>284628.22</v>
      </c>
      <c r="P265" s="26">
        <v>0.0464389607079312</v>
      </c>
      <c r="Q265" t="s">
        <v>137</v>
      </c>
      <c r="R265">
        <v>115809.5</v>
      </c>
      <c r="S265" s="26">
        <v>0.0152055639027939</v>
      </c>
      <c r="T265" t="s">
        <v>296</v>
      </c>
      <c r="V265" s="26"/>
    </row>
    <row r="267" ht="14.25" spans="2:2">
      <c r="B267" s="3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Windows 用户</cp:lastModifiedBy>
  <dcterms:created xsi:type="dcterms:W3CDTF">2015-01-26T09:19:00Z</dcterms:created>
  <dcterms:modified xsi:type="dcterms:W3CDTF">2015-01-29T09:03:14Z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