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40. Accounting Principles and Standards\Excel Attachments (Exercises)\"/>
    </mc:Choice>
  </mc:AlternateContent>
  <xr:revisionPtr revIDLastSave="0" documentId="13_ncr:1_{949175F7-1D75-470A-AEBB-6478DC0CB818}" xr6:coauthVersionLast="45" xr6:coauthVersionMax="45" xr10:uidLastSave="{00000000-0000-0000-0000-000000000000}"/>
  <bookViews>
    <workbookView xWindow="-96" yWindow="-96" windowWidth="23232" windowHeight="12552" xr2:uid="{F8071A7B-651C-456D-936E-8149A2970D24}"/>
  </bookViews>
  <sheets>
    <sheet name="Cover Page" sheetId="5" r:id="rId1"/>
    <sheet name="Debt Issue Costs (Term)" sheetId="2" r:id="rId2"/>
    <sheet name="Share Issue + Transaction Costs" sheetId="4" r:id="rId3"/>
  </sheets>
  <definedNames>
    <definedName name="CIQWBGuid" hidden="1">"809fc0da-8ba5-46fb-866c-440d910f2f0f"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"10/29/2020 19:04:14"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" i="4" l="1"/>
  <c r="E42" i="4"/>
  <c r="E36" i="4"/>
  <c r="E33" i="4"/>
  <c r="E27" i="4"/>
  <c r="G19" i="4"/>
  <c r="E28" i="4" s="1"/>
  <c r="E34" i="4" s="1"/>
  <c r="E35" i="4" s="1"/>
  <c r="D36" i="2"/>
  <c r="D33" i="2"/>
  <c r="D43" i="2" s="1"/>
  <c r="D24" i="2"/>
  <c r="D28" i="2" s="1"/>
  <c r="D46" i="2" s="1"/>
  <c r="E21" i="2"/>
  <c r="F21" i="2" s="1"/>
  <c r="H25" i="2"/>
  <c r="H16" i="2"/>
  <c r="E37" i="4" l="1"/>
  <c r="G21" i="2"/>
  <c r="F33" i="2"/>
  <c r="F43" i="2" s="1"/>
  <c r="E33" i="2"/>
  <c r="E43" i="2" s="1"/>
  <c r="D26" i="2"/>
  <c r="E24" i="2" s="1"/>
  <c r="H21" i="2" l="1"/>
  <c r="H33" i="2" s="1"/>
  <c r="H43" i="2" s="1"/>
  <c r="G33" i="2"/>
  <c r="G43" i="2" s="1"/>
  <c r="E28" i="2"/>
  <c r="E46" i="2" s="1"/>
  <c r="F24" i="4"/>
  <c r="F42" i="4" s="1"/>
  <c r="E26" i="2"/>
  <c r="F24" i="2" s="1"/>
  <c r="F28" i="2" l="1"/>
  <c r="F46" i="2" s="1"/>
  <c r="E29" i="4"/>
  <c r="F27" i="4" s="1"/>
  <c r="G24" i="4"/>
  <c r="G42" i="4" s="1"/>
  <c r="F26" i="2"/>
  <c r="G24" i="2" s="1"/>
  <c r="G28" i="2" l="1"/>
  <c r="G46" i="2" s="1"/>
  <c r="G37" i="2"/>
  <c r="G47" i="2" s="1"/>
  <c r="E37" i="2"/>
  <c r="E47" i="2" s="1"/>
  <c r="E48" i="2" s="1"/>
  <c r="F29" i="4"/>
  <c r="G27" i="4" s="1"/>
  <c r="G26" i="2"/>
  <c r="H24" i="2" s="1"/>
  <c r="G48" i="2" l="1"/>
  <c r="H37" i="2"/>
  <c r="H47" i="2" s="1"/>
  <c r="H28" i="2"/>
  <c r="H46" i="2" s="1"/>
  <c r="F37" i="2"/>
  <c r="F47" i="2" s="1"/>
  <c r="F48" i="2" s="1"/>
  <c r="D37" i="2"/>
  <c r="G29" i="4"/>
  <c r="H26" i="2"/>
  <c r="D38" i="2" l="1"/>
  <c r="E36" i="2" s="1"/>
  <c r="E38" i="2" s="1"/>
  <c r="F36" i="2" s="1"/>
  <c r="F38" i="2" s="1"/>
  <c r="G36" i="2" s="1"/>
  <c r="G38" i="2" s="1"/>
  <c r="H36" i="2" s="1"/>
  <c r="H38" i="2" s="1"/>
  <c r="D47" i="2"/>
  <c r="D48" i="2" s="1"/>
  <c r="H48" i="2"/>
  <c r="F33" i="4"/>
  <c r="F37" i="4" l="1"/>
  <c r="G33" i="4" s="1"/>
  <c r="G3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Darren Tong</author>
  </authors>
  <commentList>
    <comment ref="B35" authorId="0" shapeId="0" xr:uid="{A531665B-AAB6-48A2-B9C3-ECA9AF102D30}">
      <text>
        <r>
          <rPr>
            <b/>
            <sz val="9"/>
            <color indexed="81"/>
            <rFont val="Tahoma"/>
            <family val="2"/>
          </rPr>
          <t xml:space="preserve">Corporate Finance Institute:
</t>
        </r>
        <r>
          <rPr>
            <sz val="9"/>
            <color indexed="81"/>
            <rFont val="Tahoma"/>
            <family val="2"/>
          </rPr>
          <t>Debt Issuance Costs are amortized over the term of the related debt liability using the Effective Interest Method.
On the balance sheet, unamortized debt issuance costs would be presented as a contra-account to the related debt liability.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Darren Tong</author>
  </authors>
  <commentList>
    <comment ref="B28" authorId="0" shapeId="0" xr:uid="{900A1F8E-3F47-4309-9AA0-D8A068B0A2D2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Share issue costs are netted off of the gross proceeds from the equity issue.</t>
        </r>
      </text>
    </comment>
    <comment ref="B34" authorId="0" shapeId="0" xr:uid="{7212BF2D-846F-4B85-B0CF-C28982808FD3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Share issue costs are netted off of the gross proceeds from the equity issue.</t>
        </r>
      </text>
    </comment>
    <comment ref="B44" authorId="0" shapeId="0" xr:uid="{E044EACB-9159-4926-9205-FAFE4150DC6D}">
      <text>
        <r>
          <rPr>
            <b/>
            <sz val="9"/>
            <color indexed="81"/>
            <rFont val="Tahoma"/>
            <family val="2"/>
          </rPr>
          <t>Corporate Finance Institute:</t>
        </r>
        <r>
          <rPr>
            <sz val="9"/>
            <color indexed="81"/>
            <rFont val="Tahoma"/>
            <family val="2"/>
          </rPr>
          <t xml:space="preserve">
M&amp;A transaction costs are expensed when incurred.</t>
        </r>
      </text>
    </comment>
  </commentList>
</comments>
</file>

<file path=xl/sharedStrings.xml><?xml version="1.0" encoding="utf-8"?>
<sst xmlns="http://schemas.openxmlformats.org/spreadsheetml/2006/main" count="65" uniqueCount="48">
  <si>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</si>
  <si>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</si>
  <si>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</si>
  <si>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</si>
  <si>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</si>
  <si>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2020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</si>
  <si>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</si>
  <si>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</si>
  <si>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</si>
  <si>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Financing Fees and Transaction Costs Exercise (Solution)</t>
  </si>
  <si>
    <t>© Corporate Finance Institute. All rights reserved.</t>
  </si>
  <si>
    <t>Principle Amount</t>
  </si>
  <si>
    <t>Term (Years)</t>
  </si>
  <si>
    <t>Debt Issuance Fee</t>
  </si>
  <si>
    <t>Long-Term Debt</t>
  </si>
  <si>
    <t>Balance, Beginning of Year</t>
  </si>
  <si>
    <t>Principle Repayments</t>
  </si>
  <si>
    <t>Interest Expense</t>
  </si>
  <si>
    <t>Debt Continuity Schedule and Annual Interest Expense</t>
  </si>
  <si>
    <t>Debt Issuance Fee Amortization</t>
  </si>
  <si>
    <t>Fee Amortization</t>
  </si>
  <si>
    <t>Interest on Term Debt</t>
  </si>
  <si>
    <t>Financing Fees and Transaction Costs Exercise (Debt Issuance Costs)</t>
  </si>
  <si>
    <t>Equity Financing</t>
  </si>
  <si>
    <t>Share Issue Costs</t>
  </si>
  <si>
    <t xml:space="preserve">Share Issue Costs </t>
  </si>
  <si>
    <t>Current Cash Balance</t>
  </si>
  <si>
    <t>Current Share Capital</t>
  </si>
  <si>
    <t>Share Capital</t>
  </si>
  <si>
    <t>New Issuance (Net)</t>
  </si>
  <si>
    <t>Balance, End of Year</t>
  </si>
  <si>
    <t>Show how the equity issue and related fees and the transaction costs would be modeled.</t>
  </si>
  <si>
    <t>Share Capital and Cash Balances</t>
  </si>
  <si>
    <t>Cash</t>
  </si>
  <si>
    <t>Net Proceeds from Equity Issue</t>
  </si>
  <si>
    <t>Acquisition Financing</t>
  </si>
  <si>
    <t>During 2021, Company XYZ concurrently closes the acquisition of Company ABC and a related equity financing, the net proceeds of which are used to finance a portion of the acquisition.</t>
  </si>
  <si>
    <t>Transaction Costs</t>
  </si>
  <si>
    <t>Financing Fees and Transaction Costs Exercise (Share Issue and Transaction Costs)</t>
  </si>
  <si>
    <t>M&amp;A Advisory Fees</t>
  </si>
  <si>
    <t>Table of Contents</t>
  </si>
  <si>
    <t>Debt Issue Costs (Term)</t>
  </si>
  <si>
    <t>Share Issue + Transaction Costs</t>
  </si>
  <si>
    <t>On January 1, 2021, Company XYZ issues $1 million of 5-year term debt with an interest rate of 5%. Interest is paid annually while principle is repaid at the end of the 5-year term.</t>
  </si>
  <si>
    <t>Annual Interest Rate</t>
  </si>
  <si>
    <t>Show the amount of interest expense over the 5-year term.</t>
  </si>
  <si>
    <t>Total Interest Expense</t>
  </si>
  <si>
    <t>A summary of the key assumptions include: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</si>
</sst>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164" formatCode="&quot;$&quot;#,##0"/>
    <numFmt numFmtId="165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u/>
      <sz val="12"/>
      <color rgb="FF0000FF"/>
      <name val="Arial Narrow"/>
      <family val="2"/>
    </font>
    <font>
      <u/>
      <sz val="12"/>
      <color theme="2"/>
      <name val="Arial Narrow"/>
      <family val="2"/>
    </font>
    <font>
      <sz val="12"/>
      <color theme="1"/>
      <name val="Arial Narrow"/>
      <family val="2"/>
    </font>
    <font>
      <u/>
      <sz val="10"/>
      <color theme="1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4"/>
      <color theme="0"/>
      <name val="Arial Narrow"/>
      <family val="2"/>
    </font>
    <font>
      <b/>
      <sz val="12"/>
      <color theme="0"/>
      <name val="Arial Narrow"/>
      <family val="2"/>
    </font>
    <font>
      <b/>
      <u/>
      <sz val="12"/>
      <color theme="1"/>
      <name val="Arial Narrow"/>
      <family val="2"/>
    </font>
    <font>
      <sz val="8"/>
      <color theme="0"/>
      <name val="Arial Narrow"/>
      <family val="2"/>
    </font>
    <font>
      <sz val="12"/>
      <color rgb="FF0000FF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6" fillId="2" borderId="0" xfId="2" applyFont="1" applyFill="1"/>
    <xf numFmtId="0" fontId="6" fillId="0" borderId="0" xfId="2" applyFont="1"/>
    <xf numFmtId="0" fontId="7" fillId="0" borderId="0" xfId="2" applyFont="1" applyProtection="1">
      <protection locked="0"/>
    </xf>
    <xf numFmtId="0" fontId="8" fillId="0" borderId="0" xfId="2" applyFont="1" applyAlignment="1">
      <alignment horizontal="right"/>
    </xf>
    <xf numFmtId="0" fontId="9" fillId="0" borderId="3" xfId="2" applyFont="1" applyBorder="1" applyProtection="1">
      <protection locked="0"/>
    </xf>
    <xf numFmtId="0" fontId="10" fillId="0" borderId="0" xfId="4" quotePrefix="1" applyFont="1" applyFill="1" applyProtection="1">
      <protection locked="0"/>
    </xf>
    <xf numFmtId="0" fontId="11" fillId="0" borderId="0" xfId="4" quotePrefix="1" applyFont="1" applyFill="1"/>
    <xf numFmtId="0" fontId="11" fillId="0" borderId="0" xfId="4" quotePrefix="1" applyFont="1"/>
    <xf numFmtId="0" fontId="12" fillId="0" borderId="0" xfId="2" applyFont="1"/>
    <xf numFmtId="0" fontId="6" fillId="0" borderId="1" xfId="2" applyFont="1" applyBorder="1"/>
    <xf numFmtId="0" fontId="13" fillId="0" borderId="0" xfId="3" applyFont="1"/>
    <xf numFmtId="0" fontId="14" fillId="3" borderId="0" xfId="2" applyFont="1" applyFill="1"/>
    <xf numFmtId="0" fontId="6" fillId="3" borderId="0" xfId="2" applyFont="1" applyFill="1"/>
    <xf numFmtId="0" fontId="6" fillId="4" borderId="0" xfId="2" applyFont="1" applyFill="1"/>
    <xf numFmtId="37" fontId="15" fillId="3" borderId="0" xfId="0" applyNumberFormat="1" applyFont="1" applyFill="1" applyAlignment="1">
      <alignment vertical="top"/>
    </xf>
    <xf numFmtId="0" fontId="12" fillId="0" borderId="0" xfId="0" applyFont="1"/>
    <xf numFmtId="37" fontId="16" fillId="3" borderId="0" xfId="0" applyNumberFormat="1" applyFont="1" applyFill="1" applyAlignment="1">
      <alignment horizontal="left" vertical="top"/>
    </xf>
    <xf numFmtId="37" fontId="17" fillId="3" borderId="0" xfId="0" applyNumberFormat="1" applyFont="1" applyFill="1" applyAlignment="1">
      <alignment horizontal="left" vertical="top"/>
    </xf>
    <xf numFmtId="0" fontId="9" fillId="0" borderId="0" xfId="0" applyFont="1" applyAlignment="1">
      <alignment vertical="top"/>
    </xf>
    <xf numFmtId="164" fontId="9" fillId="0" borderId="0" xfId="0" applyNumberFormat="1" applyFont="1" applyAlignment="1">
      <alignment horizontal="left"/>
    </xf>
    <xf numFmtId="0" fontId="12" fillId="0" borderId="0" xfId="0" applyFont="1" applyAlignment="1">
      <alignment vertical="top"/>
    </xf>
    <xf numFmtId="0" fontId="12" fillId="0" borderId="0" xfId="0" applyFont="1" applyAlignment="1">
      <alignment horizontal="left" vertical="top" wrapText="1"/>
    </xf>
    <xf numFmtId="164" fontId="12" fillId="0" borderId="0" xfId="0" applyNumberFormat="1" applyFont="1" applyAlignment="1">
      <alignment horizontal="left"/>
    </xf>
    <xf numFmtId="0" fontId="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164" fontId="12" fillId="5" borderId="0" xfId="0" applyNumberFormat="1" applyFont="1" applyFill="1" applyAlignment="1">
      <alignment horizontal="left"/>
    </xf>
    <xf numFmtId="0" fontId="12" fillId="5" borderId="0" xfId="0" applyFont="1" applyFill="1"/>
    <xf numFmtId="0" fontId="12" fillId="0" borderId="0" xfId="0" applyFont="1" applyFill="1" applyAlignment="1">
      <alignment vertical="top"/>
    </xf>
    <xf numFmtId="164" fontId="12" fillId="0" borderId="0" xfId="0" applyNumberFormat="1" applyFont="1" applyFill="1" applyAlignment="1">
      <alignment horizontal="left"/>
    </xf>
    <xf numFmtId="0" fontId="12" fillId="0" borderId="0" xfId="0" applyFont="1" applyFill="1"/>
    <xf numFmtId="164" fontId="12" fillId="0" borderId="0" xfId="0" applyNumberFormat="1" applyFont="1" applyFill="1" applyAlignment="1">
      <alignment horizontal="right"/>
    </xf>
    <xf numFmtId="0" fontId="9" fillId="0" borderId="0" xfId="0" applyFont="1"/>
    <xf numFmtId="0" fontId="9" fillId="0" borderId="3" xfId="0" applyNumberFormat="1" applyFont="1" applyBorder="1" applyAlignment="1">
      <alignment horizontal="right" vertical="top"/>
    </xf>
    <xf numFmtId="164" fontId="12" fillId="0" borderId="0" xfId="0" applyNumberFormat="1" applyFont="1" applyAlignment="1">
      <alignment vertical="top"/>
    </xf>
    <xf numFmtId="0" fontId="18" fillId="0" borderId="0" xfId="0" applyFont="1" applyAlignment="1">
      <alignment vertical="top"/>
    </xf>
    <xf numFmtId="164" fontId="12" fillId="0" borderId="0" xfId="0" applyNumberFormat="1" applyFont="1" applyFill="1" applyAlignment="1">
      <alignment vertical="top"/>
    </xf>
    <xf numFmtId="0" fontId="12" fillId="0" borderId="3" xfId="0" applyFont="1" applyFill="1" applyBorder="1" applyAlignment="1">
      <alignment vertical="top"/>
    </xf>
    <xf numFmtId="164" fontId="12" fillId="0" borderId="3" xfId="0" applyNumberFormat="1" applyFont="1" applyFill="1" applyBorder="1" applyAlignment="1">
      <alignment vertical="top"/>
    </xf>
    <xf numFmtId="6" fontId="12" fillId="0" borderId="0" xfId="0" quotePrefix="1" applyNumberFormat="1" applyFont="1" applyAlignment="1">
      <alignment horizontal="left"/>
    </xf>
    <xf numFmtId="0" fontId="18" fillId="0" borderId="0" xfId="0" applyFont="1"/>
    <xf numFmtId="164" fontId="12" fillId="0" borderId="0" xfId="0" applyNumberFormat="1" applyFont="1" applyFill="1"/>
    <xf numFmtId="0" fontId="12" fillId="0" borderId="3" xfId="0" applyFont="1" applyFill="1" applyBorder="1"/>
    <xf numFmtId="164" fontId="12" fillId="0" borderId="3" xfId="0" applyNumberFormat="1" applyFont="1" applyFill="1" applyBorder="1"/>
    <xf numFmtId="0" fontId="9" fillId="0" borderId="0" xfId="0" applyFont="1" applyFill="1"/>
    <xf numFmtId="164" fontId="9" fillId="0" borderId="0" xfId="0" applyNumberFormat="1" applyFont="1" applyFill="1"/>
    <xf numFmtId="37" fontId="19" fillId="3" borderId="0" xfId="0" applyNumberFormat="1" applyFont="1" applyFill="1" applyAlignment="1">
      <alignment vertical="top"/>
    </xf>
    <xf numFmtId="164" fontId="20" fillId="0" borderId="2" xfId="0" applyNumberFormat="1" applyFont="1" applyBorder="1" applyAlignment="1">
      <alignment vertical="top"/>
    </xf>
    <xf numFmtId="0" fontId="20" fillId="0" borderId="2" xfId="0" applyFont="1" applyBorder="1" applyAlignment="1">
      <alignment vertical="top"/>
    </xf>
    <xf numFmtId="165" fontId="20" fillId="0" borderId="2" xfId="1" applyNumberFormat="1" applyFont="1" applyBorder="1" applyAlignment="1">
      <alignment vertical="top"/>
    </xf>
    <xf numFmtId="164" fontId="20" fillId="0" borderId="3" xfId="0" applyNumberFormat="1" applyFont="1" applyFill="1" applyBorder="1" applyAlignment="1">
      <alignment vertical="top"/>
    </xf>
    <xf numFmtId="6" fontId="12" fillId="0" borderId="0" xfId="0" quotePrefix="1" applyNumberFormat="1" applyFont="1" applyFill="1" applyAlignment="1">
      <alignment horizontal="left"/>
    </xf>
    <xf numFmtId="0" fontId="18" fillId="0" borderId="0" xfId="0" applyFont="1" applyFill="1"/>
    <xf numFmtId="0" fontId="12" fillId="0" borderId="0" xfId="0" applyFont="1" applyFill="1" applyBorder="1" applyAlignment="1">
      <alignment vertical="top"/>
    </xf>
    <xf numFmtId="0" fontId="12" fillId="0" borderId="0" xfId="0" applyFont="1" applyFill="1" applyBorder="1"/>
    <xf numFmtId="164" fontId="12" fillId="0" borderId="0" xfId="0" applyNumberFormat="1" applyFont="1" applyFill="1" applyBorder="1" applyAlignment="1">
      <alignment vertical="top"/>
    </xf>
    <xf numFmtId="0" fontId="20" fillId="0" borderId="0" xfId="0" applyFont="1"/>
    <xf numFmtId="164" fontId="20" fillId="0" borderId="0" xfId="0" applyNumberFormat="1" applyFont="1" applyFill="1"/>
    <xf numFmtId="164" fontId="20" fillId="0" borderId="0" xfId="0" applyNumberFormat="1" applyFont="1" applyFill="1" applyBorder="1" applyAlignment="1">
      <alignment vertical="top"/>
    </xf>
    <xf numFmtId="0" fontId="12" fillId="0" borderId="0" xfId="0" quotePrefix="1" applyFont="1" applyAlignment="1">
      <alignment vertical="top" wrapText="1"/>
    </xf>
  </cellXfs>
  <cellStyles count="5">
    <cellStyle name="Hyperlink" xfId="4" builtinId="8"/>
    <cellStyle name="Hyperlink 2 2" xfId="3" xr:uid="{84AB4CC3-A63E-4024-BE25-05CAF0518FC5}"/>
    <cellStyle name="Normal" xfId="0" builtinId="0"/>
    <cellStyle name="Normal 2 2 2" xfId="2" xr:uid="{78B50F4C-26FE-467A-BC86-7EAD1BEE1AB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4</xdr:row>
      <xdr:rowOff>88129</xdr:rowOff>
    </xdr:from>
    <xdr:ext cx="3446303" cy="90846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5DF269-9DC8-40DF-809E-230CCBAAF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482724" y="989829"/>
          <a:ext cx="3446303" cy="9084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F3996-7C52-44A3-95FD-07F72572068F}">
  <dimension ref="B1:M50"/>
  <sheetViews>
    <sheetView showGridLines="0" tabSelected="1" zoomScale="90" zoomScaleNormal="90" workbookViewId="0"/>
  </sheetViews>
  <sheetFormatPr defaultColWidth="9.15625" defaultRowHeight="14.1" x14ac:dyDescent="0.5"/>
  <cols>
    <col min="1" max="2" width="11" style="1" customWidth="1"/>
    <col min="3" max="3" width="54.47265625" style="1" customWidth="1"/>
    <col min="4" max="20" width="11" style="1" customWidth="1"/>
    <col min="21" max="16384" width="9.15625" style="1"/>
  </cols>
  <sheetData>
    <row r="1" spans="2:13" ht="16.5" customHeight="1" x14ac:dyDescent="0.5"/>
    <row r="2" spans="2:13" ht="15.75" customHeight="1" x14ac:dyDescent="0.5"/>
    <row r="3" spans="2:13" ht="19.5" customHeight="1" x14ac:dyDescent="0.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9.5" customHeight="1" x14ac:dyDescent="0.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t="19.5" customHeight="1" x14ac:dyDescent="0.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ht="19.5" customHeight="1" x14ac:dyDescent="0.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ht="19.5" customHeight="1" x14ac:dyDescent="0.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ht="19.5" customHeight="1" x14ac:dyDescent="0.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ht="19.5" customHeight="1" x14ac:dyDescent="0.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 ht="19.5" customHeight="1" x14ac:dyDescent="0.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ht="19.5" customHeight="1" x14ac:dyDescent="0.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ht="27.3" x14ac:dyDescent="0.9">
      <c r="B12" s="2"/>
      <c r="C12" s="3" t="s">
        <v>9</v>
      </c>
      <c r="D12" s="2"/>
      <c r="E12" s="2"/>
      <c r="F12" s="2"/>
      <c r="G12" s="2"/>
      <c r="H12" s="2"/>
      <c r="I12" s="2"/>
      <c r="J12" s="2"/>
      <c r="K12" s="2"/>
      <c r="L12" s="4" t="s">
        <v>0</v>
      </c>
      <c r="M12" s="2"/>
    </row>
    <row r="13" spans="2:13" ht="17.25" customHeight="1" x14ac:dyDescent="0.9">
      <c r="B13" s="2"/>
      <c r="C13" s="3"/>
      <c r="D13" s="2"/>
      <c r="E13" s="2"/>
      <c r="F13" s="2"/>
      <c r="G13" s="2"/>
      <c r="H13" s="2"/>
      <c r="I13" s="2"/>
      <c r="J13" s="2"/>
      <c r="K13" s="2"/>
      <c r="L13" s="4"/>
      <c r="M13" s="2"/>
    </row>
    <row r="14" spans="2:13" ht="19.5" customHeight="1" x14ac:dyDescent="0.5">
      <c r="B14" s="2"/>
      <c r="C14" s="5" t="s">
        <v>40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ht="19.5" customHeight="1" x14ac:dyDescent="0.5">
      <c r="B15" s="2"/>
      <c r="C15" s="6" t="s">
        <v>41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2:13" ht="19.5" customHeight="1" x14ac:dyDescent="0.5">
      <c r="B16" s="2"/>
      <c r="C16" s="6" t="s">
        <v>42</v>
      </c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ht="19.5" customHeight="1" x14ac:dyDescent="0.5">
      <c r="B17" s="2"/>
      <c r="C17" s="7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ht="19.5" customHeight="1" x14ac:dyDescent="0.5">
      <c r="B18" s="2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ht="19.5" customHeight="1" x14ac:dyDescent="0.5">
      <c r="B19" s="2"/>
      <c r="C19" s="7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ht="17.25" customHeight="1" x14ac:dyDescent="0.5">
      <c r="B20" s="2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ht="17.25" customHeight="1" x14ac:dyDescent="0.5">
      <c r="B21" s="2"/>
      <c r="C21" s="8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ht="17.25" customHeight="1" x14ac:dyDescent="0.5">
      <c r="B22" s="2"/>
      <c r="C22" s="9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ht="19.5" customHeight="1" x14ac:dyDescent="0.5">
      <c r="B23" s="2"/>
      <c r="C23" s="2" t="s">
        <v>1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ht="19.5" customHeight="1" x14ac:dyDescent="0.5">
      <c r="B24" s="2"/>
      <c r="C24" s="10" t="s">
        <v>2</v>
      </c>
      <c r="D24" s="10"/>
      <c r="E24" s="10"/>
      <c r="F24" s="10"/>
      <c r="G24" s="10"/>
      <c r="H24" s="10"/>
      <c r="I24" s="10"/>
      <c r="J24" s="10"/>
      <c r="K24" s="10"/>
      <c r="L24" s="10"/>
      <c r="M24" s="2"/>
    </row>
    <row r="25" spans="2:13" ht="19.5" customHeight="1" x14ac:dyDescent="0.5">
      <c r="B25" s="2"/>
      <c r="C25" s="2" t="s">
        <v>3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ht="19.5" customHeight="1" x14ac:dyDescent="0.5">
      <c r="B26" s="2"/>
      <c r="C26" s="11" t="s">
        <v>4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ht="19.5" customHeight="1" x14ac:dyDescent="0.5">
      <c r="B27" s="2"/>
      <c r="C27" s="11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ht="19.5" customHeight="1" x14ac:dyDescent="0.5">
      <c r="B28" s="2"/>
      <c r="C28" s="12" t="s">
        <v>5</v>
      </c>
      <c r="D28" s="12"/>
      <c r="E28" s="13"/>
      <c r="F28" s="13"/>
      <c r="G28" s="13"/>
      <c r="H28" s="13"/>
      <c r="I28" s="13"/>
      <c r="J28" s="13"/>
      <c r="K28" s="13"/>
      <c r="L28" s="13"/>
      <c r="M28" s="2"/>
    </row>
    <row r="29" spans="2:13" ht="19.5" customHeight="1" x14ac:dyDescent="0.5">
      <c r="B29" s="14"/>
      <c r="C29" s="12" t="s">
        <v>6</v>
      </c>
      <c r="D29" s="12"/>
      <c r="E29" s="12"/>
      <c r="F29" s="12"/>
      <c r="G29" s="12"/>
      <c r="H29" s="12"/>
      <c r="I29" s="12"/>
      <c r="J29" s="12"/>
      <c r="K29" s="12"/>
      <c r="L29" s="12"/>
      <c r="M29" s="14"/>
    </row>
    <row r="30" spans="2:13" ht="19.5" customHeight="1" x14ac:dyDescent="0.5">
      <c r="B30" s="14"/>
      <c r="C30" s="12" t="s">
        <v>7</v>
      </c>
      <c r="D30" s="12"/>
      <c r="E30" s="12"/>
      <c r="F30" s="12"/>
      <c r="G30" s="12"/>
      <c r="H30" s="12"/>
      <c r="I30" s="12"/>
      <c r="J30" s="12"/>
      <c r="K30" s="12"/>
      <c r="L30" s="12"/>
      <c r="M30" s="14"/>
    </row>
    <row r="31" spans="2:13" ht="19.5" customHeight="1" x14ac:dyDescent="0.5">
      <c r="B31" s="14"/>
      <c r="C31" s="12" t="s">
        <v>8</v>
      </c>
      <c r="D31" s="12"/>
      <c r="E31" s="12"/>
      <c r="F31" s="12"/>
      <c r="G31" s="12"/>
      <c r="H31" s="12"/>
      <c r="I31" s="12"/>
      <c r="J31" s="12"/>
      <c r="K31" s="12"/>
      <c r="L31" s="12"/>
      <c r="M31" s="14"/>
    </row>
    <row r="32" spans="2:13" ht="19.5" customHeight="1" x14ac:dyDescent="0.5">
      <c r="B32" s="14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4"/>
    </row>
    <row r="33" spans="2:13" ht="19.5" customHeight="1" x14ac:dyDescent="0.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2:13" ht="19.5" customHeight="1" x14ac:dyDescent="0.5"/>
    <row r="35" spans="2:13" ht="19.5" customHeight="1" x14ac:dyDescent="0.5"/>
    <row r="36" spans="2:13" ht="19.5" customHeight="1" x14ac:dyDescent="0.5"/>
    <row r="37" spans="2:13" ht="19.5" customHeight="1" x14ac:dyDescent="0.5"/>
    <row r="38" spans="2:13" ht="19.5" customHeight="1" x14ac:dyDescent="0.5"/>
    <row r="39" spans="2:13" ht="19.5" customHeight="1" x14ac:dyDescent="0.5"/>
    <row r="40" spans="2:13" ht="19.5" customHeight="1" x14ac:dyDescent="0.5"/>
    <row r="41" spans="2:13" ht="19.5" customHeight="1" x14ac:dyDescent="0.5"/>
    <row r="42" spans="2:13" ht="19.5" customHeight="1" x14ac:dyDescent="0.5"/>
    <row r="43" spans="2:13" ht="19.5" customHeight="1" x14ac:dyDescent="0.5"/>
    <row r="44" spans="2:13" ht="19.5" customHeight="1" x14ac:dyDescent="0.5"/>
    <row r="45" spans="2:13" ht="19.5" customHeight="1" x14ac:dyDescent="0.5"/>
    <row r="46" spans="2:13" ht="19.5" customHeight="1" x14ac:dyDescent="0.5"/>
    <row r="47" spans="2:13" ht="19.5" customHeight="1" x14ac:dyDescent="0.5"/>
    <row r="48" spans="2:13" ht="19.5" customHeight="1" x14ac:dyDescent="0.5"/>
    <row r="49" ht="19.5" customHeight="1" x14ac:dyDescent="0.5"/>
    <row r="50" ht="19.5" customHeight="1" x14ac:dyDescent="0.5"/>
  </sheetData>
  <hyperlinks>
    <hyperlink ref="C26" r:id="rId1" xr:uid="{B9EE8D27-9D1A-48D6-B8BC-1D0B2E36539C}"/>
    <hyperlink ref="C15" location="'Debt Issue Costs (Term)'!A1" display="Debt Issue Costs (Term)" xr:uid="{07710457-B699-43EB-BFD6-2B0BDAF4BAD1}"/>
    <hyperlink ref="C16" location="'Share Issue + Transaction Costs'!A1" display="Share Issue + Transaction Costs" xr:uid="{A6F82FF5-CD9E-4031-9A5D-DC1C61FE15F4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CB845-84B8-4955-83E6-ABF85BD27CC1}">
  <dimension ref="A1:H48"/>
  <sheetViews>
    <sheetView showGridLines="0" workbookViewId="0"/>
  </sheetViews>
  <sheetFormatPr defaultColWidth="12.734375" defaultRowHeight="15" x14ac:dyDescent="0.5"/>
  <cols>
    <col min="1" max="1" width="5.734375" style="16" customWidth="1"/>
    <col min="2" max="2" width="30.734375" style="16" customWidth="1"/>
    <col min="3" max="3" width="13" style="16" bestFit="1" customWidth="1"/>
    <col min="4" max="7" width="12.734375" style="16"/>
    <col min="8" max="8" width="13.5234375" style="16" bestFit="1" customWidth="1"/>
    <col min="9" max="16384" width="12.734375" style="16"/>
  </cols>
  <sheetData>
    <row r="1" spans="1:8" x14ac:dyDescent="0.5">
      <c r="A1" s="46" t="s">
        <v>10</v>
      </c>
      <c r="B1" s="15"/>
      <c r="C1" s="15"/>
      <c r="D1" s="15"/>
      <c r="E1" s="15"/>
      <c r="F1" s="15"/>
      <c r="G1" s="15"/>
      <c r="H1" s="15"/>
    </row>
    <row r="2" spans="1:8" ht="17.399999999999999" x14ac:dyDescent="0.5">
      <c r="A2" s="17" t="s">
        <v>22</v>
      </c>
      <c r="B2" s="18"/>
      <c r="C2" s="18"/>
      <c r="D2" s="18"/>
      <c r="E2" s="18"/>
      <c r="F2" s="18"/>
      <c r="G2" s="18"/>
      <c r="H2" s="18"/>
    </row>
    <row r="4" spans="1:8" ht="34.5" customHeight="1" x14ac:dyDescent="0.5">
      <c r="B4" s="59" t="s">
        <v>43</v>
      </c>
      <c r="C4" s="59"/>
      <c r="D4" s="59"/>
      <c r="E4" s="59"/>
      <c r="F4" s="59"/>
      <c r="G4" s="59"/>
      <c r="H4" s="59"/>
    </row>
    <row r="5" spans="1:8" x14ac:dyDescent="0.5">
      <c r="B5" s="19" t="s">
        <v>47</v>
      </c>
      <c r="C5" s="19"/>
      <c r="D5" s="19"/>
      <c r="E5" s="20"/>
      <c r="G5" s="20"/>
      <c r="H5" s="20"/>
    </row>
    <row r="6" spans="1:8" x14ac:dyDescent="0.5">
      <c r="B6" s="21" t="s">
        <v>11</v>
      </c>
      <c r="C6" s="21"/>
      <c r="H6" s="47">
        <v>1000000</v>
      </c>
    </row>
    <row r="7" spans="1:8" x14ac:dyDescent="0.5">
      <c r="B7" s="21" t="s">
        <v>12</v>
      </c>
      <c r="C7" s="21"/>
      <c r="H7" s="48">
        <v>5</v>
      </c>
    </row>
    <row r="8" spans="1:8" x14ac:dyDescent="0.5">
      <c r="B8" s="21" t="s">
        <v>44</v>
      </c>
      <c r="C8" s="21"/>
      <c r="H8" s="49">
        <v>0.05</v>
      </c>
    </row>
    <row r="9" spans="1:8" x14ac:dyDescent="0.5">
      <c r="B9" s="21" t="s">
        <v>13</v>
      </c>
      <c r="C9" s="21"/>
      <c r="H9" s="49">
        <v>0.01</v>
      </c>
    </row>
    <row r="11" spans="1:8" x14ac:dyDescent="0.5">
      <c r="B11" s="21" t="s">
        <v>45</v>
      </c>
      <c r="C11" s="21"/>
      <c r="D11" s="21"/>
      <c r="E11" s="22"/>
      <c r="G11" s="22"/>
      <c r="H11" s="22"/>
    </row>
    <row r="12" spans="1:8" x14ac:dyDescent="0.5">
      <c r="B12" s="21"/>
      <c r="C12" s="21"/>
      <c r="D12" s="21"/>
      <c r="E12" s="23"/>
      <c r="G12" s="23"/>
      <c r="H12" s="23"/>
    </row>
    <row r="13" spans="1:8" x14ac:dyDescent="0.5">
      <c r="B13" s="19"/>
      <c r="C13" s="19"/>
      <c r="D13" s="19"/>
      <c r="E13" s="20"/>
      <c r="G13" s="20"/>
      <c r="H13" s="20"/>
    </row>
    <row r="14" spans="1:8" x14ac:dyDescent="0.5">
      <c r="B14" s="24" t="s">
        <v>13</v>
      </c>
      <c r="C14" s="24"/>
      <c r="D14" s="25"/>
      <c r="E14" s="26"/>
      <c r="F14" s="27"/>
      <c r="G14" s="26"/>
      <c r="H14" s="26"/>
    </row>
    <row r="15" spans="1:8" x14ac:dyDescent="0.5">
      <c r="B15" s="19"/>
      <c r="C15" s="19"/>
      <c r="D15" s="19"/>
      <c r="E15" s="20"/>
      <c r="G15" s="20"/>
      <c r="H15" s="20"/>
    </row>
    <row r="16" spans="1:8" x14ac:dyDescent="0.5">
      <c r="B16" s="28" t="s">
        <v>13</v>
      </c>
      <c r="C16" s="28"/>
      <c r="D16" s="28"/>
      <c r="E16" s="29"/>
      <c r="F16" s="30"/>
      <c r="G16" s="29"/>
      <c r="H16" s="31">
        <f>+H6*H9</f>
        <v>10000</v>
      </c>
    </row>
    <row r="17" spans="2:8" x14ac:dyDescent="0.5">
      <c r="B17" s="19"/>
      <c r="C17" s="19"/>
      <c r="D17" s="19"/>
      <c r="E17" s="20"/>
      <c r="G17" s="20"/>
      <c r="H17" s="20"/>
    </row>
    <row r="18" spans="2:8" x14ac:dyDescent="0.5">
      <c r="B18" s="19"/>
      <c r="C18" s="19"/>
      <c r="D18" s="19"/>
      <c r="E18" s="20"/>
      <c r="G18" s="20"/>
      <c r="H18" s="20"/>
    </row>
    <row r="19" spans="2:8" x14ac:dyDescent="0.5">
      <c r="B19" s="24" t="s">
        <v>18</v>
      </c>
      <c r="C19" s="24"/>
      <c r="D19" s="25"/>
      <c r="E19" s="26"/>
      <c r="F19" s="27"/>
      <c r="G19" s="26"/>
      <c r="H19" s="26"/>
    </row>
    <row r="20" spans="2:8" x14ac:dyDescent="0.5">
      <c r="B20" s="32"/>
      <c r="C20" s="32"/>
      <c r="D20" s="32"/>
    </row>
    <row r="21" spans="2:8" x14ac:dyDescent="0.5">
      <c r="B21" s="21"/>
      <c r="C21" s="32"/>
      <c r="D21" s="33">
        <v>2021</v>
      </c>
      <c r="E21" s="33">
        <f>+D21+1</f>
        <v>2022</v>
      </c>
      <c r="F21" s="33">
        <f t="shared" ref="F21:H21" si="0">+E21+1</f>
        <v>2023</v>
      </c>
      <c r="G21" s="33">
        <f t="shared" si="0"/>
        <v>2024</v>
      </c>
      <c r="H21" s="33">
        <f t="shared" si="0"/>
        <v>2025</v>
      </c>
    </row>
    <row r="22" spans="2:8" ht="5.25" customHeight="1" x14ac:dyDescent="0.5">
      <c r="B22" s="21"/>
      <c r="C22" s="21"/>
      <c r="D22" s="34"/>
      <c r="E22" s="34"/>
      <c r="F22" s="34"/>
      <c r="G22" s="34"/>
      <c r="H22" s="34"/>
    </row>
    <row r="23" spans="2:8" x14ac:dyDescent="0.5">
      <c r="B23" s="35" t="s">
        <v>14</v>
      </c>
      <c r="C23" s="21"/>
      <c r="D23" s="34"/>
      <c r="E23" s="34"/>
      <c r="F23" s="34"/>
      <c r="G23" s="34"/>
      <c r="H23" s="34"/>
    </row>
    <row r="24" spans="2:8" x14ac:dyDescent="0.5">
      <c r="B24" s="28" t="s">
        <v>15</v>
      </c>
      <c r="C24" s="36"/>
      <c r="D24" s="36">
        <f>+H6</f>
        <v>1000000</v>
      </c>
      <c r="E24" s="36">
        <f t="shared" ref="E24:H24" si="1">+D26</f>
        <v>1000000</v>
      </c>
      <c r="F24" s="36">
        <f t="shared" si="1"/>
        <v>1000000</v>
      </c>
      <c r="G24" s="36">
        <f t="shared" si="1"/>
        <v>1000000</v>
      </c>
      <c r="H24" s="36">
        <f t="shared" si="1"/>
        <v>1000000</v>
      </c>
    </row>
    <row r="25" spans="2:8" x14ac:dyDescent="0.5">
      <c r="B25" s="37" t="s">
        <v>16</v>
      </c>
      <c r="C25" s="37"/>
      <c r="D25" s="50">
        <v>0</v>
      </c>
      <c r="E25" s="50">
        <v>0</v>
      </c>
      <c r="F25" s="50">
        <v>0</v>
      </c>
      <c r="G25" s="50">
        <v>0</v>
      </c>
      <c r="H25" s="38">
        <f>-H6</f>
        <v>-1000000</v>
      </c>
    </row>
    <row r="26" spans="2:8" x14ac:dyDescent="0.5">
      <c r="B26" s="28" t="s">
        <v>30</v>
      </c>
      <c r="C26" s="36"/>
      <c r="D26" s="36">
        <f>SUM(D24:D25)</f>
        <v>1000000</v>
      </c>
      <c r="E26" s="36">
        <f t="shared" ref="E26:H26" si="2">SUM(E24:E25)</f>
        <v>1000000</v>
      </c>
      <c r="F26" s="36">
        <f t="shared" si="2"/>
        <v>1000000</v>
      </c>
      <c r="G26" s="36">
        <f t="shared" si="2"/>
        <v>1000000</v>
      </c>
      <c r="H26" s="36">
        <f t="shared" si="2"/>
        <v>0</v>
      </c>
    </row>
    <row r="27" spans="2:8" x14ac:dyDescent="0.5">
      <c r="B27" s="28"/>
      <c r="C27" s="28"/>
      <c r="D27" s="36"/>
      <c r="E27" s="36"/>
      <c r="F27" s="36"/>
      <c r="G27" s="36"/>
      <c r="H27" s="36"/>
    </row>
    <row r="28" spans="2:8" x14ac:dyDescent="0.5">
      <c r="B28" s="28" t="s">
        <v>21</v>
      </c>
      <c r="C28" s="36"/>
      <c r="D28" s="36">
        <f>+D24*$H$8</f>
        <v>50000</v>
      </c>
      <c r="E28" s="36">
        <f t="shared" ref="E28:H28" si="3">+E24*$H$8</f>
        <v>50000</v>
      </c>
      <c r="F28" s="36">
        <f t="shared" si="3"/>
        <v>50000</v>
      </c>
      <c r="G28" s="36">
        <f t="shared" si="3"/>
        <v>50000</v>
      </c>
      <c r="H28" s="36">
        <f t="shared" si="3"/>
        <v>50000</v>
      </c>
    </row>
    <row r="29" spans="2:8" x14ac:dyDescent="0.5">
      <c r="B29" s="21"/>
      <c r="C29" s="21"/>
      <c r="D29" s="34"/>
      <c r="E29" s="34"/>
      <c r="F29" s="34"/>
      <c r="G29" s="34"/>
      <c r="H29" s="34"/>
    </row>
    <row r="30" spans="2:8" x14ac:dyDescent="0.5">
      <c r="E30" s="39"/>
      <c r="G30" s="39"/>
      <c r="H30" s="39"/>
    </row>
    <row r="31" spans="2:8" x14ac:dyDescent="0.5">
      <c r="B31" s="24" t="s">
        <v>19</v>
      </c>
      <c r="C31" s="24"/>
      <c r="D31" s="25"/>
      <c r="E31" s="26"/>
      <c r="F31" s="27"/>
      <c r="G31" s="26"/>
      <c r="H31" s="26"/>
    </row>
    <row r="33" spans="2:8" x14ac:dyDescent="0.5">
      <c r="C33" s="32"/>
      <c r="D33" s="33">
        <f>+D21</f>
        <v>2021</v>
      </c>
      <c r="E33" s="33">
        <f t="shared" ref="E33:H33" si="4">+E21</f>
        <v>2022</v>
      </c>
      <c r="F33" s="33">
        <f t="shared" si="4"/>
        <v>2023</v>
      </c>
      <c r="G33" s="33">
        <f t="shared" si="4"/>
        <v>2024</v>
      </c>
      <c r="H33" s="33">
        <f t="shared" si="4"/>
        <v>2025</v>
      </c>
    </row>
    <row r="34" spans="2:8" ht="5.25" customHeight="1" x14ac:dyDescent="0.5"/>
    <row r="35" spans="2:8" x14ac:dyDescent="0.5">
      <c r="B35" s="40" t="s">
        <v>13</v>
      </c>
    </row>
    <row r="36" spans="2:8" x14ac:dyDescent="0.5">
      <c r="B36" s="28" t="s">
        <v>15</v>
      </c>
      <c r="C36" s="30"/>
      <c r="D36" s="36">
        <f>+H6*H9</f>
        <v>10000</v>
      </c>
      <c r="E36" s="41">
        <f>+D38</f>
        <v>8000</v>
      </c>
      <c r="F36" s="41">
        <f t="shared" ref="F36:H36" si="5">+E38</f>
        <v>6000</v>
      </c>
      <c r="G36" s="41">
        <f t="shared" si="5"/>
        <v>4000</v>
      </c>
      <c r="H36" s="41">
        <f t="shared" si="5"/>
        <v>2000</v>
      </c>
    </row>
    <row r="37" spans="2:8" x14ac:dyDescent="0.5">
      <c r="B37" s="37" t="s">
        <v>20</v>
      </c>
      <c r="C37" s="42"/>
      <c r="D37" s="38">
        <f>-($H$6*$H$9)*D24/SUM($D$24:$H$24)</f>
        <v>-2000</v>
      </c>
      <c r="E37" s="38">
        <f>-($H$6*$H$9)*E24/SUM($D$24:$H$24)</f>
        <v>-2000</v>
      </c>
      <c r="F37" s="38">
        <f t="shared" ref="F37:H37" si="6">-($H$6*$H$9)*F24/SUM($D$24:$H$24)</f>
        <v>-2000</v>
      </c>
      <c r="G37" s="38">
        <f t="shared" si="6"/>
        <v>-2000</v>
      </c>
      <c r="H37" s="38">
        <f t="shared" si="6"/>
        <v>-2000</v>
      </c>
    </row>
    <row r="38" spans="2:8" x14ac:dyDescent="0.5">
      <c r="B38" s="28" t="s">
        <v>30</v>
      </c>
      <c r="C38" s="30"/>
      <c r="D38" s="36">
        <f>SUM(D36:D37)</f>
        <v>8000</v>
      </c>
      <c r="E38" s="36">
        <f>SUM(E36:E37)</f>
        <v>6000</v>
      </c>
      <c r="F38" s="36">
        <f t="shared" ref="F38:H38" si="7">SUM(F36:F37)</f>
        <v>4000</v>
      </c>
      <c r="G38" s="36">
        <f t="shared" si="7"/>
        <v>2000</v>
      </c>
      <c r="H38" s="36">
        <f t="shared" si="7"/>
        <v>0</v>
      </c>
    </row>
    <row r="41" spans="2:8" x14ac:dyDescent="0.5">
      <c r="B41" s="24" t="s">
        <v>17</v>
      </c>
      <c r="C41" s="24"/>
      <c r="D41" s="25"/>
      <c r="E41" s="26"/>
      <c r="F41" s="27"/>
      <c r="G41" s="26"/>
      <c r="H41" s="26"/>
    </row>
    <row r="43" spans="2:8" x14ac:dyDescent="0.5">
      <c r="C43" s="32"/>
      <c r="D43" s="33">
        <f>+D33</f>
        <v>2021</v>
      </c>
      <c r="E43" s="33">
        <f t="shared" ref="E43:H43" si="8">+E33</f>
        <v>2022</v>
      </c>
      <c r="F43" s="33">
        <f t="shared" si="8"/>
        <v>2023</v>
      </c>
      <c r="G43" s="33">
        <f t="shared" si="8"/>
        <v>2024</v>
      </c>
      <c r="H43" s="33">
        <f t="shared" si="8"/>
        <v>2025</v>
      </c>
    </row>
    <row r="44" spans="2:8" ht="5.25" customHeight="1" x14ac:dyDescent="0.5"/>
    <row r="45" spans="2:8" x14ac:dyDescent="0.5">
      <c r="B45" s="40" t="s">
        <v>17</v>
      </c>
    </row>
    <row r="46" spans="2:8" x14ac:dyDescent="0.5">
      <c r="B46" s="30" t="s">
        <v>21</v>
      </c>
      <c r="C46" s="30"/>
      <c r="D46" s="41">
        <f>+D28</f>
        <v>50000</v>
      </c>
      <c r="E46" s="41">
        <f t="shared" ref="E46:H46" si="9">+E28</f>
        <v>50000</v>
      </c>
      <c r="F46" s="41">
        <f t="shared" si="9"/>
        <v>50000</v>
      </c>
      <c r="G46" s="41">
        <f t="shared" si="9"/>
        <v>50000</v>
      </c>
      <c r="H46" s="41">
        <f t="shared" si="9"/>
        <v>50000</v>
      </c>
    </row>
    <row r="47" spans="2:8" x14ac:dyDescent="0.5">
      <c r="B47" s="42" t="s">
        <v>19</v>
      </c>
      <c r="C47" s="42"/>
      <c r="D47" s="43">
        <f>-D37</f>
        <v>2000</v>
      </c>
      <c r="E47" s="43">
        <f t="shared" ref="E47:H47" si="10">-E37</f>
        <v>2000</v>
      </c>
      <c r="F47" s="43">
        <f t="shared" si="10"/>
        <v>2000</v>
      </c>
      <c r="G47" s="43">
        <f t="shared" si="10"/>
        <v>2000</v>
      </c>
      <c r="H47" s="43">
        <f t="shared" si="10"/>
        <v>2000</v>
      </c>
    </row>
    <row r="48" spans="2:8" s="32" customFormat="1" x14ac:dyDescent="0.5">
      <c r="B48" s="44" t="s">
        <v>46</v>
      </c>
      <c r="C48" s="44"/>
      <c r="D48" s="45">
        <f>SUM(D46:D47)</f>
        <v>52000</v>
      </c>
      <c r="E48" s="45">
        <f t="shared" ref="E48:H48" si="11">SUM(E46:E47)</f>
        <v>52000</v>
      </c>
      <c r="F48" s="45">
        <f t="shared" si="11"/>
        <v>52000</v>
      </c>
      <c r="G48" s="45">
        <f t="shared" si="11"/>
        <v>52000</v>
      </c>
      <c r="H48" s="45">
        <f t="shared" si="11"/>
        <v>52000</v>
      </c>
    </row>
  </sheetData>
  <mergeCells count="1">
    <mergeCell ref="B4:H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F7181-07BA-4B61-B542-17F4BEBF16D6}">
  <dimension ref="A1:G44"/>
  <sheetViews>
    <sheetView showGridLines="0" workbookViewId="0"/>
  </sheetViews>
  <sheetFormatPr defaultColWidth="12.734375" defaultRowHeight="15" x14ac:dyDescent="0.5"/>
  <cols>
    <col min="1" max="1" width="5.734375" style="16" customWidth="1"/>
    <col min="2" max="2" width="30.734375" style="16" customWidth="1"/>
    <col min="3" max="7" width="14.734375" style="16" customWidth="1"/>
    <col min="8" max="16384" width="12.734375" style="16"/>
  </cols>
  <sheetData>
    <row r="1" spans="1:7" x14ac:dyDescent="0.5">
      <c r="A1" s="46" t="s">
        <v>10</v>
      </c>
      <c r="B1" s="15"/>
      <c r="C1" s="15"/>
      <c r="D1" s="15"/>
      <c r="E1" s="15"/>
      <c r="F1" s="15"/>
      <c r="G1" s="15"/>
    </row>
    <row r="2" spans="1:7" ht="17.399999999999999" x14ac:dyDescent="0.5">
      <c r="A2" s="17" t="s">
        <v>38</v>
      </c>
      <c r="B2" s="18"/>
      <c r="C2" s="18"/>
      <c r="D2" s="18"/>
      <c r="E2" s="18"/>
      <c r="F2" s="18"/>
      <c r="G2" s="18"/>
    </row>
    <row r="4" spans="1:7" ht="34.5" customHeight="1" x14ac:dyDescent="0.5">
      <c r="B4" s="59" t="s">
        <v>36</v>
      </c>
      <c r="C4" s="59"/>
      <c r="D4" s="59"/>
      <c r="E4" s="59"/>
      <c r="F4" s="59"/>
      <c r="G4" s="59"/>
    </row>
    <row r="5" spans="1:7" x14ac:dyDescent="0.5">
      <c r="B5" s="19" t="s">
        <v>47</v>
      </c>
      <c r="C5" s="19"/>
      <c r="D5" s="20"/>
      <c r="F5" s="20"/>
      <c r="G5" s="20"/>
    </row>
    <row r="6" spans="1:7" x14ac:dyDescent="0.5">
      <c r="B6" s="21" t="s">
        <v>23</v>
      </c>
      <c r="C6" s="21"/>
      <c r="G6" s="47">
        <v>5000000</v>
      </c>
    </row>
    <row r="7" spans="1:7" x14ac:dyDescent="0.5">
      <c r="B7" s="21" t="s">
        <v>39</v>
      </c>
      <c r="C7" s="21"/>
      <c r="G7" s="47">
        <v>100000</v>
      </c>
    </row>
    <row r="8" spans="1:7" x14ac:dyDescent="0.5">
      <c r="B8" s="21" t="s">
        <v>24</v>
      </c>
      <c r="C8" s="21"/>
      <c r="G8" s="49">
        <v>0.04</v>
      </c>
    </row>
    <row r="9" spans="1:7" x14ac:dyDescent="0.5">
      <c r="G9" s="56"/>
    </row>
    <row r="10" spans="1:7" x14ac:dyDescent="0.5">
      <c r="B10" s="16" t="s">
        <v>26</v>
      </c>
      <c r="G10" s="47">
        <v>250000</v>
      </c>
    </row>
    <row r="11" spans="1:7" x14ac:dyDescent="0.5">
      <c r="B11" s="16" t="s">
        <v>27</v>
      </c>
      <c r="G11" s="47">
        <v>25000000</v>
      </c>
    </row>
    <row r="14" spans="1:7" x14ac:dyDescent="0.5">
      <c r="B14" s="21" t="s">
        <v>31</v>
      </c>
      <c r="C14" s="21"/>
      <c r="D14" s="22"/>
      <c r="F14" s="22"/>
      <c r="G14" s="22"/>
    </row>
    <row r="15" spans="1:7" x14ac:dyDescent="0.5">
      <c r="B15" s="21"/>
      <c r="C15" s="21"/>
      <c r="D15" s="23"/>
      <c r="F15" s="23"/>
      <c r="G15" s="23"/>
    </row>
    <row r="16" spans="1:7" x14ac:dyDescent="0.5">
      <c r="B16" s="19"/>
      <c r="C16" s="19"/>
      <c r="D16" s="20"/>
      <c r="F16" s="20"/>
      <c r="G16" s="20"/>
    </row>
    <row r="17" spans="2:7" x14ac:dyDescent="0.5">
      <c r="B17" s="24" t="s">
        <v>25</v>
      </c>
      <c r="C17" s="24"/>
      <c r="D17" s="26"/>
      <c r="E17" s="27"/>
      <c r="F17" s="26"/>
      <c r="G17" s="26"/>
    </row>
    <row r="18" spans="2:7" x14ac:dyDescent="0.5">
      <c r="B18" s="19"/>
      <c r="C18" s="19"/>
      <c r="D18" s="20"/>
      <c r="F18" s="20"/>
      <c r="G18" s="20"/>
    </row>
    <row r="19" spans="2:7" x14ac:dyDescent="0.5">
      <c r="B19" s="28" t="s">
        <v>24</v>
      </c>
      <c r="C19" s="28"/>
      <c r="D19" s="29"/>
      <c r="E19" s="30"/>
      <c r="F19" s="29"/>
      <c r="G19" s="31">
        <f>+G6*G8</f>
        <v>200000</v>
      </c>
    </row>
    <row r="20" spans="2:7" x14ac:dyDescent="0.5">
      <c r="B20" s="19"/>
      <c r="C20" s="19"/>
      <c r="D20" s="20"/>
      <c r="F20" s="20"/>
      <c r="G20" s="20"/>
    </row>
    <row r="21" spans="2:7" x14ac:dyDescent="0.5">
      <c r="B21" s="19"/>
      <c r="C21" s="19"/>
      <c r="D21" s="20"/>
      <c r="F21" s="20"/>
      <c r="G21" s="20"/>
    </row>
    <row r="22" spans="2:7" x14ac:dyDescent="0.5">
      <c r="B22" s="24" t="s">
        <v>32</v>
      </c>
      <c r="C22" s="24"/>
      <c r="D22" s="26"/>
      <c r="E22" s="27"/>
      <c r="F22" s="26"/>
      <c r="G22" s="26"/>
    </row>
    <row r="23" spans="2:7" x14ac:dyDescent="0.5">
      <c r="B23" s="32"/>
      <c r="C23" s="32"/>
    </row>
    <row r="24" spans="2:7" x14ac:dyDescent="0.5">
      <c r="B24" s="21"/>
      <c r="C24" s="32"/>
      <c r="E24" s="33">
        <v>2021</v>
      </c>
      <c r="F24" s="33">
        <f t="shared" ref="F24:G24" si="0">+E24+1</f>
        <v>2022</v>
      </c>
      <c r="G24" s="33">
        <f t="shared" si="0"/>
        <v>2023</v>
      </c>
    </row>
    <row r="25" spans="2:7" ht="5.25" customHeight="1" x14ac:dyDescent="0.5">
      <c r="B25" s="21"/>
      <c r="C25" s="21"/>
      <c r="D25" s="34"/>
      <c r="E25" s="34"/>
      <c r="F25" s="34"/>
      <c r="G25" s="34"/>
    </row>
    <row r="26" spans="2:7" x14ac:dyDescent="0.5">
      <c r="B26" s="35" t="s">
        <v>28</v>
      </c>
      <c r="C26" s="21"/>
      <c r="D26" s="34"/>
      <c r="E26" s="34"/>
      <c r="F26" s="34"/>
      <c r="G26" s="34"/>
    </row>
    <row r="27" spans="2:7" x14ac:dyDescent="0.5">
      <c r="B27" s="28" t="s">
        <v>15</v>
      </c>
      <c r="C27" s="36"/>
      <c r="D27" s="36"/>
      <c r="E27" s="36">
        <f>+G11</f>
        <v>25000000</v>
      </c>
      <c r="F27" s="36">
        <f t="shared" ref="F27:G27" si="1">+E29</f>
        <v>29800000</v>
      </c>
      <c r="G27" s="36">
        <f t="shared" si="1"/>
        <v>29800000</v>
      </c>
    </row>
    <row r="28" spans="2:7" x14ac:dyDescent="0.5">
      <c r="B28" s="37" t="s">
        <v>29</v>
      </c>
      <c r="C28" s="37"/>
      <c r="D28" s="38"/>
      <c r="E28" s="38">
        <f>+G6-G19</f>
        <v>4800000</v>
      </c>
      <c r="F28" s="50">
        <v>0</v>
      </c>
      <c r="G28" s="50">
        <v>0</v>
      </c>
    </row>
    <row r="29" spans="2:7" x14ac:dyDescent="0.5">
      <c r="B29" s="28" t="s">
        <v>15</v>
      </c>
      <c r="C29" s="36"/>
      <c r="D29" s="36"/>
      <c r="E29" s="36">
        <f t="shared" ref="E29:G29" si="2">SUM(E27:E28)</f>
        <v>29800000</v>
      </c>
      <c r="F29" s="36">
        <f t="shared" si="2"/>
        <v>29800000</v>
      </c>
      <c r="G29" s="36">
        <f t="shared" si="2"/>
        <v>29800000</v>
      </c>
    </row>
    <row r="30" spans="2:7" x14ac:dyDescent="0.5">
      <c r="B30" s="28"/>
      <c r="C30" s="28"/>
      <c r="D30" s="36"/>
      <c r="E30" s="36"/>
      <c r="F30" s="36"/>
      <c r="G30" s="36"/>
    </row>
    <row r="31" spans="2:7" x14ac:dyDescent="0.5">
      <c r="B31" s="30"/>
      <c r="C31" s="30"/>
      <c r="D31" s="51"/>
      <c r="E31" s="30"/>
      <c r="F31" s="51"/>
      <c r="G31" s="51"/>
    </row>
    <row r="32" spans="2:7" x14ac:dyDescent="0.5">
      <c r="B32" s="52" t="s">
        <v>33</v>
      </c>
      <c r="C32" s="30"/>
      <c r="D32" s="30"/>
      <c r="E32" s="30"/>
      <c r="F32" s="30"/>
      <c r="G32" s="30"/>
    </row>
    <row r="33" spans="2:7" x14ac:dyDescent="0.5">
      <c r="B33" s="28" t="s">
        <v>15</v>
      </c>
      <c r="C33" s="30"/>
      <c r="D33" s="41"/>
      <c r="E33" s="41">
        <f>+G10</f>
        <v>250000</v>
      </c>
      <c r="F33" s="41">
        <f>+E37</f>
        <v>150000</v>
      </c>
      <c r="G33" s="41">
        <f>+F37</f>
        <v>150000</v>
      </c>
    </row>
    <row r="34" spans="2:7" x14ac:dyDescent="0.5">
      <c r="B34" s="28" t="s">
        <v>34</v>
      </c>
      <c r="C34" s="30"/>
      <c r="D34" s="41"/>
      <c r="E34" s="41">
        <f>+E28</f>
        <v>4800000</v>
      </c>
      <c r="F34" s="57">
        <v>0</v>
      </c>
      <c r="G34" s="57">
        <v>0</v>
      </c>
    </row>
    <row r="35" spans="2:7" x14ac:dyDescent="0.5">
      <c r="B35" s="53" t="s">
        <v>35</v>
      </c>
      <c r="C35" s="54"/>
      <c r="D35" s="55"/>
      <c r="E35" s="55">
        <f>-E34</f>
        <v>-4800000</v>
      </c>
      <c r="F35" s="58">
        <v>0</v>
      </c>
      <c r="G35" s="58">
        <v>0</v>
      </c>
    </row>
    <row r="36" spans="2:7" x14ac:dyDescent="0.5">
      <c r="B36" s="37" t="s">
        <v>37</v>
      </c>
      <c r="C36" s="42"/>
      <c r="D36" s="38"/>
      <c r="E36" s="38">
        <f>-G7</f>
        <v>-100000</v>
      </c>
      <c r="F36" s="50">
        <v>0</v>
      </c>
      <c r="G36" s="50">
        <v>0</v>
      </c>
    </row>
    <row r="37" spans="2:7" x14ac:dyDescent="0.5">
      <c r="B37" s="28" t="s">
        <v>15</v>
      </c>
      <c r="C37" s="30"/>
      <c r="D37" s="36"/>
      <c r="E37" s="36">
        <f>SUM(E33:E36)</f>
        <v>150000</v>
      </c>
      <c r="F37" s="36">
        <f t="shared" ref="F37:G37" si="3">SUM(F33:F36)</f>
        <v>150000</v>
      </c>
      <c r="G37" s="36">
        <f t="shared" si="3"/>
        <v>150000</v>
      </c>
    </row>
    <row r="40" spans="2:7" x14ac:dyDescent="0.5">
      <c r="B40" s="24" t="s">
        <v>37</v>
      </c>
      <c r="C40" s="24"/>
      <c r="D40" s="26"/>
      <c r="E40" s="27"/>
      <c r="F40" s="26"/>
      <c r="G40" s="26"/>
    </row>
    <row r="42" spans="2:7" x14ac:dyDescent="0.5">
      <c r="C42" s="32"/>
      <c r="E42" s="33">
        <f>+E24</f>
        <v>2021</v>
      </c>
      <c r="F42" s="33">
        <f t="shared" ref="F42:G42" si="4">+F24</f>
        <v>2022</v>
      </c>
      <c r="G42" s="33">
        <f t="shared" si="4"/>
        <v>2023</v>
      </c>
    </row>
    <row r="43" spans="2:7" ht="5.25" customHeight="1" x14ac:dyDescent="0.5"/>
    <row r="44" spans="2:7" x14ac:dyDescent="0.5">
      <c r="B44" s="30" t="s">
        <v>37</v>
      </c>
      <c r="C44" s="30"/>
      <c r="D44" s="41"/>
      <c r="E44" s="41">
        <f>+G7</f>
        <v>100000</v>
      </c>
      <c r="F44" s="57">
        <v>0</v>
      </c>
      <c r="G44" s="57">
        <v>0</v>
      </c>
    </row>
  </sheetData>
  <mergeCells count="1">
    <mergeCell ref="B4:G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Debt Issue Costs (Term)</vt:lpstr>
      <vt:lpstr>Share Issue + Transaction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Tong</dc:creator>
  <cp:lastModifiedBy>Colby</cp:lastModifiedBy>
  <dcterms:created xsi:type="dcterms:W3CDTF">2020-09-11T20:03:10Z</dcterms:created>
  <dcterms:modified xsi:type="dcterms:W3CDTF">2020-12-17T18:34:34Z</dcterms:modified>
</cp:coreProperties>
</file>