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1. Accounting Fundamentals\Attachments\2. Constructing an Income Statement\"/>
    </mc:Choice>
  </mc:AlternateContent>
  <xr:revisionPtr revIDLastSave="0" documentId="13_ncr:1_{A9FC6D15-650C-4A36-8956-AC830E1CFAD7}" xr6:coauthVersionLast="40" xr6:coauthVersionMax="40" xr10:uidLastSave="{00000000-0000-0000-0000-000000000000}"/>
  <bookViews>
    <workbookView xWindow="0" yWindow="0" windowWidth="20496" windowHeight="7536" xr2:uid="{00000000-000D-0000-FFFF-FFFF00000000}"/>
  </bookViews>
  <sheets>
    <sheet name="Cover Page" sheetId="6" r:id="rId1"/>
    <sheet name="Jenga Inc Solution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D55" i="5" l="1"/>
  <c r="C73" i="5"/>
  <c r="D73" i="5" s="1"/>
  <c r="C70" i="5"/>
  <c r="D70" i="5" s="1"/>
  <c r="C67" i="5"/>
  <c r="D67" i="5" s="1"/>
  <c r="C56" i="5"/>
  <c r="C55" i="5"/>
  <c r="D34" i="5" l="1"/>
  <c r="D56" i="5" s="1"/>
  <c r="D38" i="5"/>
  <c r="D47" i="5"/>
  <c r="C47" i="5"/>
  <c r="D41" i="5"/>
  <c r="C41" i="5"/>
  <c r="D37" i="5"/>
  <c r="C38" i="5"/>
  <c r="C61" i="5" s="1"/>
  <c r="D61" i="5" s="1"/>
  <c r="C37" i="5"/>
  <c r="D33" i="5"/>
  <c r="C34" i="5"/>
  <c r="C33" i="5"/>
  <c r="D35" i="5" l="1"/>
  <c r="C35" i="5"/>
  <c r="C39" i="5" s="1"/>
  <c r="D39" i="5" l="1"/>
  <c r="D42" i="5" s="1"/>
  <c r="D44" i="5" s="1"/>
  <c r="C42" i="5"/>
  <c r="C44" i="5" s="1"/>
  <c r="C21" i="5" s="1"/>
  <c r="C54" i="5" s="1"/>
  <c r="C58" i="5" l="1"/>
  <c r="C63" i="5" s="1"/>
  <c r="D45" i="5"/>
  <c r="D48" i="5" s="1"/>
  <c r="D21" i="5"/>
  <c r="C45" i="5"/>
  <c r="C48" i="5" s="1"/>
  <c r="D54" i="5" l="1"/>
  <c r="D58" i="5" s="1"/>
  <c r="D63" i="5" s="1"/>
  <c r="C74" i="5"/>
  <c r="C75" i="5" s="1"/>
  <c r="C77" i="5" s="1"/>
  <c r="D74" i="5"/>
  <c r="D75" i="5" s="1"/>
  <c r="D7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D34" authorId="0" shapeId="0" xr:uid="{00000000-0006-0000-0000-000001000000}">
      <text>
        <r>
          <rPr>
            <sz val="10"/>
            <color indexed="81"/>
            <rFont val="Open Sans"/>
            <family val="2"/>
          </rPr>
          <t>For Year 2, cost of sales equals to the ending inventory of Year 1 plus inventory purchased in Year 2 minus ending inventory of Year 2</t>
        </r>
      </text>
    </comment>
    <comment ref="A77" authorId="0" shapeId="0" xr:uid="{00000000-0006-0000-0000-000002000000}">
      <text>
        <r>
          <rPr>
            <sz val="10"/>
            <color indexed="81"/>
            <rFont val="Open Sans"/>
            <family val="2"/>
          </rPr>
          <t>Balance Sheet Check should always show 0, otherwise check the total assets against total liabilities and shareholders' equity</t>
        </r>
      </text>
    </comment>
  </commentList>
</comments>
</file>

<file path=xl/sharedStrings.xml><?xml version="1.0" encoding="utf-8"?>
<sst xmlns="http://schemas.openxmlformats.org/spreadsheetml/2006/main" count="67" uniqueCount="64">
  <si>
    <t>Net income</t>
  </si>
  <si>
    <t>Year 1</t>
  </si>
  <si>
    <t>Year 2</t>
  </si>
  <si>
    <t>Revenues</t>
  </si>
  <si>
    <t>Cost of sales</t>
  </si>
  <si>
    <t>Gross profit</t>
  </si>
  <si>
    <t>Income Statement</t>
  </si>
  <si>
    <t>Jenga Inc engages in the following transactions:</t>
  </si>
  <si>
    <t>Issues common shares</t>
  </si>
  <si>
    <t>Borrows</t>
  </si>
  <si>
    <t>Repays loan</t>
  </si>
  <si>
    <t>Pays interest</t>
  </si>
  <si>
    <t xml:space="preserve">Buys inventory </t>
  </si>
  <si>
    <t>Inventory left at year end</t>
  </si>
  <si>
    <t>Pays expenses</t>
  </si>
  <si>
    <t>Pays tax at 30%</t>
  </si>
  <si>
    <t>Pays a dividend</t>
  </si>
  <si>
    <t>Buys property and plant (estimated useful life is 10 years)</t>
  </si>
  <si>
    <t>Cash paid for inventory</t>
  </si>
  <si>
    <t>Cash received from sales</t>
  </si>
  <si>
    <t>Sells inventory</t>
  </si>
  <si>
    <t>Requirements:</t>
  </si>
  <si>
    <t>2.  Produce the financial statements for Year 2.</t>
  </si>
  <si>
    <t>1.  Produce a balance sheet and income statement for Jenga Inc for Years 1 and 2.</t>
  </si>
  <si>
    <t>Balance Sheet</t>
  </si>
  <si>
    <t>Assets</t>
  </si>
  <si>
    <t>Current assets:</t>
  </si>
  <si>
    <t>Cash</t>
  </si>
  <si>
    <t>Receivables</t>
  </si>
  <si>
    <t>Inventory</t>
  </si>
  <si>
    <t>Other</t>
  </si>
  <si>
    <t>Total current assets</t>
  </si>
  <si>
    <t>Non-current assets</t>
  </si>
  <si>
    <t>Property, plant and  equipment</t>
  </si>
  <si>
    <t>Total assets</t>
  </si>
  <si>
    <t>Liabilities and shareholders' equity</t>
  </si>
  <si>
    <t>Current liabilities:</t>
  </si>
  <si>
    <t>Accounts payable</t>
  </si>
  <si>
    <t>Non-current liabilities:</t>
  </si>
  <si>
    <t>Long term borrowing</t>
  </si>
  <si>
    <t>Shareholder's equity:</t>
  </si>
  <si>
    <t>Common shares</t>
  </si>
  <si>
    <t>Retained earnings</t>
  </si>
  <si>
    <t>Total liabilities and shareholders' equity</t>
  </si>
  <si>
    <t>Expenses</t>
  </si>
  <si>
    <t>Finance costs</t>
  </si>
  <si>
    <t>Profit before taxes</t>
  </si>
  <si>
    <t>Tax at 30%</t>
  </si>
  <si>
    <t>Dividend</t>
  </si>
  <si>
    <t xml:space="preserve">Operating profit (EBIT) </t>
  </si>
  <si>
    <t>Balance Sheet Check</t>
  </si>
  <si>
    <t>Depreciation</t>
  </si>
  <si>
    <t>Jenga Inc 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</si>
  <si>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</si>
  <si>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</si>
  <si>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</si>
  <si>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</si>
  <si>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</si>
  <si>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</si>
  <si>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</si>
  <si>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</si>
  <si>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</si>
  <si>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</si>
  <si>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2019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</si>
</sst>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#,##0.0_);\(#,##0.0\)"/>
    <numFmt numFmtId="166" formatCode="_(* #,##0.0_);_(* \(#,##0.0\);_(* &quot;-&quot;_);_(@_)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b/>
      <sz val="10"/>
      <name val="Open Sans"/>
      <family val="2"/>
    </font>
    <font>
      <sz val="11"/>
      <color theme="1"/>
      <name val="Open Sans"/>
      <family val="2"/>
    </font>
    <font>
      <sz val="10"/>
      <color indexed="81"/>
      <name val="Open Sans"/>
      <family val="2"/>
    </font>
    <font>
      <sz val="10"/>
      <color theme="3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1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37" fontId="2" fillId="0" borderId="0" xfId="0" applyNumberFormat="1" applyFont="1" applyFill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37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horizontal="left" vertical="center" readingOrder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6" fillId="2" borderId="0" xfId="0" applyFont="1" applyFill="1"/>
    <xf numFmtId="0" fontId="5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2" borderId="0" xfId="0" applyFont="1" applyFill="1" applyBorder="1" applyAlignment="1">
      <alignment horizontal="right" vertical="center" readingOrder="1"/>
    </xf>
    <xf numFmtId="0" fontId="8" fillId="0" borderId="0" xfId="0" applyFont="1"/>
    <xf numFmtId="0" fontId="1" fillId="0" borderId="0" xfId="0" applyFont="1" applyAlignment="1">
      <alignment horizontal="left" indent="2"/>
    </xf>
    <xf numFmtId="0" fontId="5" fillId="0" borderId="0" xfId="0" applyFont="1" applyAlignment="1"/>
    <xf numFmtId="0" fontId="5" fillId="4" borderId="0" xfId="0" applyFont="1" applyFill="1"/>
    <xf numFmtId="0" fontId="1" fillId="4" borderId="0" xfId="0" applyFont="1" applyFill="1"/>
    <xf numFmtId="0" fontId="5" fillId="4" borderId="0" xfId="0" applyFont="1" applyFill="1" applyAlignment="1"/>
    <xf numFmtId="0" fontId="1" fillId="4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Border="1" applyAlignment="1"/>
    <xf numFmtId="0" fontId="1" fillId="0" borderId="2" xfId="0" applyFont="1" applyBorder="1" applyAlignment="1"/>
    <xf numFmtId="0" fontId="7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 applyAlignment="1">
      <alignment horizontal="left" vertical="center" readingOrder="1"/>
    </xf>
    <xf numFmtId="0" fontId="7" fillId="0" borderId="4" xfId="0" applyFont="1" applyFill="1" applyBorder="1" applyAlignment="1"/>
    <xf numFmtId="0" fontId="1" fillId="0" borderId="4" xfId="0" applyFont="1" applyBorder="1" applyAlignment="1"/>
    <xf numFmtId="164" fontId="7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7" fillId="0" borderId="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vertical="center"/>
    </xf>
    <xf numFmtId="0" fontId="8" fillId="4" borderId="0" xfId="0" applyFont="1" applyFill="1"/>
    <xf numFmtId="0" fontId="1" fillId="0" borderId="2" xfId="0" applyFont="1" applyBorder="1"/>
    <xf numFmtId="0" fontId="1" fillId="0" borderId="0" xfId="0" applyFont="1" applyBorder="1"/>
    <xf numFmtId="0" fontId="5" fillId="0" borderId="0" xfId="0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horizontal="right"/>
    </xf>
    <xf numFmtId="166" fontId="5" fillId="0" borderId="0" xfId="0" applyNumberFormat="1" applyFont="1" applyBorder="1"/>
    <xf numFmtId="165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167" fontId="5" fillId="0" borderId="0" xfId="0" applyNumberFormat="1" applyFont="1" applyFill="1" applyAlignment="1"/>
    <xf numFmtId="167" fontId="2" fillId="0" borderId="0" xfId="0" applyNumberFormat="1" applyFont="1" applyFill="1" applyAlignment="1"/>
    <xf numFmtId="0" fontId="2" fillId="0" borderId="0" xfId="0" applyFont="1" applyFill="1" applyAlignment="1"/>
    <xf numFmtId="37" fontId="2" fillId="0" borderId="0" xfId="0" applyNumberFormat="1" applyFont="1" applyFill="1" applyAlignment="1"/>
    <xf numFmtId="0" fontId="2" fillId="0" borderId="2" xfId="0" applyFont="1" applyFill="1" applyBorder="1" applyAlignment="1"/>
    <xf numFmtId="3" fontId="2" fillId="0" borderId="0" xfId="0" applyNumberFormat="1" applyFont="1" applyFill="1" applyAlignment="1"/>
    <xf numFmtId="166" fontId="2" fillId="0" borderId="0" xfId="0" applyNumberFormat="1" applyFont="1" applyFill="1" applyAlignment="1"/>
    <xf numFmtId="0" fontId="10" fillId="0" borderId="0" xfId="0" applyFont="1"/>
    <xf numFmtId="167" fontId="10" fillId="0" borderId="0" xfId="0" applyNumberFormat="1" applyFont="1"/>
    <xf numFmtId="0" fontId="2" fillId="0" borderId="0" xfId="0" applyFont="1" applyBorder="1"/>
    <xf numFmtId="165" fontId="5" fillId="0" borderId="4" xfId="0" applyNumberFormat="1" applyFont="1" applyFill="1" applyBorder="1" applyAlignment="1"/>
    <xf numFmtId="0" fontId="13" fillId="5" borderId="0" xfId="2" applyFont="1" applyFill="1"/>
    <xf numFmtId="0" fontId="13" fillId="0" borderId="0" xfId="2" applyFont="1" applyFill="1" applyBorder="1"/>
    <xf numFmtId="0" fontId="14" fillId="0" borderId="0" xfId="2" applyFont="1" applyFill="1" applyBorder="1" applyProtection="1">
      <protection locked="0"/>
    </xf>
    <xf numFmtId="0" fontId="15" fillId="0" borderId="0" xfId="2" applyFont="1" applyFill="1" applyBorder="1" applyAlignment="1">
      <alignment horizontal="right"/>
    </xf>
    <xf numFmtId="0" fontId="13" fillId="0" borderId="0" xfId="2" applyFont="1" applyFill="1" applyBorder="1" applyProtection="1">
      <protection locked="0"/>
    </xf>
    <xf numFmtId="0" fontId="15" fillId="0" borderId="0" xfId="2" applyFont="1" applyFill="1" applyBorder="1" applyProtection="1">
      <protection locked="0"/>
    </xf>
    <xf numFmtId="0" fontId="16" fillId="0" borderId="1" xfId="1" applyFont="1" applyFill="1" applyBorder="1" applyProtection="1">
      <protection locked="0"/>
    </xf>
    <xf numFmtId="0" fontId="18" fillId="0" borderId="0" xfId="3" applyFont="1" applyFill="1" applyBorder="1" applyProtection="1">
      <protection locked="0"/>
    </xf>
    <xf numFmtId="0" fontId="13" fillId="0" borderId="1" xfId="2" applyFont="1" applyFill="1" applyBorder="1"/>
    <xf numFmtId="0" fontId="19" fillId="0" borderId="0" xfId="3" applyFont="1" applyFill="1" applyBorder="1"/>
    <xf numFmtId="0" fontId="20" fillId="2" borderId="0" xfId="2" applyFont="1" applyFill="1" applyBorder="1"/>
    <xf numFmtId="0" fontId="13" fillId="2" borderId="0" xfId="2" applyFont="1" applyFill="1" applyBorder="1"/>
    <xf numFmtId="0" fontId="13" fillId="6" borderId="0" xfId="2" applyFont="1" applyFill="1"/>
    <xf numFmtId="0" fontId="20" fillId="2" borderId="0" xfId="2" applyFont="1" applyFill="1"/>
  </cellXfs>
  <cellStyles count="4">
    <cellStyle name="Hyperlink" xfId="1" builtinId="8"/>
    <cellStyle name="Hyperlink 2" xfId="3" xr:uid="{3F03937C-70C6-425B-82C8-0FC1833D0D6E}"/>
    <cellStyle name="Normal" xfId="0" builtinId="0"/>
    <cellStyle name="Normal 2" xfId="2" xr:uid="{FF838159-6C70-4EDE-A1A1-2FE335664D4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8DA97-6874-4CDF-9AE5-7464EAE34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DA03-6688-45ED-AE51-2B57751125ED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58" customWidth="1"/>
    <col min="3" max="3" width="33.109375" style="58" customWidth="1"/>
    <col min="4" max="22" width="11" style="58" customWidth="1"/>
    <col min="23" max="25" width="9.109375" style="58"/>
    <col min="26" max="26" width="9.109375" style="58" customWidth="1"/>
    <col min="27" max="16384" width="9.109375" style="58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2:15" ht="19.5" customHeight="1" x14ac:dyDescent="0.25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2:15" ht="19.5" customHeight="1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2:15" ht="19.5" customHeight="1" x14ac:dyDescent="0.25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2:15" ht="19.5" customHeight="1" x14ac:dyDescent="0.25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spans="2:15" ht="19.5" customHeight="1" x14ac:dyDescent="0.25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 spans="2:15" ht="19.5" customHeight="1" x14ac:dyDescent="0.25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</row>
    <row r="10" spans="2:15" ht="19.5" customHeight="1" x14ac:dyDescent="0.25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</row>
    <row r="11" spans="2:15" ht="19.5" customHeight="1" x14ac:dyDescent="0.25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</row>
    <row r="12" spans="2:15" ht="28.2" x14ac:dyDescent="0.5">
      <c r="B12" s="59"/>
      <c r="C12" s="60" t="s">
        <v>52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1" t="s">
        <v>54</v>
      </c>
      <c r="O12" s="59"/>
    </row>
    <row r="13" spans="2:15" ht="19.5" customHeight="1" x14ac:dyDescent="0.25">
      <c r="B13" s="59"/>
      <c r="C13" s="62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</row>
    <row r="14" spans="2:15" ht="19.5" customHeight="1" x14ac:dyDescent="0.25">
      <c r="B14" s="59"/>
      <c r="C14" s="63" t="s">
        <v>55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 spans="2:15" ht="19.5" customHeight="1" x14ac:dyDescent="0.3">
      <c r="B15" s="59"/>
      <c r="C15" s="64" t="str">
        <f ca="1">RIGHT(CELL("filename",'Jenga Inc Solution'!A1),LEN(CELL("filename",'Jenga Inc Solution'!A1))-FIND("]",CELL("filename",'Jenga Inc Solution'!A1)))</f>
        <v>Jenga Inc Solution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</row>
    <row r="16" spans="2:15" ht="19.5" customHeight="1" x14ac:dyDescent="0.25">
      <c r="B16" s="59"/>
      <c r="C16" s="65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2:15" ht="19.5" customHeight="1" x14ac:dyDescent="0.25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</row>
    <row r="18" spans="2:15" ht="19.5" customHeight="1" x14ac:dyDescent="0.25">
      <c r="B18" s="59"/>
      <c r="C18" s="59" t="s">
        <v>56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 spans="2:15" ht="19.5" customHeight="1" x14ac:dyDescent="0.25">
      <c r="B19" s="59"/>
      <c r="C19" s="66" t="s">
        <v>57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59"/>
    </row>
    <row r="20" spans="2:15" ht="19.5" customHeight="1" x14ac:dyDescent="0.25">
      <c r="B20" s="59"/>
      <c r="C20" s="59" t="s">
        <v>58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 spans="2:15" ht="19.5" customHeight="1" x14ac:dyDescent="0.25">
      <c r="B21" s="59"/>
      <c r="C21" s="67" t="s">
        <v>59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 spans="2:15" ht="19.5" customHeight="1" x14ac:dyDescent="0.25">
      <c r="B22" s="59"/>
      <c r="C22" s="67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2:15" ht="19.5" customHeight="1" x14ac:dyDescent="0.25">
      <c r="B23" s="59"/>
      <c r="C23" s="68" t="s">
        <v>63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59"/>
    </row>
    <row r="24" spans="2:15" ht="19.5" customHeight="1" x14ac:dyDescent="0.25">
      <c r="B24" s="70"/>
      <c r="C24" s="71" t="s">
        <v>60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0"/>
    </row>
    <row r="25" spans="2:15" ht="19.5" customHeight="1" x14ac:dyDescent="0.25">
      <c r="B25" s="70"/>
      <c r="C25" s="71" t="s">
        <v>61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0"/>
    </row>
    <row r="26" spans="2:15" ht="19.5" customHeight="1" x14ac:dyDescent="0.25">
      <c r="B26" s="70"/>
      <c r="C26" s="71" t="s">
        <v>62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0"/>
    </row>
    <row r="27" spans="2:15" ht="19.5" customHeight="1" x14ac:dyDescent="0.25"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0"/>
    </row>
    <row r="28" spans="2:15" ht="19.5" customHeight="1" x14ac:dyDescent="0.25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ABA50804-0D94-4827-9E13-395554D8ACE2}"/>
    <hyperlink ref="C15" location="'Jenga Inc Solution'!A1" display="'Jenga Inc Solution'!A1" xr:uid="{0DBC79A9-5387-48C0-9226-EEBEB6CA7BE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25.44140625" style="1" customWidth="1"/>
    <col min="2" max="2" width="28.33203125" style="1" customWidth="1"/>
    <col min="3" max="4" width="11.109375" style="1" customWidth="1"/>
    <col min="5" max="5" width="6.88671875" style="1" customWidth="1"/>
    <col min="6" max="10" width="12" style="1" customWidth="1"/>
    <col min="11" max="16384" width="9.109375" style="1"/>
  </cols>
  <sheetData>
    <row r="1" spans="1:6" x14ac:dyDescent="0.35">
      <c r="A1" s="14" t="s">
        <v>53</v>
      </c>
      <c r="B1" s="13"/>
      <c r="C1" s="13"/>
      <c r="D1" s="13"/>
    </row>
    <row r="2" spans="1:6" x14ac:dyDescent="0.35">
      <c r="A2" s="8" t="s">
        <v>52</v>
      </c>
      <c r="B2" s="8"/>
      <c r="C2" s="19" t="s">
        <v>1</v>
      </c>
      <c r="D2" s="19" t="s">
        <v>2</v>
      </c>
      <c r="E2" s="12"/>
      <c r="F2" s="12"/>
    </row>
    <row r="3" spans="1:6" x14ac:dyDescent="0.35">
      <c r="A3" s="1" t="s">
        <v>7</v>
      </c>
      <c r="E3" s="12"/>
      <c r="F3" s="12"/>
    </row>
    <row r="4" spans="1:6" x14ac:dyDescent="0.35">
      <c r="E4" s="12"/>
      <c r="F4" s="12"/>
    </row>
    <row r="5" spans="1:6" x14ac:dyDescent="0.35">
      <c r="A5" s="1" t="s">
        <v>8</v>
      </c>
      <c r="C5" s="45">
        <v>1000</v>
      </c>
      <c r="D5" s="46"/>
      <c r="E5" s="12"/>
      <c r="F5" s="12"/>
    </row>
    <row r="6" spans="1:6" x14ac:dyDescent="0.35">
      <c r="A6" s="1" t="s">
        <v>9</v>
      </c>
      <c r="C6" s="46">
        <v>400</v>
      </c>
      <c r="D6" s="46"/>
      <c r="E6" s="12"/>
      <c r="F6" s="12"/>
    </row>
    <row r="7" spans="1:6" x14ac:dyDescent="0.35">
      <c r="A7" s="1" t="s">
        <v>10</v>
      </c>
      <c r="C7" s="46"/>
      <c r="D7" s="46">
        <v>100</v>
      </c>
      <c r="E7" s="12"/>
      <c r="F7" s="12"/>
    </row>
    <row r="8" spans="1:6" x14ac:dyDescent="0.35">
      <c r="A8" s="1" t="s">
        <v>11</v>
      </c>
      <c r="C8" s="46">
        <v>24</v>
      </c>
      <c r="D8" s="46">
        <v>18</v>
      </c>
      <c r="E8" s="12"/>
      <c r="F8" s="12"/>
    </row>
    <row r="9" spans="1:6" x14ac:dyDescent="0.35">
      <c r="E9" s="12"/>
      <c r="F9" s="12"/>
    </row>
    <row r="10" spans="1:6" x14ac:dyDescent="0.35">
      <c r="A10" s="1" t="s">
        <v>17</v>
      </c>
      <c r="C10" s="46">
        <v>900</v>
      </c>
      <c r="D10" s="46"/>
      <c r="E10" s="12"/>
      <c r="F10" s="12"/>
    </row>
    <row r="11" spans="1:6" x14ac:dyDescent="0.35">
      <c r="C11" s="46"/>
      <c r="D11" s="46"/>
      <c r="E11" s="12"/>
      <c r="F11" s="12"/>
    </row>
    <row r="12" spans="1:6" x14ac:dyDescent="0.35">
      <c r="A12" s="1" t="s">
        <v>12</v>
      </c>
      <c r="C12" s="56">
        <v>350</v>
      </c>
      <c r="D12" s="56">
        <v>400</v>
      </c>
      <c r="E12" s="12"/>
      <c r="F12" s="12"/>
    </row>
    <row r="13" spans="1:6" x14ac:dyDescent="0.35">
      <c r="A13" s="21" t="s">
        <v>18</v>
      </c>
      <c r="C13" s="56">
        <v>320</v>
      </c>
      <c r="D13" s="56">
        <v>380</v>
      </c>
      <c r="E13" s="12"/>
      <c r="F13" s="12"/>
    </row>
    <row r="14" spans="1:6" x14ac:dyDescent="0.35">
      <c r="A14" s="21"/>
      <c r="C14" s="56"/>
      <c r="D14" s="56"/>
      <c r="E14" s="12"/>
      <c r="F14" s="12"/>
    </row>
    <row r="15" spans="1:6" x14ac:dyDescent="0.35">
      <c r="A15" s="1" t="s">
        <v>20</v>
      </c>
      <c r="C15" s="56">
        <v>510</v>
      </c>
      <c r="D15" s="56">
        <v>550</v>
      </c>
      <c r="E15" s="12"/>
      <c r="F15" s="12"/>
    </row>
    <row r="16" spans="1:6" x14ac:dyDescent="0.35">
      <c r="A16" s="21" t="s">
        <v>19</v>
      </c>
      <c r="C16" s="56">
        <v>430</v>
      </c>
      <c r="D16" s="56">
        <v>480</v>
      </c>
      <c r="E16" s="12"/>
      <c r="F16" s="12"/>
    </row>
    <row r="17" spans="1:6" x14ac:dyDescent="0.35">
      <c r="A17" s="21"/>
      <c r="C17" s="56"/>
      <c r="D17" s="56"/>
      <c r="E17" s="12"/>
      <c r="F17" s="12"/>
    </row>
    <row r="18" spans="1:6" x14ac:dyDescent="0.35">
      <c r="A18" s="1" t="s">
        <v>13</v>
      </c>
      <c r="C18" s="46">
        <v>60</v>
      </c>
      <c r="D18" s="46">
        <v>80</v>
      </c>
      <c r="E18" s="12"/>
      <c r="F18" s="12"/>
    </row>
    <row r="19" spans="1:6" x14ac:dyDescent="0.35">
      <c r="C19" s="46"/>
      <c r="D19" s="46"/>
      <c r="E19" s="12"/>
      <c r="F19" s="12"/>
    </row>
    <row r="20" spans="1:6" x14ac:dyDescent="0.35">
      <c r="A20" s="1" t="s">
        <v>14</v>
      </c>
      <c r="C20" s="46">
        <v>40</v>
      </c>
      <c r="D20" s="46">
        <v>50</v>
      </c>
      <c r="E20" s="12"/>
      <c r="F20" s="12"/>
    </row>
    <row r="21" spans="1:6" x14ac:dyDescent="0.35">
      <c r="A21" s="1" t="s">
        <v>15</v>
      </c>
      <c r="C21" s="44">
        <f>-C44</f>
        <v>19.8</v>
      </c>
      <c r="D21" s="44">
        <f>-D44</f>
        <v>3.5999999999999996</v>
      </c>
      <c r="E21" s="12"/>
      <c r="F21" s="12"/>
    </row>
    <row r="22" spans="1:6" x14ac:dyDescent="0.35">
      <c r="A22" s="1" t="s">
        <v>16</v>
      </c>
      <c r="C22" s="46">
        <v>30</v>
      </c>
      <c r="D22" s="46">
        <v>5</v>
      </c>
      <c r="E22" s="12"/>
      <c r="F22" s="12"/>
    </row>
    <row r="23" spans="1:6" x14ac:dyDescent="0.35">
      <c r="E23" s="12"/>
      <c r="F23" s="12"/>
    </row>
    <row r="24" spans="1:6" x14ac:dyDescent="0.35">
      <c r="E24" s="12"/>
      <c r="F24" s="12"/>
    </row>
    <row r="25" spans="1:6" x14ac:dyDescent="0.35">
      <c r="A25" s="23" t="s">
        <v>21</v>
      </c>
      <c r="B25" s="24"/>
      <c r="C25" s="24"/>
      <c r="D25" s="24"/>
      <c r="E25" s="12"/>
      <c r="F25" s="12"/>
    </row>
    <row r="26" spans="1:6" x14ac:dyDescent="0.35">
      <c r="A26" s="23"/>
      <c r="B26" s="24"/>
      <c r="C26" s="24"/>
      <c r="D26" s="24"/>
      <c r="E26" s="12"/>
      <c r="F26" s="12"/>
    </row>
    <row r="27" spans="1:6" ht="15.6" x14ac:dyDescent="0.35">
      <c r="A27" s="23" t="s">
        <v>23</v>
      </c>
      <c r="B27" s="38"/>
      <c r="C27" s="38"/>
      <c r="D27" s="38"/>
      <c r="E27" s="12"/>
      <c r="F27" s="12"/>
    </row>
    <row r="28" spans="1:6" ht="15.6" x14ac:dyDescent="0.35">
      <c r="A28" s="23"/>
      <c r="B28" s="38"/>
      <c r="C28" s="38"/>
      <c r="D28" s="38"/>
      <c r="E28" s="12"/>
      <c r="F28" s="12"/>
    </row>
    <row r="29" spans="1:6" x14ac:dyDescent="0.35">
      <c r="A29" s="25" t="s">
        <v>22</v>
      </c>
      <c r="B29" s="26"/>
      <c r="C29" s="26"/>
      <c r="D29" s="26"/>
      <c r="E29" s="12"/>
      <c r="F29" s="12"/>
    </row>
    <row r="30" spans="1:6" x14ac:dyDescent="0.35">
      <c r="A30" s="22"/>
      <c r="B30" s="12"/>
      <c r="C30" s="12"/>
      <c r="D30" s="12"/>
      <c r="E30" s="12"/>
      <c r="F30" s="12"/>
    </row>
    <row r="31" spans="1:6" x14ac:dyDescent="0.35">
      <c r="A31" s="12"/>
      <c r="B31" s="12"/>
      <c r="C31" s="12"/>
      <c r="D31" s="12"/>
      <c r="E31" s="12"/>
      <c r="F31" s="12"/>
    </row>
    <row r="32" spans="1:6" x14ac:dyDescent="0.35">
      <c r="A32" s="16" t="s">
        <v>6</v>
      </c>
      <c r="B32" s="16"/>
      <c r="C32" s="16"/>
      <c r="D32" s="16"/>
      <c r="E32" s="12"/>
      <c r="F32" s="12"/>
    </row>
    <row r="33" spans="1:11" outlineLevel="1" x14ac:dyDescent="0.35">
      <c r="A33" s="9" t="s">
        <v>3</v>
      </c>
      <c r="B33" s="9"/>
      <c r="C33" s="2">
        <f>C15</f>
        <v>510</v>
      </c>
      <c r="D33" s="2">
        <f>D15</f>
        <v>550</v>
      </c>
      <c r="E33" s="12"/>
      <c r="F33" s="12"/>
    </row>
    <row r="34" spans="1:11" outlineLevel="1" x14ac:dyDescent="0.35">
      <c r="A34" s="17" t="s">
        <v>4</v>
      </c>
      <c r="B34" s="17"/>
      <c r="C34" s="3">
        <f>-(C12-C18)</f>
        <v>-290</v>
      </c>
      <c r="D34" s="3">
        <f>-(C18+D12-D18)</f>
        <v>-380</v>
      </c>
      <c r="E34" s="12"/>
      <c r="F34" s="12"/>
    </row>
    <row r="35" spans="1:11" outlineLevel="1" x14ac:dyDescent="0.35">
      <c r="A35" s="15" t="s">
        <v>5</v>
      </c>
      <c r="B35" s="15"/>
      <c r="C35" s="34">
        <f>SUM(C33:C34)</f>
        <v>220</v>
      </c>
      <c r="D35" s="34">
        <f t="shared" ref="D35" si="0">SUM(D33:D34)</f>
        <v>170</v>
      </c>
      <c r="E35" s="12"/>
      <c r="F35" s="12"/>
    </row>
    <row r="36" spans="1:11" outlineLevel="1" x14ac:dyDescent="0.35">
      <c r="A36" s="15"/>
      <c r="B36" s="15"/>
      <c r="C36" s="34"/>
      <c r="D36" s="34"/>
      <c r="E36" s="12"/>
      <c r="F36" s="12"/>
    </row>
    <row r="37" spans="1:11" outlineLevel="1" x14ac:dyDescent="0.35">
      <c r="A37" s="11" t="s">
        <v>44</v>
      </c>
      <c r="B37" s="15"/>
      <c r="C37" s="5">
        <f>-C20</f>
        <v>-40</v>
      </c>
      <c r="D37" s="5">
        <f>-D20</f>
        <v>-50</v>
      </c>
      <c r="E37" s="12"/>
      <c r="F37" s="12"/>
    </row>
    <row r="38" spans="1:11" outlineLevel="1" x14ac:dyDescent="0.35">
      <c r="A38" s="7" t="s">
        <v>51</v>
      </c>
      <c r="B38" s="7"/>
      <c r="C38" s="3">
        <f>-C10/10</f>
        <v>-90</v>
      </c>
      <c r="D38" s="3">
        <f>-C10/10</f>
        <v>-90</v>
      </c>
      <c r="E38" s="12"/>
      <c r="F38" s="12"/>
    </row>
    <row r="39" spans="1:11" outlineLevel="1" x14ac:dyDescent="0.35">
      <c r="A39" s="10" t="s">
        <v>49</v>
      </c>
      <c r="B39" s="10"/>
      <c r="C39" s="34">
        <f>SUM(C35:C38)</f>
        <v>90</v>
      </c>
      <c r="D39" s="34">
        <f>SUM(D35:D38)</f>
        <v>30</v>
      </c>
      <c r="E39" s="12"/>
      <c r="F39" s="12"/>
    </row>
    <row r="40" spans="1:11" outlineLevel="1" x14ac:dyDescent="0.35">
      <c r="A40" s="11"/>
      <c r="B40" s="11"/>
      <c r="C40" s="4"/>
      <c r="D40" s="4"/>
      <c r="E40" s="12"/>
      <c r="F40" s="12"/>
    </row>
    <row r="41" spans="1:11" outlineLevel="1" x14ac:dyDescent="0.35">
      <c r="A41" s="17" t="s">
        <v>45</v>
      </c>
      <c r="B41" s="17"/>
      <c r="C41" s="3">
        <f>-C8</f>
        <v>-24</v>
      </c>
      <c r="D41" s="3">
        <f>-D8</f>
        <v>-18</v>
      </c>
      <c r="E41" s="12"/>
      <c r="F41" s="12"/>
    </row>
    <row r="42" spans="1:11" outlineLevel="1" x14ac:dyDescent="0.35">
      <c r="A42" s="11" t="s">
        <v>46</v>
      </c>
      <c r="B42" s="11"/>
      <c r="C42" s="35">
        <f>SUM(C39:C41)</f>
        <v>66</v>
      </c>
      <c r="D42" s="35">
        <f>SUM(D39:D41)</f>
        <v>12</v>
      </c>
      <c r="E42" s="12"/>
      <c r="F42" s="12"/>
    </row>
    <row r="43" spans="1:11" outlineLevel="1" x14ac:dyDescent="0.35">
      <c r="A43" s="11"/>
      <c r="B43" s="11"/>
      <c r="C43" s="6"/>
      <c r="D43" s="6"/>
      <c r="E43" s="12"/>
      <c r="F43" s="12"/>
    </row>
    <row r="44" spans="1:11" outlineLevel="1" x14ac:dyDescent="0.35">
      <c r="A44" s="17" t="s">
        <v>47</v>
      </c>
      <c r="B44" s="17"/>
      <c r="C44" s="42">
        <f>-C42*0.3</f>
        <v>-19.8</v>
      </c>
      <c r="D44" s="42">
        <f>-D42*0.3</f>
        <v>-3.5999999999999996</v>
      </c>
      <c r="E44" s="12"/>
      <c r="F44" s="12"/>
    </row>
    <row r="45" spans="1:11" ht="15.6" outlineLevel="1" thickBot="1" x14ac:dyDescent="0.4">
      <c r="A45" s="18" t="s">
        <v>0</v>
      </c>
      <c r="B45" s="18"/>
      <c r="C45" s="36">
        <f>SUM(C42:C44)</f>
        <v>46.2</v>
      </c>
      <c r="D45" s="36">
        <f t="shared" ref="D45" si="1">SUM(D42:D44)</f>
        <v>8.4</v>
      </c>
      <c r="E45" s="12"/>
      <c r="F45" s="12"/>
    </row>
    <row r="46" spans="1:11" ht="15.6" outlineLevel="1" thickTop="1" x14ac:dyDescent="0.35">
      <c r="A46" s="9"/>
      <c r="B46" s="9"/>
      <c r="C46" s="6"/>
      <c r="D46" s="6"/>
      <c r="E46" s="12"/>
      <c r="F46" s="12"/>
    </row>
    <row r="47" spans="1:11" ht="15.6" outlineLevel="1" x14ac:dyDescent="0.35">
      <c r="A47" s="37" t="s">
        <v>48</v>
      </c>
      <c r="B47" s="39"/>
      <c r="C47" s="3">
        <f>-C22</f>
        <v>-30</v>
      </c>
      <c r="D47" s="3">
        <f>-D22</f>
        <v>-5</v>
      </c>
      <c r="H47" s="20"/>
      <c r="I47" s="20"/>
      <c r="J47" s="20"/>
      <c r="K47" s="20"/>
    </row>
    <row r="48" spans="1:11" ht="15.6" outlineLevel="1" x14ac:dyDescent="0.35">
      <c r="A48" s="41" t="s">
        <v>42</v>
      </c>
      <c r="B48" s="40"/>
      <c r="C48" s="43">
        <f>SUM(C45:C47)</f>
        <v>16.200000000000003</v>
      </c>
      <c r="D48" s="43">
        <f>SUM(D45:D47)</f>
        <v>3.4000000000000004</v>
      </c>
      <c r="H48" s="20"/>
      <c r="I48" s="20"/>
      <c r="J48" s="20"/>
      <c r="K48" s="20"/>
    </row>
    <row r="49" spans="1:11" ht="15.6" outlineLevel="1" x14ac:dyDescent="0.35">
      <c r="H49" s="20"/>
      <c r="I49" s="20"/>
      <c r="J49" s="20"/>
      <c r="K49" s="20"/>
    </row>
    <row r="50" spans="1:11" ht="15.6" x14ac:dyDescent="0.35">
      <c r="H50" s="20"/>
      <c r="I50" s="20"/>
      <c r="J50" s="20"/>
      <c r="K50" s="20"/>
    </row>
    <row r="51" spans="1:11" ht="15.6" x14ac:dyDescent="0.35">
      <c r="A51" s="16" t="s">
        <v>24</v>
      </c>
      <c r="B51" s="16"/>
      <c r="C51" s="16"/>
      <c r="D51" s="16"/>
      <c r="H51" s="20"/>
      <c r="I51" s="20"/>
      <c r="J51" s="20"/>
      <c r="K51" s="20"/>
    </row>
    <row r="52" spans="1:11" ht="15.9" customHeight="1" outlineLevel="1" x14ac:dyDescent="0.35">
      <c r="A52" s="22" t="s">
        <v>25</v>
      </c>
      <c r="B52" s="12"/>
      <c r="C52" s="12"/>
      <c r="D52" s="12"/>
      <c r="H52" s="20"/>
      <c r="I52" s="20"/>
      <c r="J52" s="20"/>
      <c r="K52" s="20"/>
    </row>
    <row r="53" spans="1:11" ht="15.9" customHeight="1" outlineLevel="1" x14ac:dyDescent="0.35">
      <c r="A53" s="22" t="s">
        <v>26</v>
      </c>
      <c r="B53" s="12"/>
      <c r="C53" s="12"/>
      <c r="D53" s="12"/>
      <c r="H53" s="20"/>
      <c r="I53" s="20"/>
      <c r="J53" s="20"/>
      <c r="K53" s="20"/>
    </row>
    <row r="54" spans="1:11" ht="15.9" customHeight="1" outlineLevel="1" x14ac:dyDescent="0.35">
      <c r="A54" s="12" t="s">
        <v>27</v>
      </c>
      <c r="B54" s="12"/>
      <c r="C54" s="48">
        <f>C5+C6-C8-C10-C13+C16-C20-C21-C22</f>
        <v>496.20000000000005</v>
      </c>
      <c r="D54" s="48">
        <f>C54-D7-D8-D13+D16-D20-D21-D22</f>
        <v>419.6</v>
      </c>
      <c r="H54" s="20"/>
      <c r="I54" s="20"/>
      <c r="J54" s="20"/>
      <c r="K54" s="20"/>
    </row>
    <row r="55" spans="1:11" ht="15.6" outlineLevel="1" x14ac:dyDescent="0.35">
      <c r="A55" s="12" t="s">
        <v>28</v>
      </c>
      <c r="B55" s="12"/>
      <c r="C55" s="49">
        <f>C15-C16</f>
        <v>80</v>
      </c>
      <c r="D55" s="49">
        <f>C55+D15-D16</f>
        <v>150</v>
      </c>
      <c r="E55" s="20"/>
      <c r="F55" s="20"/>
      <c r="G55" s="20"/>
      <c r="H55" s="20"/>
      <c r="I55" s="20"/>
      <c r="J55" s="20"/>
      <c r="K55" s="20"/>
    </row>
    <row r="56" spans="1:11" ht="15.9" customHeight="1" outlineLevel="1" x14ac:dyDescent="0.35">
      <c r="A56" s="12" t="s">
        <v>29</v>
      </c>
      <c r="B56" s="12"/>
      <c r="C56" s="49">
        <f>C18</f>
        <v>60</v>
      </c>
      <c r="D56" s="50">
        <f>C56+D12+D34</f>
        <v>80</v>
      </c>
      <c r="E56" s="20"/>
      <c r="F56" s="20"/>
      <c r="G56" s="20"/>
      <c r="H56" s="20"/>
      <c r="I56" s="20"/>
      <c r="J56" s="20"/>
      <c r="K56" s="20"/>
    </row>
    <row r="57" spans="1:11" ht="15.9" customHeight="1" outlineLevel="1" x14ac:dyDescent="0.35">
      <c r="A57" s="29" t="s">
        <v>30</v>
      </c>
      <c r="B57" s="29"/>
      <c r="C57" s="51"/>
      <c r="D57" s="51"/>
      <c r="E57" s="20"/>
      <c r="F57" s="20"/>
      <c r="G57" s="20"/>
      <c r="H57" s="20"/>
      <c r="I57" s="20"/>
      <c r="J57" s="20"/>
      <c r="K57" s="20"/>
    </row>
    <row r="58" spans="1:11" ht="15.9" customHeight="1" outlineLevel="1" x14ac:dyDescent="0.35">
      <c r="A58" s="28" t="s">
        <v>31</v>
      </c>
      <c r="B58" s="12"/>
      <c r="C58" s="47">
        <f>SUM(C54:C57)</f>
        <v>636.20000000000005</v>
      </c>
      <c r="D58" s="47">
        <f>SUM(D54:D57)</f>
        <v>649.6</v>
      </c>
      <c r="E58" s="20"/>
      <c r="F58" s="20"/>
      <c r="G58" s="20"/>
      <c r="H58" s="20"/>
      <c r="I58" s="20"/>
      <c r="J58" s="20"/>
      <c r="K58" s="20"/>
    </row>
    <row r="59" spans="1:11" ht="15.9" customHeight="1" outlineLevel="1" x14ac:dyDescent="0.35">
      <c r="A59" s="12"/>
      <c r="B59" s="12"/>
      <c r="C59" s="27"/>
      <c r="D59" s="27"/>
      <c r="E59" s="20"/>
      <c r="F59" s="20"/>
      <c r="G59" s="20"/>
      <c r="H59" s="20"/>
      <c r="I59" s="20"/>
      <c r="J59" s="20"/>
      <c r="K59" s="20"/>
    </row>
    <row r="60" spans="1:11" ht="15.9" customHeight="1" outlineLevel="1" x14ac:dyDescent="0.35">
      <c r="A60" s="28" t="s">
        <v>32</v>
      </c>
      <c r="B60" s="12"/>
      <c r="C60" s="49"/>
      <c r="D60" s="49"/>
      <c r="E60" s="20"/>
      <c r="F60" s="20"/>
      <c r="G60" s="20"/>
      <c r="H60" s="20"/>
      <c r="I60" s="20"/>
      <c r="J60" s="20"/>
      <c r="K60" s="20"/>
    </row>
    <row r="61" spans="1:11" ht="15.9" customHeight="1" outlineLevel="1" x14ac:dyDescent="0.35">
      <c r="A61" s="12" t="s">
        <v>33</v>
      </c>
      <c r="B61" s="12"/>
      <c r="C61" s="50">
        <f>C10+C38</f>
        <v>810</v>
      </c>
      <c r="D61" s="50">
        <f>C61+D38</f>
        <v>720</v>
      </c>
      <c r="E61" s="20"/>
      <c r="F61" s="20"/>
      <c r="G61" s="20"/>
      <c r="H61" s="20"/>
      <c r="I61" s="20"/>
      <c r="J61" s="20"/>
      <c r="K61" s="20"/>
    </row>
    <row r="62" spans="1:11" ht="15.9" customHeight="1" outlineLevel="1" x14ac:dyDescent="0.35">
      <c r="A62" s="29" t="s">
        <v>30</v>
      </c>
      <c r="B62" s="29"/>
      <c r="C62" s="51"/>
      <c r="D62" s="51"/>
      <c r="E62" s="20"/>
      <c r="F62" s="20"/>
      <c r="G62" s="20"/>
      <c r="H62" s="20"/>
      <c r="I62" s="20"/>
      <c r="J62" s="20"/>
      <c r="K62" s="20"/>
    </row>
    <row r="63" spans="1:11" ht="15.9" customHeight="1" outlineLevel="1" x14ac:dyDescent="0.35">
      <c r="A63" s="30" t="s">
        <v>34</v>
      </c>
      <c r="B63" s="12"/>
      <c r="C63" s="47">
        <f>SUM(C58:C62)</f>
        <v>1446.2</v>
      </c>
      <c r="D63" s="47">
        <f>SUM(D58:D62)</f>
        <v>1369.6</v>
      </c>
      <c r="E63" s="20"/>
      <c r="F63" s="20"/>
      <c r="G63" s="20"/>
      <c r="H63" s="20"/>
      <c r="I63" s="20"/>
      <c r="J63" s="20"/>
      <c r="K63" s="20"/>
    </row>
    <row r="64" spans="1:11" ht="15.9" customHeight="1" outlineLevel="1" x14ac:dyDescent="0.35">
      <c r="A64" s="12"/>
      <c r="B64" s="12"/>
      <c r="C64" s="27"/>
      <c r="D64" s="27"/>
      <c r="E64" s="20"/>
      <c r="F64" s="20"/>
      <c r="G64" s="20"/>
      <c r="H64" s="20"/>
      <c r="I64" s="20"/>
      <c r="J64" s="20"/>
      <c r="K64" s="20"/>
    </row>
    <row r="65" spans="1:11" ht="15.9" customHeight="1" outlineLevel="1" x14ac:dyDescent="0.35">
      <c r="A65" s="30" t="s">
        <v>35</v>
      </c>
      <c r="B65" s="12"/>
      <c r="C65" s="27"/>
      <c r="D65" s="27"/>
      <c r="E65" s="20"/>
      <c r="F65" s="20"/>
      <c r="G65" s="20"/>
      <c r="H65" s="20"/>
      <c r="I65" s="20"/>
      <c r="J65" s="20"/>
      <c r="K65" s="20"/>
    </row>
    <row r="66" spans="1:11" ht="15.9" customHeight="1" outlineLevel="1" x14ac:dyDescent="0.35">
      <c r="A66" s="30" t="s">
        <v>36</v>
      </c>
      <c r="B66" s="12"/>
      <c r="C66" s="49"/>
      <c r="D66" s="49"/>
      <c r="E66" s="20"/>
      <c r="F66" s="20"/>
      <c r="G66" s="20"/>
      <c r="H66" s="20"/>
      <c r="I66" s="20"/>
      <c r="J66" s="20"/>
      <c r="K66" s="20"/>
    </row>
    <row r="67" spans="1:11" ht="15.9" customHeight="1" outlineLevel="1" x14ac:dyDescent="0.35">
      <c r="A67" s="31" t="s">
        <v>37</v>
      </c>
      <c r="B67" s="12"/>
      <c r="C67" s="49">
        <f>C12-C13</f>
        <v>30</v>
      </c>
      <c r="D67" s="49">
        <f>C67+D12-D13</f>
        <v>50</v>
      </c>
      <c r="E67" s="20"/>
      <c r="F67" s="20"/>
      <c r="G67" s="20"/>
      <c r="H67" s="20"/>
      <c r="I67" s="20"/>
      <c r="J67" s="20"/>
      <c r="K67" s="20"/>
    </row>
    <row r="68" spans="1:11" ht="15.9" customHeight="1" outlineLevel="1" x14ac:dyDescent="0.35">
      <c r="A68" s="30"/>
      <c r="B68" s="12"/>
      <c r="C68" s="49"/>
      <c r="D68" s="49"/>
      <c r="E68" s="20"/>
      <c r="F68" s="20"/>
      <c r="G68" s="20"/>
      <c r="H68" s="20"/>
      <c r="I68" s="20"/>
      <c r="J68" s="20"/>
      <c r="K68" s="20"/>
    </row>
    <row r="69" spans="1:11" ht="15.9" customHeight="1" outlineLevel="1" x14ac:dyDescent="0.35">
      <c r="A69" s="30" t="s">
        <v>38</v>
      </c>
      <c r="B69" s="12"/>
      <c r="C69" s="49"/>
      <c r="D69" s="49"/>
      <c r="E69" s="20"/>
      <c r="F69" s="20"/>
      <c r="G69" s="20"/>
      <c r="H69" s="20"/>
      <c r="I69" s="20"/>
      <c r="J69" s="20"/>
      <c r="K69" s="20"/>
    </row>
    <row r="70" spans="1:11" ht="15.6" outlineLevel="1" x14ac:dyDescent="0.35">
      <c r="A70" s="31" t="s">
        <v>39</v>
      </c>
      <c r="B70" s="12"/>
      <c r="C70" s="49">
        <f>C6</f>
        <v>400</v>
      </c>
      <c r="D70" s="49">
        <f>C70-D7</f>
        <v>300</v>
      </c>
      <c r="E70" s="20"/>
      <c r="F70" s="20"/>
      <c r="G70" s="20"/>
      <c r="H70" s="20"/>
      <c r="I70" s="20"/>
      <c r="J70" s="20"/>
      <c r="K70" s="20"/>
    </row>
    <row r="71" spans="1:11" ht="15.6" outlineLevel="1" x14ac:dyDescent="0.35">
      <c r="A71" s="30"/>
      <c r="B71" s="12"/>
      <c r="C71" s="49"/>
      <c r="D71" s="49"/>
      <c r="E71" s="20"/>
      <c r="F71" s="20"/>
      <c r="G71" s="20"/>
      <c r="H71" s="20"/>
      <c r="I71" s="20"/>
      <c r="J71" s="20"/>
      <c r="K71" s="20"/>
    </row>
    <row r="72" spans="1:11" ht="15.6" outlineLevel="1" x14ac:dyDescent="0.35">
      <c r="A72" s="28" t="s">
        <v>40</v>
      </c>
      <c r="B72" s="12"/>
      <c r="C72" s="49"/>
      <c r="D72" s="49"/>
      <c r="E72" s="20"/>
      <c r="F72" s="20"/>
      <c r="G72" s="20"/>
      <c r="H72" s="20"/>
      <c r="I72" s="20"/>
      <c r="J72" s="20"/>
      <c r="K72" s="20"/>
    </row>
    <row r="73" spans="1:11" outlineLevel="1" x14ac:dyDescent="0.35">
      <c r="A73" s="12" t="s">
        <v>41</v>
      </c>
      <c r="B73" s="12"/>
      <c r="C73" s="52">
        <f>C5</f>
        <v>1000</v>
      </c>
      <c r="D73" s="52">
        <f>C73</f>
        <v>1000</v>
      </c>
    </row>
    <row r="74" spans="1:11" outlineLevel="1" x14ac:dyDescent="0.35">
      <c r="A74" s="12" t="s">
        <v>42</v>
      </c>
      <c r="B74" s="12"/>
      <c r="C74" s="53">
        <f>C48</f>
        <v>16.200000000000003</v>
      </c>
      <c r="D74" s="53">
        <f>C48+D48</f>
        <v>19.600000000000001</v>
      </c>
    </row>
    <row r="75" spans="1:11" outlineLevel="1" x14ac:dyDescent="0.35">
      <c r="A75" s="32" t="s">
        <v>43</v>
      </c>
      <c r="B75" s="33"/>
      <c r="C75" s="57">
        <f>SUM(C67:C74)</f>
        <v>1446.2</v>
      </c>
      <c r="D75" s="57">
        <f>SUM(D67:D74)</f>
        <v>1369.6</v>
      </c>
    </row>
    <row r="76" spans="1:11" outlineLevel="1" x14ac:dyDescent="0.35"/>
    <row r="77" spans="1:11" outlineLevel="1" x14ac:dyDescent="0.35">
      <c r="A77" s="54" t="s">
        <v>50</v>
      </c>
      <c r="B77" s="54"/>
      <c r="C77" s="55">
        <f>C63-C75</f>
        <v>0</v>
      </c>
      <c r="D77" s="55">
        <f>D63-D75</f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Jenga Inc Solution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2017-12-01T02:11:21Z</cp:lastPrinted>
  <dcterms:created xsi:type="dcterms:W3CDTF">2017-11-20T18:27:53Z</dcterms:created>
  <dcterms:modified xsi:type="dcterms:W3CDTF">2019-01-08T21:17:30Z</dcterms:modified>
</cp:coreProperties>
</file>