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ml.chartshapes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ml.chartshapes+xml"/>
  <Override PartName="/xl/drawings/drawing10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/>
  <mc:AlternateContent xmlns:mc="http://schemas.openxmlformats.org/markup-compatibility/2006">
    <mc:Choice Requires="x15">
      <x15ac:absPath xmlns:x15ac="http://schemas.microsoft.com/office/spreadsheetml/2010/11/ac" url="G:\My Drive\!CFI Drive\Courses - thinkific\32. PowerPoint and Pitchbook\Attachments\Pitchbook\"/>
    </mc:Choice>
  </mc:AlternateContent>
  <xr:revisionPtr revIDLastSave="0" documentId="13_ncr:1_{0FF94674-C5BA-4D6A-96FE-5A8A15355382}" xr6:coauthVersionLast="40" xr6:coauthVersionMax="40" xr10:uidLastSave="{00000000-0000-0000-0000-000000000000}"/>
  <bookViews>
    <workbookView xWindow="0" yWindow="0" windowWidth="19200" windowHeight="7800" xr2:uid="{00000000-000D-0000-FFFF-FFFF00000000}"/>
  </bookViews>
  <sheets>
    <sheet name="Cover Page" sheetId="11" r:id="rId1"/>
    <sheet name="Company Overview (4)" sheetId="1" r:id="rId2"/>
    <sheet name="Operating Forecast (6)" sheetId="2" r:id="rId3"/>
    <sheet name="Shareholder Ownership (7)" sheetId="3" r:id="rId4"/>
    <sheet name="Liquidity Analysis (8)" sheetId="4" r:id="rId5"/>
    <sheet name="Key Industry Trends (11)" sheetId="5" r:id="rId6"/>
    <sheet name="Historical Share Price (14)" sheetId="6" r:id="rId7"/>
    <sheet name="Valuation Summary (15)" sheetId="7" r:id="rId8"/>
    <sheet name="Comparables Analysis (17)" sheetId="8" r:id="rId9"/>
    <sheet name="Precedent Transactions (18)" sheetId="9" r:id="rId10"/>
    <sheet name="Reco 1,2,3 (21, 22, 23)" sheetId="10" r:id="rId11"/>
  </sheets>
  <definedNames>
    <definedName name="_xlnm._FilterDatabase" localSheetId="3" hidden="1">'Shareholder Ownership (7)'!$B$2:$H$2</definedName>
    <definedName name="CIQWBGuid" localSheetId="0" hidden="1">"2cd8126d-26c3-430c-b7fa-a069e3a1fc62"</definedName>
    <definedName name="CIQWBGuid" hidden="1">"3a76856e-063b-4329-b2c5-ae285df6792b"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localSheetId="0" hidden="1">41666.7099189815</definedName>
    <definedName name="IQ_NAMES_REVISION_DATE_" hidden="1">41887.7188541667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  <definedName name="_xlnm.Print_Area" localSheetId="0">'Cover Page'!$A$1:$P$26</definedName>
  </definedNames>
  <calcPr calcId="181029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F4" i="1"/>
  <c r="E5" i="1"/>
  <c r="F5" i="1"/>
  <c r="E6" i="1"/>
  <c r="D6" i="1" s="1"/>
  <c r="F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F3" i="1"/>
  <c r="E3" i="1"/>
  <c r="D7" i="1" l="1"/>
  <c r="D26" i="10"/>
  <c r="E26" i="10"/>
  <c r="C26" i="10"/>
  <c r="D8" i="1" l="1"/>
  <c r="F7" i="1"/>
  <c r="Q13" i="9"/>
  <c r="Q12" i="9"/>
  <c r="Q11" i="9"/>
  <c r="Q10" i="9"/>
  <c r="Q9" i="9"/>
  <c r="Q8" i="9"/>
  <c r="Q7" i="9"/>
  <c r="Q6" i="9"/>
  <c r="Q5" i="9"/>
  <c r="P13" i="9"/>
  <c r="P12" i="9"/>
  <c r="P11" i="9"/>
  <c r="P10" i="9"/>
  <c r="P9" i="9"/>
  <c r="P8" i="9"/>
  <c r="P7" i="9"/>
  <c r="P6" i="9"/>
  <c r="P5" i="9"/>
  <c r="J13" i="9"/>
  <c r="J12" i="9"/>
  <c r="J11" i="9"/>
  <c r="J10" i="9"/>
  <c r="J9" i="9"/>
  <c r="J8" i="9"/>
  <c r="J7" i="9"/>
  <c r="J6" i="9"/>
  <c r="J5" i="9"/>
  <c r="F20" i="8"/>
  <c r="F19" i="8"/>
  <c r="F18" i="8"/>
  <c r="E20" i="8"/>
  <c r="E19" i="8"/>
  <c r="E18" i="8"/>
  <c r="F17" i="8"/>
  <c r="E17" i="8"/>
  <c r="J29" i="8"/>
  <c r="J38" i="8" s="1"/>
  <c r="J12" i="8" s="1"/>
  <c r="I29" i="8"/>
  <c r="I38" i="8" s="1"/>
  <c r="I12" i="8" s="1"/>
  <c r="H29" i="8"/>
  <c r="H38" i="8" s="1"/>
  <c r="H12" i="8" s="1"/>
  <c r="G29" i="8"/>
  <c r="G38" i="8" s="1"/>
  <c r="G12" i="8" s="1"/>
  <c r="J28" i="8"/>
  <c r="J37" i="8" s="1"/>
  <c r="J11" i="8" s="1"/>
  <c r="I28" i="8"/>
  <c r="H28" i="8"/>
  <c r="H37" i="8" s="1"/>
  <c r="H11" i="8" s="1"/>
  <c r="G28" i="8"/>
  <c r="G37" i="8" s="1"/>
  <c r="G11" i="8" s="1"/>
  <c r="J27" i="8"/>
  <c r="J36" i="8" s="1"/>
  <c r="J10" i="8" s="1"/>
  <c r="I27" i="8"/>
  <c r="H27" i="8"/>
  <c r="H36" i="8" s="1"/>
  <c r="H10" i="8" s="1"/>
  <c r="G27" i="8"/>
  <c r="G36" i="8" s="1"/>
  <c r="G10" i="8" s="1"/>
  <c r="J26" i="8"/>
  <c r="J35" i="8" s="1"/>
  <c r="J9" i="8" s="1"/>
  <c r="I26" i="8"/>
  <c r="H26" i="8"/>
  <c r="H35" i="8" s="1"/>
  <c r="H9" i="8" s="1"/>
  <c r="G26" i="8"/>
  <c r="G35" i="8" s="1"/>
  <c r="G9" i="8" s="1"/>
  <c r="J25" i="8"/>
  <c r="I25" i="8"/>
  <c r="H25" i="8"/>
  <c r="H34" i="8" s="1"/>
  <c r="H8" i="8" s="1"/>
  <c r="G25" i="8"/>
  <c r="G34" i="8" s="1"/>
  <c r="G8" i="8" s="1"/>
  <c r="J24" i="8"/>
  <c r="J33" i="8" s="1"/>
  <c r="J7" i="8" s="1"/>
  <c r="I24" i="8"/>
  <c r="H24" i="8"/>
  <c r="H33" i="8" s="1"/>
  <c r="H7" i="8" s="1"/>
  <c r="G24" i="8"/>
  <c r="G33" i="8" s="1"/>
  <c r="G7" i="8" s="1"/>
  <c r="J23" i="8"/>
  <c r="J32" i="8" s="1"/>
  <c r="J6" i="8" s="1"/>
  <c r="I23" i="8"/>
  <c r="H23" i="8"/>
  <c r="H32" i="8" s="1"/>
  <c r="H6" i="8" s="1"/>
  <c r="G23" i="8"/>
  <c r="G32" i="8" s="1"/>
  <c r="G6" i="8" s="1"/>
  <c r="J22" i="8"/>
  <c r="I22" i="8"/>
  <c r="H22" i="8"/>
  <c r="H31" i="8" s="1"/>
  <c r="H5" i="8" s="1"/>
  <c r="G22" i="8"/>
  <c r="G31" i="8" s="1"/>
  <c r="G5" i="8" s="1"/>
  <c r="R29" i="8"/>
  <c r="R38" i="8" s="1"/>
  <c r="R12" i="8" s="1"/>
  <c r="Q29" i="8"/>
  <c r="Q38" i="8" s="1"/>
  <c r="Q12" i="8" s="1"/>
  <c r="P29" i="8"/>
  <c r="P38" i="8" s="1"/>
  <c r="P12" i="8" s="1"/>
  <c r="O29" i="8"/>
  <c r="O38" i="8" s="1"/>
  <c r="O12" i="8" s="1"/>
  <c r="R28" i="8"/>
  <c r="R37" i="8" s="1"/>
  <c r="R11" i="8" s="1"/>
  <c r="Q28" i="8"/>
  <c r="P28" i="8"/>
  <c r="O28" i="8"/>
  <c r="R27" i="8"/>
  <c r="R36" i="8" s="1"/>
  <c r="R10" i="8" s="1"/>
  <c r="Q27" i="8"/>
  <c r="P27" i="8"/>
  <c r="O27" i="8"/>
  <c r="R26" i="8"/>
  <c r="Q26" i="8"/>
  <c r="P26" i="8"/>
  <c r="O26" i="8"/>
  <c r="R25" i="8"/>
  <c r="R34" i="8" s="1"/>
  <c r="R8" i="8" s="1"/>
  <c r="Q25" i="8"/>
  <c r="P25" i="8"/>
  <c r="O25" i="8"/>
  <c r="R24" i="8"/>
  <c r="R33" i="8" s="1"/>
  <c r="R7" i="8" s="1"/>
  <c r="Q24" i="8"/>
  <c r="P24" i="8"/>
  <c r="O24" i="8"/>
  <c r="R23" i="8"/>
  <c r="Q23" i="8"/>
  <c r="P23" i="8"/>
  <c r="O23" i="8"/>
  <c r="R22" i="8"/>
  <c r="Q22" i="8"/>
  <c r="P22" i="8"/>
  <c r="O22" i="8"/>
  <c r="R13" i="8"/>
  <c r="Q13" i="8"/>
  <c r="P13" i="8"/>
  <c r="O13" i="8"/>
  <c r="N13" i="8"/>
  <c r="M13" i="8"/>
  <c r="L13" i="8"/>
  <c r="K13" i="8"/>
  <c r="J13" i="8"/>
  <c r="I13" i="8"/>
  <c r="H13" i="8"/>
  <c r="G13" i="8"/>
  <c r="N29" i="8"/>
  <c r="N38" i="8" s="1"/>
  <c r="N12" i="8" s="1"/>
  <c r="M29" i="8"/>
  <c r="M38" i="8" s="1"/>
  <c r="M12" i="8" s="1"/>
  <c r="L29" i="8"/>
  <c r="L38" i="8" s="1"/>
  <c r="L12" i="8" s="1"/>
  <c r="K29" i="8"/>
  <c r="K38" i="8" s="1"/>
  <c r="K12" i="8" s="1"/>
  <c r="N28" i="8"/>
  <c r="N37" i="8" s="1"/>
  <c r="N11" i="8" s="1"/>
  <c r="M28" i="8"/>
  <c r="M37" i="8" s="1"/>
  <c r="M11" i="8" s="1"/>
  <c r="L28" i="8"/>
  <c r="L37" i="8" s="1"/>
  <c r="L11" i="8" s="1"/>
  <c r="K28" i="8"/>
  <c r="K37" i="8" s="1"/>
  <c r="K11" i="8" s="1"/>
  <c r="N27" i="8"/>
  <c r="M27" i="8"/>
  <c r="M36" i="8" s="1"/>
  <c r="M10" i="8" s="1"/>
  <c r="L27" i="8"/>
  <c r="L36" i="8" s="1"/>
  <c r="L10" i="8" s="1"/>
  <c r="K27" i="8"/>
  <c r="K36" i="8" s="1"/>
  <c r="K10" i="8" s="1"/>
  <c r="N26" i="8"/>
  <c r="M26" i="8"/>
  <c r="L26" i="8"/>
  <c r="L35" i="8" s="1"/>
  <c r="L9" i="8" s="1"/>
  <c r="K26" i="8"/>
  <c r="K35" i="8" s="1"/>
  <c r="K9" i="8" s="1"/>
  <c r="N25" i="8"/>
  <c r="M25" i="8"/>
  <c r="M34" i="8" s="1"/>
  <c r="M8" i="8" s="1"/>
  <c r="L25" i="8"/>
  <c r="L34" i="8" s="1"/>
  <c r="L8" i="8" s="1"/>
  <c r="K25" i="8"/>
  <c r="K34" i="8" s="1"/>
  <c r="K8" i="8" s="1"/>
  <c r="N24" i="8"/>
  <c r="M24" i="8"/>
  <c r="M33" i="8" s="1"/>
  <c r="M7" i="8" s="1"/>
  <c r="L24" i="8"/>
  <c r="L33" i="8" s="1"/>
  <c r="L7" i="8" s="1"/>
  <c r="K24" i="8"/>
  <c r="K33" i="8" s="1"/>
  <c r="K7" i="8" s="1"/>
  <c r="N23" i="8"/>
  <c r="M23" i="8"/>
  <c r="L23" i="8"/>
  <c r="K23" i="8"/>
  <c r="K32" i="8" s="1"/>
  <c r="K6" i="8" s="1"/>
  <c r="N22" i="8"/>
  <c r="M22" i="8"/>
  <c r="M31" i="8" s="1"/>
  <c r="M5" i="8" s="1"/>
  <c r="L22" i="8"/>
  <c r="L31" i="8" s="1"/>
  <c r="L5" i="8" s="1"/>
  <c r="K22" i="8"/>
  <c r="K31" i="8" s="1"/>
  <c r="K5" i="8" s="1"/>
  <c r="C6" i="7"/>
  <c r="E6" i="7"/>
  <c r="E5" i="7"/>
  <c r="C5" i="7"/>
  <c r="D4" i="7"/>
  <c r="D7" i="7"/>
  <c r="E3" i="7"/>
  <c r="C3" i="7"/>
  <c r="D3" i="7" s="1"/>
  <c r="D9" i="1" l="1"/>
  <c r="F8" i="1"/>
  <c r="Q15" i="9"/>
  <c r="P15" i="9"/>
  <c r="G19" i="8"/>
  <c r="H18" i="8"/>
  <c r="K20" i="8"/>
  <c r="H19" i="8"/>
  <c r="G20" i="8"/>
  <c r="H20" i="8"/>
  <c r="K18" i="8"/>
  <c r="K19" i="8"/>
  <c r="G18" i="8"/>
  <c r="H17" i="8"/>
  <c r="K17" i="8"/>
  <c r="G17" i="8"/>
  <c r="N31" i="8"/>
  <c r="N5" i="8" s="1"/>
  <c r="O32" i="8"/>
  <c r="O6" i="8" s="1"/>
  <c r="P33" i="8"/>
  <c r="P7" i="8" s="1"/>
  <c r="Q34" i="8"/>
  <c r="Q8" i="8" s="1"/>
  <c r="R35" i="8"/>
  <c r="R9" i="8" s="1"/>
  <c r="M32" i="8"/>
  <c r="M6" i="8" s="1"/>
  <c r="N33" i="8"/>
  <c r="N7" i="8" s="1"/>
  <c r="O34" i="8"/>
  <c r="O8" i="8" s="1"/>
  <c r="P35" i="8"/>
  <c r="P9" i="8" s="1"/>
  <c r="Q36" i="8"/>
  <c r="Q10" i="8" s="1"/>
  <c r="N32" i="8"/>
  <c r="N6" i="8" s="1"/>
  <c r="O33" i="8"/>
  <c r="O7" i="8" s="1"/>
  <c r="P34" i="8"/>
  <c r="P8" i="8" s="1"/>
  <c r="Q35" i="8"/>
  <c r="Q9" i="8" s="1"/>
  <c r="O31" i="8"/>
  <c r="O5" i="8" s="1"/>
  <c r="P32" i="8"/>
  <c r="P6" i="8" s="1"/>
  <c r="Q33" i="8"/>
  <c r="Q7" i="8" s="1"/>
  <c r="I37" i="8"/>
  <c r="I11" i="8" s="1"/>
  <c r="P31" i="8"/>
  <c r="P5" i="8" s="1"/>
  <c r="Q32" i="8"/>
  <c r="Q6" i="8" s="1"/>
  <c r="I36" i="8"/>
  <c r="I10" i="8" s="1"/>
  <c r="Q31" i="8"/>
  <c r="Q5" i="8" s="1"/>
  <c r="R32" i="8"/>
  <c r="R6" i="8" s="1"/>
  <c r="I35" i="8"/>
  <c r="I9" i="8" s="1"/>
  <c r="R31" i="8"/>
  <c r="R5" i="8" s="1"/>
  <c r="I34" i="8"/>
  <c r="I8" i="8" s="1"/>
  <c r="I33" i="8"/>
  <c r="I7" i="8" s="1"/>
  <c r="J34" i="8"/>
  <c r="J8" i="8" s="1"/>
  <c r="I32" i="8"/>
  <c r="I6" i="8" s="1"/>
  <c r="I31" i="8"/>
  <c r="I5" i="8" s="1"/>
  <c r="M35" i="8"/>
  <c r="M9" i="8" s="1"/>
  <c r="N36" i="8"/>
  <c r="N10" i="8" s="1"/>
  <c r="O37" i="8"/>
  <c r="O11" i="8" s="1"/>
  <c r="J31" i="8"/>
  <c r="J5" i="8" s="1"/>
  <c r="N35" i="8"/>
  <c r="N9" i="8" s="1"/>
  <c r="O36" i="8"/>
  <c r="O10" i="8" s="1"/>
  <c r="P37" i="8"/>
  <c r="P11" i="8" s="1"/>
  <c r="L32" i="8"/>
  <c r="L6" i="8" s="1"/>
  <c r="L17" i="8" s="1"/>
  <c r="N34" i="8"/>
  <c r="N8" i="8" s="1"/>
  <c r="O35" i="8"/>
  <c r="O9" i="8" s="1"/>
  <c r="P36" i="8"/>
  <c r="P10" i="8" s="1"/>
  <c r="Q37" i="8"/>
  <c r="Q11" i="8" s="1"/>
  <c r="D5" i="7"/>
  <c r="D6" i="7"/>
  <c r="D28" i="6"/>
  <c r="D980" i="6"/>
  <c r="D859" i="6"/>
  <c r="D745" i="6"/>
  <c r="D613" i="6"/>
  <c r="D494" i="6"/>
  <c r="D364" i="6"/>
  <c r="D257" i="6"/>
  <c r="D126" i="6"/>
  <c r="C58" i="5"/>
  <c r="D57" i="5" s="1"/>
  <c r="C43" i="5"/>
  <c r="D39" i="5" s="1"/>
  <c r="H4" i="5"/>
  <c r="I4" i="5" s="1"/>
  <c r="I7" i="5" s="1"/>
  <c r="G7" i="5"/>
  <c r="F7" i="5"/>
  <c r="E7" i="5"/>
  <c r="D7" i="5"/>
  <c r="C7" i="5"/>
  <c r="D2" i="5"/>
  <c r="E2" i="5" s="1"/>
  <c r="F2" i="5" s="1"/>
  <c r="G2" i="5" s="1"/>
  <c r="H2" i="5" s="1"/>
  <c r="I2" i="5" s="1"/>
  <c r="I9" i="5" s="1"/>
  <c r="D40" i="5" l="1"/>
  <c r="H7" i="5"/>
  <c r="D10" i="1"/>
  <c r="F9" i="1"/>
  <c r="D37" i="5"/>
  <c r="D41" i="5"/>
  <c r="D55" i="5"/>
  <c r="D38" i="5"/>
  <c r="D42" i="5"/>
  <c r="D56" i="5"/>
  <c r="D54" i="5"/>
  <c r="D58" i="5"/>
  <c r="D53" i="5"/>
  <c r="M19" i="8"/>
  <c r="L19" i="8"/>
  <c r="L18" i="8"/>
  <c r="M20" i="8"/>
  <c r="I20" i="8"/>
  <c r="I19" i="8"/>
  <c r="I18" i="8"/>
  <c r="M18" i="8"/>
  <c r="P20" i="8"/>
  <c r="P19" i="8"/>
  <c r="P18" i="8"/>
  <c r="R20" i="8"/>
  <c r="R19" i="8"/>
  <c r="R18" i="8"/>
  <c r="N20" i="8"/>
  <c r="N19" i="8"/>
  <c r="N18" i="8"/>
  <c r="O20" i="8"/>
  <c r="O19" i="8"/>
  <c r="O18" i="8"/>
  <c r="L20" i="8"/>
  <c r="J20" i="8"/>
  <c r="J19" i="8"/>
  <c r="J18" i="8"/>
  <c r="Q20" i="8"/>
  <c r="Q19" i="8"/>
  <c r="Q18" i="8"/>
  <c r="J17" i="8"/>
  <c r="Q17" i="8"/>
  <c r="M17" i="8"/>
  <c r="I17" i="8"/>
  <c r="O17" i="8"/>
  <c r="N17" i="8"/>
  <c r="P17" i="8"/>
  <c r="R17" i="8"/>
  <c r="D2" i="4"/>
  <c r="E2" i="4" s="1"/>
  <c r="F2" i="4" s="1"/>
  <c r="G2" i="4" s="1"/>
  <c r="H2" i="4" s="1"/>
  <c r="I2" i="4" s="1"/>
  <c r="J2" i="4" s="1"/>
  <c r="K2" i="4" s="1"/>
  <c r="L2" i="4" s="1"/>
  <c r="M2" i="4" s="1"/>
  <c r="N2" i="4" s="1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B32" i="3"/>
  <c r="B31" i="3"/>
  <c r="B30" i="3"/>
  <c r="B29" i="3"/>
  <c r="B28" i="3"/>
  <c r="B27" i="3"/>
  <c r="B26" i="3"/>
  <c r="B24" i="3"/>
  <c r="B23" i="3"/>
  <c r="B22" i="3"/>
  <c r="B21" i="3"/>
  <c r="B19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3" i="3"/>
  <c r="D43" i="5" l="1"/>
  <c r="D11" i="1"/>
  <c r="F10" i="1"/>
  <c r="J14" i="2"/>
  <c r="I14" i="2"/>
  <c r="H14" i="2"/>
  <c r="G14" i="2"/>
  <c r="F14" i="2"/>
  <c r="E14" i="2"/>
  <c r="D14" i="2"/>
  <c r="C14" i="2"/>
  <c r="J11" i="2"/>
  <c r="I11" i="2"/>
  <c r="H11" i="2"/>
  <c r="G11" i="2"/>
  <c r="F11" i="2"/>
  <c r="E11" i="2"/>
  <c r="D11" i="2"/>
  <c r="C4" i="2"/>
  <c r="C5" i="2"/>
  <c r="C3" i="2"/>
  <c r="D18" i="2"/>
  <c r="E18" i="2" s="1"/>
  <c r="F18" i="2" s="1"/>
  <c r="G18" i="2" s="1"/>
  <c r="H18" i="2" s="1"/>
  <c r="I18" i="2" s="1"/>
  <c r="J18" i="2" s="1"/>
  <c r="D17" i="2"/>
  <c r="D3" i="2" s="1"/>
  <c r="D2" i="2"/>
  <c r="E2" i="2" s="1"/>
  <c r="F2" i="2" s="1"/>
  <c r="G2" i="2" s="1"/>
  <c r="H2" i="2" s="1"/>
  <c r="I2" i="2" s="1"/>
  <c r="J2" i="2" s="1"/>
  <c r="E17" i="2" l="1"/>
  <c r="F17" i="2" s="1"/>
  <c r="G17" i="2" s="1"/>
  <c r="H17" i="2" s="1"/>
  <c r="I17" i="2" s="1"/>
  <c r="J17" i="2" s="1"/>
  <c r="J3" i="2" s="1"/>
  <c r="D12" i="1"/>
  <c r="F11" i="1"/>
  <c r="J19" i="2"/>
  <c r="J5" i="2" s="1"/>
  <c r="D8" i="2"/>
  <c r="G3" i="2"/>
  <c r="I3" i="2"/>
  <c r="J8" i="2" s="1"/>
  <c r="H3" i="2"/>
  <c r="H8" i="2" s="1"/>
  <c r="J4" i="2"/>
  <c r="F19" i="2"/>
  <c r="F5" i="2" s="1"/>
  <c r="G19" i="2"/>
  <c r="G5" i="2" s="1"/>
  <c r="H19" i="2"/>
  <c r="H5" i="2" s="1"/>
  <c r="H10" i="2" s="1"/>
  <c r="E4" i="2"/>
  <c r="E19" i="2"/>
  <c r="E5" i="2" s="1"/>
  <c r="H4" i="2"/>
  <c r="G4" i="2"/>
  <c r="F4" i="2"/>
  <c r="I19" i="2"/>
  <c r="I5" i="2" s="1"/>
  <c r="D4" i="2"/>
  <c r="D9" i="2" s="1"/>
  <c r="I4" i="2"/>
  <c r="E3" i="2"/>
  <c r="E8" i="2" s="1"/>
  <c r="D19" i="2"/>
  <c r="D5" i="2" s="1"/>
  <c r="D10" i="2" s="1"/>
  <c r="F3" i="2"/>
  <c r="D13" i="1" l="1"/>
  <c r="F12" i="1"/>
  <c r="E10" i="2"/>
  <c r="E9" i="2"/>
  <c r="J9" i="2"/>
  <c r="F8" i="2"/>
  <c r="I10" i="2"/>
  <c r="I8" i="2"/>
  <c r="F9" i="2"/>
  <c r="G9" i="2"/>
  <c r="H9" i="2"/>
  <c r="F10" i="2"/>
  <c r="I9" i="2"/>
  <c r="G8" i="2"/>
  <c r="G10" i="2"/>
  <c r="J10" i="2"/>
  <c r="D14" i="1" l="1"/>
  <c r="F13" i="1"/>
  <c r="D15" i="1" l="1"/>
  <c r="F14" i="1"/>
  <c r="D16" i="1" l="1"/>
  <c r="F15" i="1"/>
  <c r="D17" i="1" l="1"/>
  <c r="F16" i="1"/>
  <c r="D18" i="1" l="1"/>
  <c r="F17" i="1"/>
  <c r="D19" i="1" l="1"/>
  <c r="F18" i="1"/>
  <c r="D20" i="1" l="1"/>
  <c r="F19" i="1"/>
  <c r="D21" i="1" l="1"/>
  <c r="F20" i="1"/>
  <c r="D22" i="1" l="1"/>
  <c r="F21" i="1"/>
  <c r="D23" i="1" l="1"/>
  <c r="F22" i="1"/>
  <c r="D24" i="1" l="1"/>
  <c r="F23" i="1"/>
  <c r="D25" i="1" l="1"/>
  <c r="F24" i="1"/>
  <c r="D26" i="1" l="1"/>
  <c r="F25" i="1"/>
  <c r="D27" i="1" l="1"/>
  <c r="F26" i="1"/>
  <c r="D28" i="1" l="1"/>
  <c r="F27" i="1"/>
  <c r="D29" i="1" l="1"/>
  <c r="F28" i="1"/>
  <c r="D30" i="1" l="1"/>
  <c r="F29" i="1"/>
  <c r="D31" i="1" l="1"/>
  <c r="F30" i="1"/>
  <c r="D32" i="1" l="1"/>
  <c r="F31" i="1"/>
  <c r="D33" i="1" l="1"/>
  <c r="F32" i="1"/>
  <c r="D34" i="1" l="1"/>
  <c r="F33" i="1"/>
  <c r="D35" i="1" l="1"/>
  <c r="F34" i="1"/>
  <c r="D36" i="1" l="1"/>
  <c r="F35" i="1"/>
  <c r="D37" i="1" l="1"/>
  <c r="F36" i="1"/>
  <c r="D38" i="1" l="1"/>
  <c r="F37" i="1"/>
  <c r="D39" i="1" l="1"/>
  <c r="F38" i="1"/>
  <c r="D40" i="1" l="1"/>
  <c r="F39" i="1"/>
  <c r="D41" i="1" l="1"/>
  <c r="F40" i="1"/>
  <c r="D42" i="1" l="1"/>
  <c r="F41" i="1"/>
  <c r="D43" i="1" l="1"/>
  <c r="F42" i="1"/>
  <c r="D44" i="1" l="1"/>
  <c r="F43" i="1"/>
  <c r="D45" i="1" l="1"/>
  <c r="F44" i="1"/>
  <c r="D46" i="1" l="1"/>
  <c r="F45" i="1"/>
  <c r="D47" i="1" l="1"/>
  <c r="F46" i="1"/>
  <c r="D48" i="1" l="1"/>
  <c r="F47" i="1"/>
  <c r="D49" i="1" l="1"/>
  <c r="F48" i="1"/>
  <c r="D50" i="1" l="1"/>
  <c r="F49" i="1"/>
  <c r="D51" i="1" l="1"/>
  <c r="F50" i="1"/>
  <c r="D52" i="1" l="1"/>
  <c r="F51" i="1"/>
  <c r="D53" i="1" l="1"/>
  <c r="F52" i="1"/>
  <c r="D54" i="1" l="1"/>
  <c r="F53" i="1"/>
  <c r="D55" i="1" l="1"/>
  <c r="F54" i="1"/>
  <c r="D56" i="1" l="1"/>
  <c r="F55" i="1"/>
  <c r="D57" i="1" l="1"/>
  <c r="F56" i="1"/>
  <c r="D58" i="1" l="1"/>
  <c r="F57" i="1"/>
  <c r="D59" i="1" l="1"/>
  <c r="F58" i="1"/>
  <c r="D60" i="1" l="1"/>
  <c r="F59" i="1"/>
  <c r="D61" i="1" l="1"/>
  <c r="F60" i="1"/>
  <c r="D62" i="1" l="1"/>
  <c r="F61" i="1"/>
  <c r="D63" i="1" l="1"/>
  <c r="F62" i="1"/>
  <c r="D64" i="1" l="1"/>
  <c r="F63" i="1"/>
  <c r="D65" i="1" l="1"/>
  <c r="F64" i="1"/>
  <c r="D66" i="1" l="1"/>
  <c r="F65" i="1"/>
  <c r="D67" i="1" l="1"/>
  <c r="F66" i="1"/>
  <c r="D68" i="1" l="1"/>
  <c r="F67" i="1"/>
  <c r="D69" i="1" l="1"/>
  <c r="F68" i="1"/>
  <c r="D70" i="1" l="1"/>
  <c r="F69" i="1"/>
  <c r="D71" i="1" l="1"/>
  <c r="F70" i="1"/>
  <c r="D72" i="1" l="1"/>
  <c r="F71" i="1"/>
  <c r="D73" i="1" l="1"/>
  <c r="F72" i="1"/>
  <c r="D74" i="1" l="1"/>
  <c r="F73" i="1"/>
  <c r="D75" i="1" l="1"/>
  <c r="F74" i="1"/>
  <c r="D76" i="1" l="1"/>
  <c r="F75" i="1"/>
  <c r="D77" i="1" l="1"/>
  <c r="F76" i="1"/>
  <c r="D78" i="1" l="1"/>
  <c r="F77" i="1"/>
  <c r="D79" i="1" l="1"/>
  <c r="F78" i="1"/>
  <c r="D80" i="1" l="1"/>
  <c r="F79" i="1"/>
  <c r="D81" i="1" l="1"/>
  <c r="F80" i="1"/>
  <c r="D82" i="1" l="1"/>
  <c r="F81" i="1"/>
  <c r="D83" i="1" l="1"/>
  <c r="F82" i="1"/>
  <c r="D84" i="1" l="1"/>
  <c r="F83" i="1"/>
  <c r="D85" i="1" l="1"/>
  <c r="F84" i="1"/>
  <c r="D86" i="1" l="1"/>
  <c r="F85" i="1"/>
  <c r="D87" i="1" l="1"/>
  <c r="F86" i="1"/>
  <c r="D88" i="1" l="1"/>
  <c r="F87" i="1"/>
  <c r="D89" i="1" l="1"/>
  <c r="F88" i="1"/>
  <c r="D90" i="1" l="1"/>
  <c r="F89" i="1"/>
  <c r="D91" i="1" l="1"/>
  <c r="F90" i="1"/>
  <c r="D92" i="1" l="1"/>
  <c r="F91" i="1"/>
  <c r="D93" i="1" l="1"/>
  <c r="F92" i="1"/>
  <c r="D94" i="1" l="1"/>
  <c r="F93" i="1"/>
  <c r="D95" i="1" l="1"/>
  <c r="F94" i="1"/>
  <c r="D96" i="1" l="1"/>
  <c r="F95" i="1"/>
  <c r="D97" i="1" l="1"/>
  <c r="F96" i="1"/>
  <c r="D98" i="1" l="1"/>
  <c r="F97" i="1"/>
  <c r="D99" i="1" l="1"/>
  <c r="F98" i="1"/>
  <c r="D100" i="1" l="1"/>
  <c r="F99" i="1"/>
  <c r="D101" i="1" l="1"/>
  <c r="F100" i="1"/>
  <c r="D102" i="1" l="1"/>
  <c r="F101" i="1"/>
  <c r="D103" i="1" l="1"/>
  <c r="F102" i="1"/>
  <c r="D104" i="1" l="1"/>
  <c r="F103" i="1"/>
  <c r="D105" i="1" l="1"/>
  <c r="F104" i="1"/>
  <c r="D106" i="1" l="1"/>
  <c r="F105" i="1"/>
  <c r="D107" i="1" l="1"/>
  <c r="F106" i="1"/>
  <c r="D108" i="1" l="1"/>
  <c r="F107" i="1"/>
  <c r="D109" i="1" l="1"/>
  <c r="F108" i="1"/>
  <c r="D110" i="1" l="1"/>
  <c r="F109" i="1"/>
  <c r="D111" i="1" l="1"/>
  <c r="F110" i="1"/>
  <c r="D112" i="1" l="1"/>
  <c r="F111" i="1"/>
  <c r="D113" i="1" l="1"/>
  <c r="F112" i="1"/>
  <c r="D114" i="1" l="1"/>
  <c r="F113" i="1"/>
  <c r="D115" i="1" l="1"/>
  <c r="F114" i="1"/>
  <c r="D116" i="1" l="1"/>
  <c r="F115" i="1"/>
  <c r="D117" i="1" l="1"/>
  <c r="F116" i="1"/>
  <c r="D118" i="1" l="1"/>
  <c r="F117" i="1"/>
  <c r="D119" i="1" l="1"/>
  <c r="F118" i="1"/>
  <c r="D120" i="1" l="1"/>
  <c r="F119" i="1"/>
  <c r="D121" i="1" l="1"/>
  <c r="F120" i="1"/>
  <c r="D122" i="1" l="1"/>
  <c r="F121" i="1"/>
  <c r="D123" i="1" l="1"/>
  <c r="F122" i="1"/>
  <c r="D124" i="1" l="1"/>
  <c r="F123" i="1"/>
  <c r="D125" i="1" l="1"/>
  <c r="F124" i="1"/>
  <c r="D126" i="1" l="1"/>
  <c r="F125" i="1"/>
  <c r="D127" i="1" l="1"/>
  <c r="F126" i="1"/>
  <c r="D128" i="1" l="1"/>
  <c r="F127" i="1"/>
  <c r="D129" i="1" l="1"/>
  <c r="F128" i="1"/>
  <c r="D130" i="1" l="1"/>
  <c r="F129" i="1"/>
  <c r="D131" i="1" l="1"/>
  <c r="F130" i="1"/>
  <c r="D132" i="1" l="1"/>
  <c r="F131" i="1"/>
  <c r="D133" i="1" l="1"/>
  <c r="F132" i="1"/>
  <c r="D134" i="1" l="1"/>
  <c r="F133" i="1"/>
  <c r="D135" i="1" l="1"/>
  <c r="F134" i="1"/>
  <c r="D136" i="1" l="1"/>
  <c r="F135" i="1"/>
  <c r="D137" i="1" l="1"/>
  <c r="F136" i="1"/>
  <c r="D138" i="1" l="1"/>
  <c r="F137" i="1"/>
  <c r="D139" i="1" l="1"/>
  <c r="F138" i="1"/>
  <c r="D140" i="1" l="1"/>
  <c r="F139" i="1"/>
  <c r="D141" i="1" l="1"/>
  <c r="F140" i="1"/>
  <c r="D142" i="1" l="1"/>
  <c r="F141" i="1"/>
  <c r="D143" i="1" l="1"/>
  <c r="F142" i="1"/>
  <c r="D144" i="1" l="1"/>
  <c r="F143" i="1"/>
  <c r="D145" i="1" l="1"/>
  <c r="F144" i="1"/>
  <c r="D146" i="1" l="1"/>
  <c r="F145" i="1"/>
  <c r="D147" i="1" l="1"/>
  <c r="F146" i="1"/>
  <c r="D148" i="1" l="1"/>
  <c r="F147" i="1"/>
  <c r="D149" i="1" l="1"/>
  <c r="F148" i="1"/>
  <c r="D150" i="1" l="1"/>
  <c r="F149" i="1"/>
  <c r="D151" i="1" l="1"/>
  <c r="F150" i="1"/>
  <c r="D152" i="1" l="1"/>
  <c r="F151" i="1"/>
  <c r="D153" i="1" l="1"/>
  <c r="F152" i="1"/>
  <c r="D154" i="1" l="1"/>
  <c r="F153" i="1"/>
  <c r="D155" i="1" l="1"/>
  <c r="F154" i="1"/>
  <c r="D156" i="1" l="1"/>
  <c r="F155" i="1"/>
  <c r="D157" i="1" l="1"/>
  <c r="F156" i="1"/>
  <c r="D158" i="1" l="1"/>
  <c r="F157" i="1"/>
  <c r="D159" i="1" l="1"/>
  <c r="F158" i="1"/>
  <c r="D160" i="1" l="1"/>
  <c r="F159" i="1"/>
  <c r="D161" i="1" l="1"/>
  <c r="F160" i="1"/>
  <c r="D162" i="1" l="1"/>
  <c r="F161" i="1"/>
  <c r="D163" i="1" l="1"/>
  <c r="F162" i="1"/>
  <c r="D164" i="1" l="1"/>
  <c r="F163" i="1"/>
  <c r="D165" i="1" l="1"/>
  <c r="F164" i="1"/>
  <c r="D166" i="1" l="1"/>
  <c r="F165" i="1"/>
  <c r="D167" i="1" l="1"/>
  <c r="F166" i="1"/>
  <c r="D168" i="1" l="1"/>
  <c r="F167" i="1"/>
  <c r="D169" i="1" l="1"/>
  <c r="F168" i="1"/>
  <c r="D170" i="1" l="1"/>
  <c r="F169" i="1"/>
  <c r="D171" i="1" l="1"/>
  <c r="F170" i="1"/>
  <c r="D172" i="1" l="1"/>
  <c r="F171" i="1"/>
  <c r="D173" i="1" l="1"/>
  <c r="F172" i="1"/>
  <c r="D174" i="1" l="1"/>
  <c r="F173" i="1"/>
  <c r="D175" i="1" l="1"/>
  <c r="F174" i="1"/>
  <c r="D176" i="1" l="1"/>
  <c r="F175" i="1"/>
  <c r="D177" i="1" l="1"/>
  <c r="F176" i="1"/>
  <c r="D178" i="1" l="1"/>
  <c r="F177" i="1"/>
  <c r="D179" i="1" l="1"/>
  <c r="F178" i="1"/>
  <c r="D180" i="1" l="1"/>
  <c r="F179" i="1"/>
  <c r="D181" i="1" l="1"/>
  <c r="F180" i="1"/>
  <c r="D182" i="1" l="1"/>
  <c r="F181" i="1"/>
  <c r="D183" i="1" l="1"/>
  <c r="F182" i="1"/>
  <c r="D184" i="1" l="1"/>
  <c r="F183" i="1"/>
  <c r="D185" i="1" l="1"/>
  <c r="F184" i="1"/>
  <c r="D186" i="1" l="1"/>
  <c r="F185" i="1"/>
  <c r="D187" i="1" l="1"/>
  <c r="F186" i="1"/>
  <c r="D188" i="1" l="1"/>
  <c r="F187" i="1"/>
  <c r="D189" i="1" l="1"/>
  <c r="F188" i="1"/>
  <c r="D190" i="1" l="1"/>
  <c r="F189" i="1"/>
  <c r="D191" i="1" l="1"/>
  <c r="F190" i="1"/>
  <c r="D192" i="1" l="1"/>
  <c r="F191" i="1"/>
  <c r="D193" i="1" l="1"/>
  <c r="F192" i="1"/>
  <c r="D194" i="1" l="1"/>
  <c r="F193" i="1"/>
  <c r="D195" i="1" l="1"/>
  <c r="F194" i="1"/>
  <c r="D196" i="1" l="1"/>
  <c r="F195" i="1"/>
  <c r="D197" i="1" l="1"/>
  <c r="F196" i="1"/>
  <c r="D198" i="1" l="1"/>
  <c r="F197" i="1"/>
  <c r="D199" i="1" l="1"/>
  <c r="F198" i="1"/>
  <c r="D200" i="1" l="1"/>
  <c r="F199" i="1"/>
  <c r="D201" i="1" l="1"/>
  <c r="F200" i="1"/>
  <c r="D202" i="1" l="1"/>
  <c r="F201" i="1"/>
  <c r="D203" i="1" l="1"/>
  <c r="F202" i="1"/>
  <c r="D204" i="1" l="1"/>
  <c r="F203" i="1"/>
  <c r="D205" i="1" l="1"/>
  <c r="F204" i="1"/>
  <c r="D206" i="1" l="1"/>
  <c r="F205" i="1"/>
  <c r="D207" i="1" l="1"/>
  <c r="F206" i="1"/>
  <c r="D208" i="1" l="1"/>
  <c r="F207" i="1"/>
  <c r="D209" i="1" l="1"/>
  <c r="F208" i="1"/>
  <c r="D210" i="1" l="1"/>
  <c r="F209" i="1"/>
  <c r="D211" i="1" l="1"/>
  <c r="F210" i="1"/>
  <c r="D212" i="1" l="1"/>
  <c r="F211" i="1"/>
  <c r="D213" i="1" l="1"/>
  <c r="F212" i="1"/>
  <c r="D214" i="1" l="1"/>
  <c r="F213" i="1"/>
  <c r="D215" i="1" l="1"/>
  <c r="F214" i="1"/>
  <c r="D216" i="1" l="1"/>
  <c r="F215" i="1"/>
  <c r="D217" i="1" l="1"/>
  <c r="F216" i="1"/>
  <c r="D218" i="1" l="1"/>
  <c r="F217" i="1"/>
  <c r="D219" i="1" l="1"/>
  <c r="F218" i="1"/>
  <c r="D220" i="1" l="1"/>
  <c r="F219" i="1"/>
  <c r="D221" i="1" l="1"/>
  <c r="F220" i="1"/>
  <c r="D222" i="1" l="1"/>
  <c r="F221" i="1"/>
  <c r="D223" i="1" l="1"/>
  <c r="F222" i="1"/>
  <c r="D224" i="1" l="1"/>
  <c r="F223" i="1"/>
  <c r="D225" i="1" l="1"/>
  <c r="F224" i="1"/>
  <c r="D226" i="1" l="1"/>
  <c r="F225" i="1"/>
  <c r="D227" i="1" l="1"/>
  <c r="F226" i="1"/>
  <c r="D228" i="1" l="1"/>
  <c r="F227" i="1"/>
  <c r="D229" i="1" l="1"/>
  <c r="F228" i="1"/>
  <c r="D230" i="1" l="1"/>
  <c r="F229" i="1"/>
  <c r="D231" i="1" l="1"/>
  <c r="F230" i="1"/>
  <c r="D232" i="1" l="1"/>
  <c r="F231" i="1"/>
  <c r="D233" i="1" l="1"/>
  <c r="F232" i="1"/>
  <c r="D234" i="1" l="1"/>
  <c r="F233" i="1"/>
  <c r="D235" i="1" l="1"/>
  <c r="F234" i="1"/>
  <c r="D236" i="1" l="1"/>
  <c r="F235" i="1"/>
  <c r="D237" i="1" l="1"/>
  <c r="F236" i="1"/>
  <c r="D238" i="1" l="1"/>
  <c r="F237" i="1"/>
  <c r="D239" i="1" l="1"/>
  <c r="F238" i="1"/>
  <c r="D240" i="1" l="1"/>
  <c r="F239" i="1"/>
  <c r="D241" i="1" l="1"/>
  <c r="F240" i="1"/>
  <c r="D242" i="1" l="1"/>
  <c r="F241" i="1"/>
  <c r="D243" i="1" l="1"/>
  <c r="F242" i="1"/>
  <c r="D244" i="1" l="1"/>
  <c r="F243" i="1"/>
  <c r="D245" i="1" l="1"/>
  <c r="F244" i="1"/>
  <c r="D246" i="1" l="1"/>
  <c r="F245" i="1"/>
  <c r="D247" i="1" l="1"/>
  <c r="F246" i="1"/>
  <c r="D248" i="1" l="1"/>
  <c r="F247" i="1"/>
  <c r="D249" i="1" l="1"/>
  <c r="F248" i="1"/>
  <c r="D250" i="1" l="1"/>
  <c r="F249" i="1"/>
  <c r="D251" i="1" l="1"/>
  <c r="F250" i="1"/>
  <c r="D252" i="1" l="1"/>
  <c r="F251" i="1"/>
  <c r="D253" i="1" l="1"/>
  <c r="F252" i="1"/>
  <c r="D254" i="1" l="1"/>
  <c r="F253" i="1"/>
  <c r="D255" i="1" l="1"/>
  <c r="F254" i="1"/>
  <c r="D256" i="1" l="1"/>
  <c r="F255" i="1"/>
  <c r="D257" i="1" l="1"/>
  <c r="F256" i="1"/>
  <c r="D258" i="1" l="1"/>
  <c r="F257" i="1"/>
  <c r="D259" i="1" l="1"/>
  <c r="F258" i="1"/>
  <c r="D260" i="1" l="1"/>
  <c r="F259" i="1"/>
  <c r="D261" i="1" l="1"/>
  <c r="F260" i="1"/>
  <c r="D262" i="1" l="1"/>
  <c r="F261" i="1"/>
  <c r="D263" i="1" l="1"/>
  <c r="F262" i="1"/>
  <c r="D264" i="1" l="1"/>
  <c r="F263" i="1"/>
  <c r="D265" i="1" l="1"/>
  <c r="F264" i="1"/>
  <c r="D266" i="1" l="1"/>
  <c r="F265" i="1"/>
  <c r="D267" i="1" l="1"/>
  <c r="F266" i="1"/>
  <c r="D268" i="1" l="1"/>
  <c r="F267" i="1"/>
  <c r="D269" i="1" l="1"/>
  <c r="F268" i="1"/>
  <c r="D270" i="1" l="1"/>
  <c r="F269" i="1"/>
  <c r="D271" i="1" l="1"/>
  <c r="F270" i="1"/>
  <c r="D272" i="1" l="1"/>
  <c r="F271" i="1"/>
  <c r="D273" i="1" l="1"/>
  <c r="F272" i="1"/>
  <c r="D274" i="1" l="1"/>
  <c r="F273" i="1"/>
  <c r="D275" i="1" l="1"/>
  <c r="F274" i="1"/>
  <c r="D276" i="1" l="1"/>
  <c r="F275" i="1"/>
  <c r="D277" i="1" l="1"/>
  <c r="F276" i="1"/>
  <c r="D278" i="1" l="1"/>
  <c r="F277" i="1"/>
  <c r="D279" i="1" l="1"/>
  <c r="F278" i="1"/>
  <c r="D280" i="1" l="1"/>
  <c r="F279" i="1"/>
  <c r="D281" i="1" l="1"/>
  <c r="F280" i="1"/>
  <c r="D282" i="1" l="1"/>
  <c r="F281" i="1"/>
  <c r="D283" i="1" l="1"/>
  <c r="F282" i="1"/>
  <c r="D284" i="1" l="1"/>
  <c r="F283" i="1"/>
  <c r="D285" i="1" l="1"/>
  <c r="F284" i="1"/>
  <c r="D286" i="1" l="1"/>
  <c r="F285" i="1"/>
  <c r="D287" i="1" l="1"/>
  <c r="F286" i="1"/>
  <c r="D288" i="1" l="1"/>
  <c r="F287" i="1"/>
  <c r="D289" i="1" l="1"/>
  <c r="F288" i="1"/>
  <c r="D290" i="1" l="1"/>
  <c r="F289" i="1"/>
  <c r="D291" i="1" l="1"/>
  <c r="F290" i="1"/>
  <c r="D292" i="1" l="1"/>
  <c r="F291" i="1"/>
  <c r="D293" i="1" l="1"/>
  <c r="F292" i="1"/>
  <c r="D294" i="1" l="1"/>
  <c r="F293" i="1"/>
  <c r="D295" i="1" l="1"/>
  <c r="F294" i="1"/>
  <c r="D296" i="1" l="1"/>
  <c r="F295" i="1"/>
  <c r="D297" i="1" l="1"/>
  <c r="F296" i="1"/>
  <c r="D298" i="1" l="1"/>
  <c r="F297" i="1"/>
  <c r="D299" i="1" l="1"/>
  <c r="F298" i="1"/>
  <c r="D300" i="1" l="1"/>
  <c r="F299" i="1"/>
  <c r="D301" i="1" l="1"/>
  <c r="F300" i="1"/>
  <c r="D302" i="1" l="1"/>
  <c r="F301" i="1"/>
  <c r="D303" i="1" l="1"/>
  <c r="F302" i="1"/>
  <c r="D304" i="1" l="1"/>
  <c r="F303" i="1"/>
  <c r="D305" i="1" l="1"/>
  <c r="F304" i="1"/>
  <c r="D306" i="1" l="1"/>
  <c r="F305" i="1"/>
  <c r="D307" i="1" l="1"/>
  <c r="F306" i="1"/>
  <c r="D308" i="1" l="1"/>
  <c r="F307" i="1"/>
  <c r="D309" i="1" l="1"/>
  <c r="F308" i="1"/>
  <c r="D310" i="1" l="1"/>
  <c r="F309" i="1"/>
  <c r="D311" i="1" l="1"/>
  <c r="F310" i="1"/>
  <c r="D312" i="1" l="1"/>
  <c r="F311" i="1"/>
  <c r="D313" i="1" l="1"/>
  <c r="F312" i="1"/>
  <c r="D314" i="1" l="1"/>
  <c r="F313" i="1"/>
  <c r="D315" i="1" l="1"/>
  <c r="F314" i="1"/>
  <c r="D316" i="1" l="1"/>
  <c r="F315" i="1"/>
  <c r="D317" i="1" l="1"/>
  <c r="F316" i="1"/>
  <c r="D318" i="1" l="1"/>
  <c r="F317" i="1"/>
  <c r="D319" i="1" l="1"/>
  <c r="F318" i="1"/>
  <c r="D320" i="1" l="1"/>
  <c r="F319" i="1"/>
  <c r="D321" i="1" l="1"/>
  <c r="F320" i="1"/>
  <c r="D322" i="1" l="1"/>
  <c r="F321" i="1"/>
  <c r="D323" i="1" l="1"/>
  <c r="F322" i="1"/>
  <c r="D324" i="1" l="1"/>
  <c r="F323" i="1"/>
  <c r="D325" i="1" l="1"/>
  <c r="F324" i="1"/>
  <c r="D326" i="1" l="1"/>
  <c r="F325" i="1"/>
  <c r="D327" i="1" l="1"/>
  <c r="F326" i="1"/>
  <c r="D328" i="1" l="1"/>
  <c r="F327" i="1"/>
  <c r="D329" i="1" l="1"/>
  <c r="F328" i="1"/>
  <c r="D330" i="1" l="1"/>
  <c r="F329" i="1"/>
  <c r="D331" i="1" l="1"/>
  <c r="F330" i="1"/>
  <c r="D332" i="1" l="1"/>
  <c r="F331" i="1"/>
  <c r="D333" i="1" l="1"/>
  <c r="F332" i="1"/>
  <c r="D334" i="1" l="1"/>
  <c r="F333" i="1"/>
  <c r="D335" i="1" l="1"/>
  <c r="F334" i="1"/>
  <c r="D336" i="1" l="1"/>
  <c r="F335" i="1"/>
  <c r="D337" i="1" l="1"/>
  <c r="F336" i="1"/>
  <c r="D338" i="1" l="1"/>
  <c r="F337" i="1"/>
  <c r="D339" i="1" l="1"/>
  <c r="F338" i="1"/>
  <c r="D340" i="1" l="1"/>
  <c r="F339" i="1"/>
  <c r="D341" i="1" l="1"/>
  <c r="F340" i="1"/>
  <c r="D342" i="1" l="1"/>
  <c r="F341" i="1"/>
  <c r="D343" i="1" l="1"/>
  <c r="F342" i="1"/>
  <c r="D344" i="1" l="1"/>
  <c r="F343" i="1"/>
  <c r="D345" i="1" l="1"/>
  <c r="F344" i="1"/>
  <c r="D346" i="1" l="1"/>
  <c r="F345" i="1"/>
  <c r="D347" i="1" l="1"/>
  <c r="F346" i="1"/>
  <c r="D348" i="1" l="1"/>
  <c r="F347" i="1"/>
  <c r="D349" i="1" l="1"/>
  <c r="F348" i="1"/>
  <c r="D350" i="1" l="1"/>
  <c r="F349" i="1"/>
  <c r="D351" i="1" l="1"/>
  <c r="F350" i="1"/>
  <c r="D352" i="1" l="1"/>
  <c r="F351" i="1"/>
  <c r="D353" i="1" l="1"/>
  <c r="F352" i="1"/>
  <c r="D354" i="1" l="1"/>
  <c r="F353" i="1"/>
  <c r="D355" i="1" l="1"/>
  <c r="F354" i="1"/>
  <c r="D356" i="1" l="1"/>
  <c r="F355" i="1"/>
  <c r="D357" i="1" l="1"/>
  <c r="F356" i="1"/>
  <c r="D358" i="1" l="1"/>
  <c r="F357" i="1"/>
  <c r="D359" i="1" l="1"/>
  <c r="F358" i="1"/>
  <c r="D360" i="1" l="1"/>
  <c r="F359" i="1"/>
  <c r="D361" i="1" l="1"/>
  <c r="F360" i="1"/>
  <c r="D362" i="1" l="1"/>
  <c r="F361" i="1"/>
  <c r="D363" i="1" l="1"/>
  <c r="F362" i="1"/>
  <c r="D364" i="1" l="1"/>
  <c r="F363" i="1"/>
  <c r="D365" i="1" l="1"/>
  <c r="F364" i="1"/>
  <c r="D366" i="1" l="1"/>
  <c r="F365" i="1"/>
  <c r="D367" i="1" l="1"/>
  <c r="F366" i="1"/>
  <c r="D368" i="1" l="1"/>
  <c r="F367" i="1"/>
  <c r="D369" i="1" l="1"/>
  <c r="F368" i="1"/>
  <c r="D370" i="1" l="1"/>
  <c r="F369" i="1"/>
  <c r="D371" i="1" l="1"/>
  <c r="F370" i="1"/>
  <c r="D372" i="1" l="1"/>
  <c r="F371" i="1"/>
  <c r="D373" i="1" l="1"/>
  <c r="F372" i="1"/>
  <c r="D374" i="1" l="1"/>
  <c r="F373" i="1"/>
  <c r="D375" i="1" l="1"/>
  <c r="F374" i="1"/>
  <c r="D376" i="1" l="1"/>
  <c r="F375" i="1"/>
  <c r="D377" i="1" l="1"/>
  <c r="F376" i="1"/>
  <c r="D378" i="1" l="1"/>
  <c r="F377" i="1"/>
  <c r="D379" i="1" l="1"/>
  <c r="F378" i="1"/>
  <c r="D380" i="1" l="1"/>
  <c r="F379" i="1"/>
  <c r="D381" i="1" l="1"/>
  <c r="F380" i="1"/>
  <c r="D382" i="1" l="1"/>
  <c r="F381" i="1"/>
  <c r="D383" i="1" l="1"/>
  <c r="F382" i="1"/>
  <c r="D384" i="1" l="1"/>
  <c r="F383" i="1"/>
  <c r="D385" i="1" l="1"/>
  <c r="F384" i="1"/>
  <c r="D386" i="1" l="1"/>
  <c r="F385" i="1"/>
  <c r="D387" i="1" l="1"/>
  <c r="F386" i="1"/>
  <c r="D388" i="1" l="1"/>
  <c r="F387" i="1"/>
  <c r="D389" i="1" l="1"/>
  <c r="F388" i="1"/>
  <c r="D390" i="1" l="1"/>
  <c r="F389" i="1"/>
  <c r="D391" i="1" l="1"/>
  <c r="F390" i="1"/>
  <c r="D392" i="1" l="1"/>
  <c r="F391" i="1"/>
  <c r="D393" i="1" l="1"/>
  <c r="F392" i="1"/>
  <c r="D394" i="1" l="1"/>
  <c r="F393" i="1"/>
  <c r="D395" i="1" l="1"/>
  <c r="F394" i="1"/>
  <c r="D396" i="1" l="1"/>
  <c r="F395" i="1"/>
  <c r="D397" i="1" l="1"/>
  <c r="F396" i="1"/>
  <c r="D398" i="1" l="1"/>
  <c r="F397" i="1"/>
  <c r="D399" i="1" l="1"/>
  <c r="F398" i="1"/>
  <c r="D400" i="1" l="1"/>
  <c r="F399" i="1"/>
  <c r="D401" i="1" l="1"/>
  <c r="F400" i="1"/>
  <c r="D402" i="1" l="1"/>
  <c r="F401" i="1"/>
  <c r="D403" i="1" l="1"/>
  <c r="F402" i="1"/>
  <c r="D404" i="1" l="1"/>
  <c r="F403" i="1"/>
  <c r="D405" i="1" l="1"/>
  <c r="F404" i="1"/>
  <c r="D406" i="1" l="1"/>
  <c r="F405" i="1"/>
  <c r="D407" i="1" l="1"/>
  <c r="F406" i="1"/>
  <c r="D408" i="1" l="1"/>
  <c r="F407" i="1"/>
  <c r="D409" i="1" l="1"/>
  <c r="F408" i="1"/>
  <c r="D410" i="1" l="1"/>
  <c r="F409" i="1"/>
  <c r="D411" i="1" l="1"/>
  <c r="F410" i="1"/>
  <c r="D412" i="1" l="1"/>
  <c r="F411" i="1"/>
  <c r="D413" i="1" l="1"/>
  <c r="F412" i="1"/>
  <c r="D414" i="1" l="1"/>
  <c r="F413" i="1"/>
  <c r="D415" i="1" l="1"/>
  <c r="F414" i="1"/>
  <c r="D416" i="1" l="1"/>
  <c r="F415" i="1"/>
  <c r="D417" i="1" l="1"/>
  <c r="F416" i="1"/>
  <c r="D418" i="1" l="1"/>
  <c r="F417" i="1"/>
  <c r="D419" i="1" l="1"/>
  <c r="F418" i="1"/>
  <c r="D420" i="1" l="1"/>
  <c r="F419" i="1"/>
  <c r="D421" i="1" l="1"/>
  <c r="F420" i="1"/>
  <c r="D422" i="1" l="1"/>
  <c r="F421" i="1"/>
  <c r="D423" i="1" l="1"/>
  <c r="F422" i="1"/>
  <c r="D424" i="1" l="1"/>
  <c r="F423" i="1"/>
  <c r="D425" i="1" l="1"/>
  <c r="F424" i="1"/>
  <c r="D426" i="1" l="1"/>
  <c r="F425" i="1"/>
  <c r="D427" i="1" l="1"/>
  <c r="F426" i="1"/>
  <c r="D428" i="1" l="1"/>
  <c r="F427" i="1"/>
  <c r="D429" i="1" l="1"/>
  <c r="F428" i="1"/>
  <c r="D430" i="1" l="1"/>
  <c r="F429" i="1"/>
  <c r="D431" i="1" l="1"/>
  <c r="F430" i="1"/>
  <c r="D432" i="1" l="1"/>
  <c r="F431" i="1"/>
  <c r="D433" i="1" l="1"/>
  <c r="F432" i="1"/>
  <c r="D434" i="1" l="1"/>
  <c r="F433" i="1"/>
  <c r="D435" i="1" l="1"/>
  <c r="F434" i="1"/>
  <c r="D436" i="1" l="1"/>
  <c r="F435" i="1"/>
  <c r="D437" i="1" l="1"/>
  <c r="F436" i="1"/>
  <c r="D438" i="1" l="1"/>
  <c r="F437" i="1"/>
  <c r="D439" i="1" l="1"/>
  <c r="F438" i="1"/>
  <c r="D440" i="1" l="1"/>
  <c r="F439" i="1"/>
  <c r="D441" i="1" l="1"/>
  <c r="F440" i="1"/>
  <c r="D442" i="1" l="1"/>
  <c r="F441" i="1"/>
  <c r="D443" i="1" l="1"/>
  <c r="F442" i="1"/>
  <c r="D444" i="1" l="1"/>
  <c r="F443" i="1"/>
  <c r="D445" i="1" l="1"/>
  <c r="F444" i="1"/>
  <c r="D446" i="1" l="1"/>
  <c r="F445" i="1"/>
  <c r="D447" i="1" l="1"/>
  <c r="F446" i="1"/>
  <c r="D448" i="1" l="1"/>
  <c r="F447" i="1"/>
  <c r="D449" i="1" l="1"/>
  <c r="F448" i="1"/>
  <c r="D450" i="1" l="1"/>
  <c r="F449" i="1"/>
  <c r="D451" i="1" l="1"/>
  <c r="F450" i="1"/>
  <c r="D452" i="1" l="1"/>
  <c r="F451" i="1"/>
  <c r="D453" i="1" l="1"/>
  <c r="F452" i="1"/>
  <c r="D454" i="1" l="1"/>
  <c r="F453" i="1"/>
  <c r="D455" i="1" l="1"/>
  <c r="F454" i="1"/>
  <c r="D456" i="1" l="1"/>
  <c r="F455" i="1"/>
  <c r="D457" i="1" l="1"/>
  <c r="F456" i="1"/>
  <c r="D458" i="1" l="1"/>
  <c r="F457" i="1"/>
  <c r="D459" i="1" l="1"/>
  <c r="F458" i="1"/>
  <c r="D460" i="1" l="1"/>
  <c r="F459" i="1"/>
  <c r="D461" i="1" l="1"/>
  <c r="F460" i="1"/>
  <c r="D462" i="1" l="1"/>
  <c r="F461" i="1"/>
  <c r="D463" i="1" l="1"/>
  <c r="F462" i="1"/>
  <c r="D464" i="1" l="1"/>
  <c r="F463" i="1"/>
  <c r="D465" i="1" l="1"/>
  <c r="F464" i="1"/>
  <c r="D466" i="1" l="1"/>
  <c r="F465" i="1"/>
  <c r="D467" i="1" l="1"/>
  <c r="F466" i="1"/>
  <c r="D468" i="1" l="1"/>
  <c r="F467" i="1"/>
  <c r="D469" i="1" l="1"/>
  <c r="F468" i="1"/>
  <c r="D470" i="1" l="1"/>
  <c r="F469" i="1"/>
  <c r="D471" i="1" l="1"/>
  <c r="F470" i="1"/>
  <c r="D472" i="1" l="1"/>
  <c r="F471" i="1"/>
  <c r="D473" i="1" l="1"/>
  <c r="F472" i="1"/>
  <c r="D474" i="1" l="1"/>
  <c r="F473" i="1"/>
  <c r="D475" i="1" l="1"/>
  <c r="F474" i="1"/>
  <c r="D476" i="1" l="1"/>
  <c r="F475" i="1"/>
  <c r="D477" i="1" l="1"/>
  <c r="F476" i="1"/>
  <c r="D478" i="1" l="1"/>
  <c r="F477" i="1"/>
  <c r="D479" i="1" l="1"/>
  <c r="F478" i="1"/>
  <c r="D480" i="1" l="1"/>
  <c r="F479" i="1"/>
  <c r="D481" i="1" l="1"/>
  <c r="F480" i="1"/>
  <c r="D482" i="1" l="1"/>
  <c r="F481" i="1"/>
  <c r="D483" i="1" l="1"/>
  <c r="F482" i="1"/>
  <c r="D484" i="1" l="1"/>
  <c r="F483" i="1"/>
  <c r="D485" i="1" l="1"/>
  <c r="F484" i="1"/>
  <c r="D486" i="1" l="1"/>
  <c r="F485" i="1"/>
  <c r="D487" i="1" l="1"/>
  <c r="F486" i="1"/>
  <c r="D488" i="1" l="1"/>
  <c r="F487" i="1"/>
  <c r="D489" i="1" l="1"/>
  <c r="F488" i="1"/>
  <c r="D490" i="1" l="1"/>
  <c r="F489" i="1"/>
  <c r="D491" i="1" l="1"/>
  <c r="F490" i="1"/>
  <c r="D492" i="1" l="1"/>
  <c r="F491" i="1"/>
  <c r="D493" i="1" l="1"/>
  <c r="F492" i="1"/>
  <c r="D494" i="1" l="1"/>
  <c r="F493" i="1"/>
  <c r="D495" i="1" l="1"/>
  <c r="F494" i="1"/>
  <c r="D496" i="1" l="1"/>
  <c r="F495" i="1"/>
  <c r="D497" i="1" l="1"/>
  <c r="F496" i="1"/>
  <c r="D498" i="1" l="1"/>
  <c r="F497" i="1"/>
  <c r="D499" i="1" l="1"/>
  <c r="F498" i="1"/>
  <c r="D500" i="1" l="1"/>
  <c r="F499" i="1"/>
  <c r="D501" i="1" l="1"/>
  <c r="F500" i="1"/>
  <c r="D502" i="1" l="1"/>
  <c r="F501" i="1"/>
  <c r="D503" i="1" l="1"/>
  <c r="F502" i="1"/>
  <c r="D504" i="1" l="1"/>
  <c r="F503" i="1"/>
  <c r="D505" i="1" l="1"/>
  <c r="F504" i="1"/>
  <c r="D506" i="1" l="1"/>
  <c r="F505" i="1"/>
  <c r="D507" i="1" l="1"/>
  <c r="F506" i="1"/>
  <c r="D508" i="1" l="1"/>
  <c r="F507" i="1"/>
  <c r="D509" i="1" l="1"/>
  <c r="F508" i="1"/>
  <c r="D510" i="1" l="1"/>
  <c r="F509" i="1"/>
  <c r="D511" i="1" l="1"/>
  <c r="F510" i="1"/>
  <c r="D512" i="1" l="1"/>
  <c r="F511" i="1"/>
  <c r="D513" i="1" l="1"/>
  <c r="F512" i="1"/>
  <c r="D514" i="1" l="1"/>
  <c r="F513" i="1"/>
  <c r="D515" i="1" l="1"/>
  <c r="F514" i="1"/>
  <c r="D516" i="1" l="1"/>
  <c r="F515" i="1"/>
  <c r="D517" i="1" l="1"/>
  <c r="F516" i="1"/>
  <c r="D518" i="1" l="1"/>
  <c r="F517" i="1"/>
  <c r="D519" i="1" l="1"/>
  <c r="F518" i="1"/>
  <c r="D520" i="1" l="1"/>
  <c r="F519" i="1"/>
  <c r="D521" i="1" l="1"/>
  <c r="F520" i="1"/>
  <c r="D522" i="1" l="1"/>
  <c r="F521" i="1"/>
  <c r="D523" i="1" l="1"/>
  <c r="F522" i="1"/>
  <c r="D524" i="1" l="1"/>
  <c r="F523" i="1"/>
  <c r="D525" i="1" l="1"/>
  <c r="F524" i="1"/>
  <c r="D526" i="1" l="1"/>
  <c r="F525" i="1"/>
  <c r="D527" i="1" l="1"/>
  <c r="F526" i="1"/>
  <c r="D528" i="1" l="1"/>
  <c r="F527" i="1"/>
  <c r="D529" i="1" l="1"/>
  <c r="F528" i="1"/>
  <c r="D530" i="1" l="1"/>
  <c r="F529" i="1"/>
  <c r="D531" i="1" l="1"/>
  <c r="F530" i="1"/>
  <c r="D532" i="1" l="1"/>
  <c r="F531" i="1"/>
  <c r="D533" i="1" l="1"/>
  <c r="F532" i="1"/>
  <c r="D534" i="1" l="1"/>
  <c r="F533" i="1"/>
  <c r="D535" i="1" l="1"/>
  <c r="F534" i="1"/>
  <c r="D536" i="1" l="1"/>
  <c r="F535" i="1"/>
  <c r="D537" i="1" l="1"/>
  <c r="F536" i="1"/>
  <c r="D538" i="1" l="1"/>
  <c r="F537" i="1"/>
  <c r="D539" i="1" l="1"/>
  <c r="F538" i="1"/>
  <c r="D540" i="1" l="1"/>
  <c r="F539" i="1"/>
  <c r="D541" i="1" l="1"/>
  <c r="F540" i="1"/>
  <c r="D542" i="1" l="1"/>
  <c r="F541" i="1"/>
  <c r="D543" i="1" l="1"/>
  <c r="F542" i="1"/>
  <c r="D544" i="1" l="1"/>
  <c r="F543" i="1"/>
  <c r="D545" i="1" l="1"/>
  <c r="F544" i="1"/>
  <c r="D546" i="1" l="1"/>
  <c r="F545" i="1"/>
  <c r="D547" i="1" l="1"/>
  <c r="F546" i="1"/>
  <c r="D548" i="1" l="1"/>
  <c r="F547" i="1"/>
  <c r="D549" i="1" l="1"/>
  <c r="F548" i="1"/>
  <c r="D550" i="1" l="1"/>
  <c r="F549" i="1"/>
  <c r="D551" i="1" l="1"/>
  <c r="F550" i="1"/>
  <c r="D552" i="1" l="1"/>
  <c r="F551" i="1"/>
  <c r="D553" i="1" l="1"/>
  <c r="F552" i="1"/>
  <c r="D554" i="1" l="1"/>
  <c r="F553" i="1"/>
  <c r="D555" i="1" l="1"/>
  <c r="F554" i="1"/>
  <c r="D556" i="1" l="1"/>
  <c r="F555" i="1"/>
  <c r="D557" i="1" l="1"/>
  <c r="F556" i="1"/>
  <c r="D558" i="1" l="1"/>
  <c r="F557" i="1"/>
  <c r="D559" i="1" l="1"/>
  <c r="F558" i="1"/>
  <c r="D560" i="1" l="1"/>
  <c r="F559" i="1"/>
  <c r="D561" i="1" l="1"/>
  <c r="F560" i="1"/>
  <c r="D562" i="1" l="1"/>
  <c r="F561" i="1"/>
  <c r="D563" i="1" l="1"/>
  <c r="F562" i="1"/>
  <c r="D564" i="1" l="1"/>
  <c r="F563" i="1"/>
  <c r="D565" i="1" l="1"/>
  <c r="F564" i="1"/>
  <c r="D566" i="1" l="1"/>
  <c r="F565" i="1"/>
  <c r="D567" i="1" l="1"/>
  <c r="F566" i="1"/>
  <c r="D568" i="1" l="1"/>
  <c r="F567" i="1"/>
  <c r="D569" i="1" l="1"/>
  <c r="F568" i="1"/>
  <c r="D570" i="1" l="1"/>
  <c r="F569" i="1"/>
  <c r="D571" i="1" l="1"/>
  <c r="F570" i="1"/>
  <c r="D572" i="1" l="1"/>
  <c r="F571" i="1"/>
  <c r="D573" i="1" l="1"/>
  <c r="F572" i="1"/>
  <c r="D574" i="1" l="1"/>
  <c r="F573" i="1"/>
  <c r="D575" i="1" l="1"/>
  <c r="F574" i="1"/>
  <c r="D576" i="1" l="1"/>
  <c r="F575" i="1"/>
  <c r="D577" i="1" l="1"/>
  <c r="F576" i="1"/>
  <c r="D578" i="1" l="1"/>
  <c r="F577" i="1"/>
  <c r="D579" i="1" l="1"/>
  <c r="F578" i="1"/>
  <c r="D580" i="1" l="1"/>
  <c r="F579" i="1"/>
  <c r="D581" i="1" l="1"/>
  <c r="F580" i="1"/>
  <c r="D582" i="1" l="1"/>
  <c r="F581" i="1"/>
  <c r="D583" i="1" l="1"/>
  <c r="F582" i="1"/>
  <c r="D584" i="1" l="1"/>
  <c r="F583" i="1"/>
  <c r="D585" i="1" l="1"/>
  <c r="F584" i="1"/>
  <c r="D586" i="1" l="1"/>
  <c r="F585" i="1"/>
  <c r="D587" i="1" l="1"/>
  <c r="F586" i="1"/>
  <c r="D588" i="1" l="1"/>
  <c r="F587" i="1"/>
  <c r="D589" i="1" l="1"/>
  <c r="F588" i="1"/>
  <c r="D590" i="1" l="1"/>
  <c r="F589" i="1"/>
  <c r="D591" i="1" l="1"/>
  <c r="F590" i="1"/>
  <c r="D592" i="1" l="1"/>
  <c r="F591" i="1"/>
  <c r="D593" i="1" l="1"/>
  <c r="F592" i="1"/>
  <c r="D594" i="1" l="1"/>
  <c r="F593" i="1"/>
  <c r="D595" i="1" l="1"/>
  <c r="F594" i="1"/>
  <c r="D596" i="1" l="1"/>
  <c r="F595" i="1"/>
  <c r="D597" i="1" l="1"/>
  <c r="F596" i="1"/>
  <c r="D598" i="1" l="1"/>
  <c r="F597" i="1"/>
  <c r="D599" i="1" l="1"/>
  <c r="F598" i="1"/>
  <c r="D600" i="1" l="1"/>
  <c r="F599" i="1"/>
  <c r="D601" i="1" l="1"/>
  <c r="F600" i="1"/>
  <c r="D602" i="1" l="1"/>
  <c r="F601" i="1"/>
  <c r="D603" i="1" l="1"/>
  <c r="F602" i="1"/>
  <c r="D604" i="1" l="1"/>
  <c r="F603" i="1"/>
  <c r="D605" i="1" l="1"/>
  <c r="F604" i="1"/>
  <c r="D606" i="1" l="1"/>
  <c r="F605" i="1"/>
  <c r="D607" i="1" l="1"/>
  <c r="F606" i="1"/>
  <c r="D608" i="1" l="1"/>
  <c r="F607" i="1"/>
  <c r="D609" i="1" l="1"/>
  <c r="F608" i="1"/>
  <c r="D610" i="1" l="1"/>
  <c r="F609" i="1"/>
  <c r="D611" i="1" l="1"/>
  <c r="F610" i="1"/>
  <c r="D612" i="1" l="1"/>
  <c r="F611" i="1"/>
  <c r="D613" i="1" l="1"/>
  <c r="F612" i="1"/>
  <c r="D614" i="1" l="1"/>
  <c r="F613" i="1"/>
  <c r="D615" i="1" l="1"/>
  <c r="F614" i="1"/>
  <c r="D616" i="1" l="1"/>
  <c r="F615" i="1"/>
  <c r="D617" i="1" l="1"/>
  <c r="F616" i="1"/>
  <c r="D618" i="1" l="1"/>
  <c r="F617" i="1"/>
  <c r="D619" i="1" l="1"/>
  <c r="F618" i="1"/>
  <c r="D620" i="1" l="1"/>
  <c r="F619" i="1"/>
  <c r="D621" i="1" l="1"/>
  <c r="F620" i="1"/>
  <c r="D622" i="1" l="1"/>
  <c r="F621" i="1"/>
  <c r="D623" i="1" l="1"/>
  <c r="F622" i="1"/>
  <c r="D624" i="1" l="1"/>
  <c r="F623" i="1"/>
  <c r="D625" i="1" l="1"/>
  <c r="F624" i="1"/>
  <c r="D626" i="1" l="1"/>
  <c r="F625" i="1"/>
  <c r="D627" i="1" l="1"/>
  <c r="F626" i="1"/>
  <c r="D628" i="1" l="1"/>
  <c r="F627" i="1"/>
  <c r="D629" i="1" l="1"/>
  <c r="F628" i="1"/>
  <c r="D630" i="1" l="1"/>
  <c r="F629" i="1"/>
  <c r="D631" i="1" l="1"/>
  <c r="F630" i="1"/>
  <c r="D632" i="1" l="1"/>
  <c r="F631" i="1"/>
  <c r="D633" i="1" l="1"/>
  <c r="F632" i="1"/>
  <c r="D634" i="1" l="1"/>
  <c r="F633" i="1"/>
  <c r="D635" i="1" l="1"/>
  <c r="F634" i="1"/>
  <c r="D636" i="1" l="1"/>
  <c r="F635" i="1"/>
  <c r="D637" i="1" l="1"/>
  <c r="F636" i="1"/>
  <c r="D638" i="1" l="1"/>
  <c r="F637" i="1"/>
  <c r="D639" i="1" l="1"/>
  <c r="F638" i="1"/>
  <c r="D640" i="1" l="1"/>
  <c r="F639" i="1"/>
  <c r="D641" i="1" l="1"/>
  <c r="F640" i="1"/>
  <c r="D642" i="1" l="1"/>
  <c r="F641" i="1"/>
  <c r="D643" i="1" l="1"/>
  <c r="F642" i="1"/>
  <c r="D644" i="1" l="1"/>
  <c r="F643" i="1"/>
  <c r="D645" i="1" l="1"/>
  <c r="F644" i="1"/>
  <c r="D646" i="1" l="1"/>
  <c r="F645" i="1"/>
  <c r="D647" i="1" l="1"/>
  <c r="F646" i="1"/>
  <c r="D648" i="1" l="1"/>
  <c r="F647" i="1"/>
  <c r="D649" i="1" l="1"/>
  <c r="F648" i="1"/>
  <c r="D650" i="1" l="1"/>
  <c r="F649" i="1"/>
  <c r="D651" i="1" l="1"/>
  <c r="F650" i="1"/>
  <c r="D652" i="1" l="1"/>
  <c r="F651" i="1"/>
  <c r="D653" i="1" l="1"/>
  <c r="F652" i="1"/>
  <c r="D654" i="1" l="1"/>
  <c r="F653" i="1"/>
  <c r="D655" i="1" l="1"/>
  <c r="F654" i="1"/>
  <c r="D656" i="1" l="1"/>
  <c r="F655" i="1"/>
  <c r="D657" i="1" l="1"/>
  <c r="F656" i="1"/>
  <c r="D658" i="1" l="1"/>
  <c r="F657" i="1"/>
  <c r="D659" i="1" l="1"/>
  <c r="F658" i="1"/>
  <c r="D660" i="1" l="1"/>
  <c r="F659" i="1"/>
  <c r="D661" i="1" l="1"/>
  <c r="F660" i="1"/>
  <c r="D662" i="1" l="1"/>
  <c r="F661" i="1"/>
  <c r="D663" i="1" l="1"/>
  <c r="F662" i="1"/>
  <c r="D664" i="1" l="1"/>
  <c r="F663" i="1"/>
  <c r="D665" i="1" l="1"/>
  <c r="F664" i="1"/>
  <c r="D666" i="1" l="1"/>
  <c r="F665" i="1"/>
  <c r="D667" i="1" l="1"/>
  <c r="F666" i="1"/>
  <c r="D668" i="1" l="1"/>
  <c r="F667" i="1"/>
  <c r="D669" i="1" l="1"/>
  <c r="F668" i="1"/>
  <c r="D670" i="1" l="1"/>
  <c r="F669" i="1"/>
  <c r="D671" i="1" l="1"/>
  <c r="F670" i="1"/>
  <c r="D672" i="1" l="1"/>
  <c r="F671" i="1"/>
  <c r="D673" i="1" l="1"/>
  <c r="F672" i="1"/>
  <c r="D674" i="1" l="1"/>
  <c r="F673" i="1"/>
  <c r="D675" i="1" l="1"/>
  <c r="F674" i="1"/>
  <c r="D676" i="1" l="1"/>
  <c r="F675" i="1"/>
  <c r="D677" i="1" l="1"/>
  <c r="F676" i="1"/>
  <c r="D678" i="1" l="1"/>
  <c r="F677" i="1"/>
  <c r="D679" i="1" l="1"/>
  <c r="F678" i="1"/>
  <c r="D680" i="1" l="1"/>
  <c r="F679" i="1"/>
  <c r="D681" i="1" l="1"/>
  <c r="F680" i="1"/>
  <c r="D682" i="1" l="1"/>
  <c r="F681" i="1"/>
  <c r="D683" i="1" l="1"/>
  <c r="F682" i="1"/>
  <c r="D684" i="1" l="1"/>
  <c r="F683" i="1"/>
  <c r="D685" i="1" l="1"/>
  <c r="F684" i="1"/>
  <c r="D686" i="1" l="1"/>
  <c r="F685" i="1"/>
  <c r="D687" i="1" l="1"/>
  <c r="F686" i="1"/>
  <c r="D688" i="1" l="1"/>
  <c r="F687" i="1"/>
  <c r="D689" i="1" l="1"/>
  <c r="F688" i="1"/>
  <c r="D690" i="1" l="1"/>
  <c r="F689" i="1"/>
  <c r="D691" i="1" l="1"/>
  <c r="F690" i="1"/>
  <c r="D692" i="1" l="1"/>
  <c r="F691" i="1"/>
  <c r="D693" i="1" l="1"/>
  <c r="F692" i="1"/>
  <c r="D694" i="1" l="1"/>
  <c r="F693" i="1"/>
  <c r="D695" i="1" l="1"/>
  <c r="F694" i="1"/>
  <c r="D696" i="1" l="1"/>
  <c r="F695" i="1"/>
  <c r="D697" i="1" l="1"/>
  <c r="F696" i="1"/>
  <c r="D698" i="1" l="1"/>
  <c r="F697" i="1"/>
  <c r="D699" i="1" l="1"/>
  <c r="F698" i="1"/>
  <c r="D700" i="1" l="1"/>
  <c r="F699" i="1"/>
  <c r="D701" i="1" l="1"/>
  <c r="F700" i="1"/>
  <c r="D702" i="1" l="1"/>
  <c r="F701" i="1"/>
  <c r="D703" i="1" l="1"/>
  <c r="F702" i="1"/>
  <c r="D704" i="1" l="1"/>
  <c r="F703" i="1"/>
  <c r="D705" i="1" l="1"/>
  <c r="F704" i="1"/>
  <c r="D706" i="1" l="1"/>
  <c r="F705" i="1"/>
  <c r="D707" i="1" l="1"/>
  <c r="F706" i="1"/>
  <c r="D708" i="1" l="1"/>
  <c r="F707" i="1"/>
  <c r="D709" i="1" l="1"/>
  <c r="F708" i="1"/>
  <c r="D710" i="1" l="1"/>
  <c r="F709" i="1"/>
  <c r="D711" i="1" l="1"/>
  <c r="F710" i="1"/>
  <c r="D712" i="1" l="1"/>
  <c r="F711" i="1"/>
  <c r="D713" i="1" l="1"/>
  <c r="F712" i="1"/>
  <c r="D714" i="1" l="1"/>
  <c r="F713" i="1"/>
  <c r="D715" i="1" l="1"/>
  <c r="F714" i="1"/>
  <c r="D716" i="1" l="1"/>
  <c r="F715" i="1"/>
  <c r="D717" i="1" l="1"/>
  <c r="F716" i="1"/>
  <c r="D718" i="1" l="1"/>
  <c r="F717" i="1"/>
  <c r="D719" i="1" l="1"/>
  <c r="F718" i="1"/>
  <c r="D720" i="1" l="1"/>
  <c r="F719" i="1"/>
  <c r="D721" i="1" l="1"/>
  <c r="F720" i="1"/>
  <c r="D722" i="1" l="1"/>
  <c r="F721" i="1"/>
  <c r="D723" i="1" l="1"/>
  <c r="F722" i="1"/>
  <c r="D724" i="1" l="1"/>
  <c r="F723" i="1"/>
  <c r="D725" i="1" l="1"/>
  <c r="F724" i="1"/>
  <c r="D726" i="1" l="1"/>
  <c r="F725" i="1"/>
  <c r="D727" i="1" l="1"/>
  <c r="F726" i="1"/>
  <c r="D728" i="1" l="1"/>
  <c r="F727" i="1"/>
  <c r="D729" i="1" l="1"/>
  <c r="F728" i="1"/>
  <c r="D730" i="1" l="1"/>
  <c r="F729" i="1"/>
  <c r="D731" i="1" l="1"/>
  <c r="F730" i="1"/>
  <c r="D732" i="1" l="1"/>
  <c r="F731" i="1"/>
  <c r="D733" i="1" l="1"/>
  <c r="F732" i="1"/>
  <c r="D734" i="1" l="1"/>
  <c r="F733" i="1"/>
  <c r="D735" i="1" l="1"/>
  <c r="F734" i="1"/>
  <c r="D736" i="1" l="1"/>
  <c r="F735" i="1"/>
  <c r="D737" i="1" l="1"/>
  <c r="F736" i="1"/>
  <c r="D738" i="1" l="1"/>
  <c r="F737" i="1"/>
  <c r="D739" i="1" l="1"/>
  <c r="F738" i="1"/>
  <c r="D740" i="1" l="1"/>
  <c r="F739" i="1"/>
  <c r="D741" i="1" l="1"/>
  <c r="F740" i="1"/>
  <c r="D742" i="1" l="1"/>
  <c r="F741" i="1"/>
  <c r="D743" i="1" l="1"/>
  <c r="F742" i="1"/>
  <c r="D744" i="1" l="1"/>
  <c r="F743" i="1"/>
  <c r="D745" i="1" l="1"/>
  <c r="F744" i="1"/>
  <c r="D746" i="1" l="1"/>
  <c r="F745" i="1"/>
  <c r="D747" i="1" l="1"/>
  <c r="F746" i="1"/>
  <c r="D748" i="1" l="1"/>
  <c r="F747" i="1"/>
  <c r="D749" i="1" l="1"/>
  <c r="F748" i="1"/>
  <c r="D750" i="1" l="1"/>
  <c r="F749" i="1"/>
  <c r="D751" i="1" l="1"/>
  <c r="F750" i="1"/>
  <c r="D752" i="1" l="1"/>
  <c r="F751" i="1"/>
  <c r="D753" i="1" l="1"/>
  <c r="F752" i="1"/>
  <c r="D754" i="1" l="1"/>
  <c r="F753" i="1"/>
  <c r="D755" i="1" l="1"/>
  <c r="F754" i="1"/>
  <c r="D756" i="1" l="1"/>
  <c r="F755" i="1"/>
  <c r="D757" i="1" l="1"/>
  <c r="F756" i="1"/>
  <c r="D758" i="1" l="1"/>
  <c r="F757" i="1"/>
  <c r="D759" i="1" l="1"/>
  <c r="F758" i="1"/>
  <c r="D760" i="1" l="1"/>
  <c r="F759" i="1"/>
  <c r="D761" i="1" l="1"/>
  <c r="F760" i="1"/>
  <c r="D762" i="1" l="1"/>
  <c r="F761" i="1"/>
  <c r="D763" i="1" l="1"/>
  <c r="F762" i="1"/>
  <c r="D764" i="1" l="1"/>
  <c r="F763" i="1"/>
  <c r="D765" i="1" l="1"/>
  <c r="F764" i="1"/>
  <c r="D766" i="1" l="1"/>
  <c r="F765" i="1"/>
  <c r="D767" i="1" l="1"/>
  <c r="F766" i="1"/>
  <c r="D768" i="1" l="1"/>
  <c r="F767" i="1"/>
  <c r="D769" i="1" l="1"/>
  <c r="F768" i="1"/>
  <c r="D770" i="1" l="1"/>
  <c r="F769" i="1"/>
  <c r="D771" i="1" l="1"/>
  <c r="F770" i="1"/>
  <c r="D772" i="1" l="1"/>
  <c r="F771" i="1"/>
  <c r="D773" i="1" l="1"/>
  <c r="F772" i="1"/>
  <c r="D774" i="1" l="1"/>
  <c r="F773" i="1"/>
  <c r="D775" i="1" l="1"/>
  <c r="F774" i="1"/>
  <c r="D776" i="1" l="1"/>
  <c r="F775" i="1"/>
  <c r="D777" i="1" l="1"/>
  <c r="F776" i="1"/>
  <c r="D778" i="1" l="1"/>
  <c r="F777" i="1"/>
  <c r="D779" i="1" l="1"/>
  <c r="F778" i="1"/>
  <c r="D780" i="1" l="1"/>
  <c r="F779" i="1"/>
  <c r="D781" i="1" l="1"/>
  <c r="F780" i="1"/>
  <c r="D782" i="1" l="1"/>
  <c r="F781" i="1"/>
  <c r="D783" i="1" l="1"/>
  <c r="F782" i="1"/>
  <c r="D784" i="1" l="1"/>
  <c r="F783" i="1"/>
  <c r="D785" i="1" l="1"/>
  <c r="F784" i="1"/>
  <c r="D786" i="1" l="1"/>
  <c r="F785" i="1"/>
  <c r="D787" i="1" l="1"/>
  <c r="F786" i="1"/>
  <c r="D788" i="1" l="1"/>
  <c r="F787" i="1"/>
  <c r="D789" i="1" l="1"/>
  <c r="F788" i="1"/>
  <c r="D790" i="1" l="1"/>
  <c r="F789" i="1"/>
  <c r="D791" i="1" l="1"/>
  <c r="F790" i="1"/>
  <c r="D792" i="1" l="1"/>
  <c r="F791" i="1"/>
  <c r="D793" i="1" l="1"/>
  <c r="F792" i="1"/>
  <c r="D794" i="1" l="1"/>
  <c r="F793" i="1"/>
  <c r="D795" i="1" l="1"/>
  <c r="F794" i="1"/>
  <c r="D796" i="1" l="1"/>
  <c r="F795" i="1"/>
  <c r="D797" i="1" l="1"/>
  <c r="F796" i="1"/>
  <c r="D798" i="1" l="1"/>
  <c r="F797" i="1"/>
  <c r="D799" i="1" l="1"/>
  <c r="F798" i="1"/>
  <c r="D800" i="1" l="1"/>
  <c r="F799" i="1"/>
  <c r="D801" i="1" l="1"/>
  <c r="F800" i="1"/>
  <c r="D802" i="1" l="1"/>
  <c r="F801" i="1"/>
  <c r="D803" i="1" l="1"/>
  <c r="F802" i="1"/>
  <c r="D804" i="1" l="1"/>
  <c r="F803" i="1"/>
  <c r="D805" i="1" l="1"/>
  <c r="F804" i="1"/>
  <c r="D806" i="1" l="1"/>
  <c r="F805" i="1"/>
  <c r="D807" i="1" l="1"/>
  <c r="F806" i="1"/>
  <c r="D808" i="1" l="1"/>
  <c r="F807" i="1"/>
  <c r="D809" i="1" l="1"/>
  <c r="F808" i="1"/>
  <c r="D810" i="1" l="1"/>
  <c r="F809" i="1"/>
  <c r="D811" i="1" l="1"/>
  <c r="F810" i="1"/>
  <c r="D812" i="1" l="1"/>
  <c r="F811" i="1"/>
  <c r="D813" i="1" l="1"/>
  <c r="F812" i="1"/>
  <c r="D814" i="1" l="1"/>
  <c r="F813" i="1"/>
  <c r="D815" i="1" l="1"/>
  <c r="F814" i="1"/>
  <c r="D816" i="1" l="1"/>
  <c r="F815" i="1"/>
  <c r="D817" i="1" l="1"/>
  <c r="F816" i="1"/>
  <c r="D818" i="1" l="1"/>
  <c r="F817" i="1"/>
  <c r="D819" i="1" l="1"/>
  <c r="F818" i="1"/>
  <c r="D820" i="1" l="1"/>
  <c r="F819" i="1"/>
  <c r="D821" i="1" l="1"/>
  <c r="F820" i="1"/>
  <c r="D822" i="1" l="1"/>
  <c r="F821" i="1"/>
  <c r="D823" i="1" l="1"/>
  <c r="F822" i="1"/>
  <c r="D824" i="1" l="1"/>
  <c r="F823" i="1"/>
  <c r="D825" i="1" l="1"/>
  <c r="F824" i="1"/>
  <c r="D826" i="1" l="1"/>
  <c r="F825" i="1"/>
  <c r="D827" i="1" l="1"/>
  <c r="F826" i="1"/>
  <c r="D828" i="1" l="1"/>
  <c r="F827" i="1"/>
  <c r="D829" i="1" l="1"/>
  <c r="F828" i="1"/>
  <c r="D830" i="1" l="1"/>
  <c r="F829" i="1"/>
  <c r="D831" i="1" l="1"/>
  <c r="F830" i="1"/>
  <c r="D832" i="1" l="1"/>
  <c r="F831" i="1"/>
  <c r="D833" i="1" l="1"/>
  <c r="F832" i="1"/>
  <c r="D834" i="1" l="1"/>
  <c r="F833" i="1"/>
  <c r="D835" i="1" l="1"/>
  <c r="F834" i="1"/>
  <c r="D836" i="1" l="1"/>
  <c r="F835" i="1"/>
  <c r="D837" i="1" l="1"/>
  <c r="F836" i="1"/>
  <c r="D838" i="1" l="1"/>
  <c r="F837" i="1"/>
  <c r="D839" i="1" l="1"/>
  <c r="F838" i="1"/>
  <c r="D840" i="1" l="1"/>
  <c r="F839" i="1"/>
  <c r="D841" i="1" l="1"/>
  <c r="F840" i="1"/>
  <c r="D842" i="1" l="1"/>
  <c r="F841" i="1"/>
  <c r="D843" i="1" l="1"/>
  <c r="F842" i="1"/>
  <c r="D844" i="1" l="1"/>
  <c r="F843" i="1"/>
  <c r="D845" i="1" l="1"/>
  <c r="F844" i="1"/>
  <c r="D846" i="1" l="1"/>
  <c r="F845" i="1"/>
  <c r="D847" i="1" l="1"/>
  <c r="F846" i="1"/>
  <c r="D848" i="1" l="1"/>
  <c r="F847" i="1"/>
  <c r="D849" i="1" l="1"/>
  <c r="F848" i="1"/>
  <c r="D850" i="1" l="1"/>
  <c r="F849" i="1"/>
  <c r="D851" i="1" l="1"/>
  <c r="F850" i="1"/>
  <c r="D852" i="1" l="1"/>
  <c r="F851" i="1"/>
  <c r="D853" i="1" l="1"/>
  <c r="F852" i="1"/>
  <c r="D854" i="1" l="1"/>
  <c r="F853" i="1"/>
  <c r="D855" i="1" l="1"/>
  <c r="F854" i="1"/>
  <c r="D856" i="1" l="1"/>
  <c r="F855" i="1"/>
  <c r="D857" i="1" l="1"/>
  <c r="F856" i="1"/>
  <c r="D858" i="1" l="1"/>
  <c r="F857" i="1"/>
  <c r="D859" i="1" l="1"/>
  <c r="F858" i="1"/>
  <c r="D860" i="1" l="1"/>
  <c r="F859" i="1"/>
  <c r="D861" i="1" l="1"/>
  <c r="F860" i="1"/>
  <c r="D862" i="1" l="1"/>
  <c r="F861" i="1"/>
  <c r="D863" i="1" l="1"/>
  <c r="F862" i="1"/>
  <c r="D864" i="1" l="1"/>
  <c r="F863" i="1"/>
  <c r="D865" i="1" l="1"/>
  <c r="F864" i="1"/>
  <c r="D866" i="1" l="1"/>
  <c r="F865" i="1"/>
  <c r="D867" i="1" l="1"/>
  <c r="F866" i="1"/>
  <c r="D868" i="1" l="1"/>
  <c r="F867" i="1"/>
  <c r="D869" i="1" l="1"/>
  <c r="F868" i="1"/>
  <c r="D870" i="1" l="1"/>
  <c r="F869" i="1"/>
  <c r="D871" i="1" l="1"/>
  <c r="F870" i="1"/>
  <c r="D872" i="1" l="1"/>
  <c r="F871" i="1"/>
  <c r="D873" i="1" l="1"/>
  <c r="F872" i="1"/>
  <c r="D874" i="1" l="1"/>
  <c r="F873" i="1"/>
  <c r="D875" i="1" l="1"/>
  <c r="F874" i="1"/>
  <c r="D876" i="1" l="1"/>
  <c r="F875" i="1"/>
  <c r="D877" i="1" l="1"/>
  <c r="F876" i="1"/>
  <c r="D878" i="1" l="1"/>
  <c r="F877" i="1"/>
  <c r="D879" i="1" l="1"/>
  <c r="F878" i="1"/>
  <c r="D880" i="1" l="1"/>
  <c r="F879" i="1"/>
  <c r="D881" i="1" l="1"/>
  <c r="F880" i="1"/>
  <c r="D882" i="1" l="1"/>
  <c r="F881" i="1"/>
  <c r="D883" i="1" l="1"/>
  <c r="F882" i="1"/>
  <c r="D884" i="1" l="1"/>
  <c r="F883" i="1"/>
  <c r="D885" i="1" l="1"/>
  <c r="F884" i="1"/>
  <c r="D886" i="1" l="1"/>
  <c r="F885" i="1"/>
  <c r="D887" i="1" l="1"/>
  <c r="F886" i="1"/>
  <c r="D888" i="1" l="1"/>
  <c r="F887" i="1"/>
  <c r="D889" i="1" l="1"/>
  <c r="F888" i="1"/>
  <c r="D890" i="1" l="1"/>
  <c r="F889" i="1"/>
  <c r="D891" i="1" l="1"/>
  <c r="F890" i="1"/>
  <c r="D892" i="1" l="1"/>
  <c r="F891" i="1"/>
  <c r="D893" i="1" l="1"/>
  <c r="F892" i="1"/>
  <c r="D894" i="1" l="1"/>
  <c r="F893" i="1"/>
  <c r="D895" i="1" l="1"/>
  <c r="F894" i="1"/>
  <c r="D896" i="1" l="1"/>
  <c r="F895" i="1"/>
  <c r="D897" i="1" l="1"/>
  <c r="F896" i="1"/>
  <c r="D898" i="1" l="1"/>
  <c r="F897" i="1"/>
  <c r="D899" i="1" l="1"/>
  <c r="F898" i="1"/>
  <c r="D900" i="1" l="1"/>
  <c r="F899" i="1"/>
  <c r="D901" i="1" l="1"/>
  <c r="F900" i="1"/>
  <c r="D902" i="1" l="1"/>
  <c r="F901" i="1"/>
  <c r="D903" i="1" l="1"/>
  <c r="F902" i="1"/>
  <c r="D904" i="1" l="1"/>
  <c r="F903" i="1"/>
  <c r="D905" i="1" l="1"/>
  <c r="F904" i="1"/>
  <c r="D906" i="1" l="1"/>
  <c r="F905" i="1"/>
  <c r="D907" i="1" l="1"/>
  <c r="F906" i="1"/>
  <c r="D908" i="1" l="1"/>
  <c r="F907" i="1"/>
  <c r="D909" i="1" l="1"/>
  <c r="F908" i="1"/>
  <c r="D910" i="1" l="1"/>
  <c r="F909" i="1"/>
  <c r="D911" i="1" l="1"/>
  <c r="F910" i="1"/>
  <c r="D912" i="1" l="1"/>
  <c r="F911" i="1"/>
  <c r="D913" i="1" l="1"/>
  <c r="F912" i="1"/>
  <c r="D914" i="1" l="1"/>
  <c r="F913" i="1"/>
  <c r="D915" i="1" l="1"/>
  <c r="F914" i="1"/>
  <c r="D916" i="1" l="1"/>
  <c r="F915" i="1"/>
  <c r="D917" i="1" l="1"/>
  <c r="F916" i="1"/>
  <c r="D918" i="1" l="1"/>
  <c r="F917" i="1"/>
  <c r="D919" i="1" l="1"/>
  <c r="F918" i="1"/>
  <c r="D920" i="1" l="1"/>
  <c r="F919" i="1"/>
  <c r="D921" i="1" l="1"/>
  <c r="F920" i="1"/>
  <c r="D922" i="1" l="1"/>
  <c r="F921" i="1"/>
  <c r="D923" i="1" l="1"/>
  <c r="F922" i="1"/>
  <c r="D924" i="1" l="1"/>
  <c r="F923" i="1"/>
  <c r="D925" i="1" l="1"/>
  <c r="F924" i="1"/>
  <c r="D926" i="1" l="1"/>
  <c r="F925" i="1"/>
  <c r="D927" i="1" l="1"/>
  <c r="F926" i="1"/>
  <c r="D928" i="1" l="1"/>
  <c r="F927" i="1"/>
  <c r="D929" i="1" l="1"/>
  <c r="F928" i="1"/>
  <c r="D930" i="1" l="1"/>
  <c r="F929" i="1"/>
  <c r="D931" i="1" l="1"/>
  <c r="F930" i="1"/>
  <c r="D932" i="1" l="1"/>
  <c r="F931" i="1"/>
  <c r="D933" i="1" l="1"/>
  <c r="F932" i="1"/>
  <c r="D934" i="1" l="1"/>
  <c r="F933" i="1"/>
  <c r="D935" i="1" l="1"/>
  <c r="F934" i="1"/>
  <c r="D936" i="1" l="1"/>
  <c r="F935" i="1"/>
  <c r="D937" i="1" l="1"/>
  <c r="F936" i="1"/>
  <c r="D938" i="1" l="1"/>
  <c r="F937" i="1"/>
  <c r="D939" i="1" l="1"/>
  <c r="F938" i="1"/>
  <c r="D940" i="1" l="1"/>
  <c r="F939" i="1"/>
  <c r="D941" i="1" l="1"/>
  <c r="F940" i="1"/>
  <c r="D942" i="1" l="1"/>
  <c r="F941" i="1"/>
  <c r="D943" i="1" l="1"/>
  <c r="F942" i="1"/>
  <c r="D944" i="1" l="1"/>
  <c r="F943" i="1"/>
  <c r="D945" i="1" l="1"/>
  <c r="F944" i="1"/>
  <c r="D946" i="1" l="1"/>
  <c r="F945" i="1"/>
  <c r="D947" i="1" l="1"/>
  <c r="F946" i="1"/>
  <c r="D948" i="1" l="1"/>
  <c r="F947" i="1"/>
  <c r="D949" i="1" l="1"/>
  <c r="F948" i="1"/>
  <c r="D950" i="1" l="1"/>
  <c r="F949" i="1"/>
  <c r="D951" i="1" l="1"/>
  <c r="F950" i="1"/>
  <c r="D952" i="1" l="1"/>
  <c r="F951" i="1"/>
  <c r="D953" i="1" l="1"/>
  <c r="F952" i="1"/>
  <c r="D954" i="1" l="1"/>
  <c r="F953" i="1"/>
  <c r="D955" i="1" l="1"/>
  <c r="F954" i="1"/>
  <c r="D956" i="1" l="1"/>
  <c r="F955" i="1"/>
  <c r="D957" i="1" l="1"/>
  <c r="F956" i="1"/>
  <c r="D958" i="1" l="1"/>
  <c r="F957" i="1"/>
  <c r="D959" i="1" l="1"/>
  <c r="F958" i="1"/>
  <c r="D960" i="1" l="1"/>
  <c r="F959" i="1"/>
  <c r="D961" i="1" l="1"/>
  <c r="F960" i="1"/>
  <c r="D962" i="1" l="1"/>
  <c r="F961" i="1"/>
  <c r="D963" i="1" l="1"/>
  <c r="F962" i="1"/>
  <c r="D964" i="1" l="1"/>
  <c r="F963" i="1"/>
  <c r="D965" i="1" l="1"/>
  <c r="F964" i="1"/>
  <c r="D966" i="1" l="1"/>
  <c r="F965" i="1"/>
  <c r="D967" i="1" l="1"/>
  <c r="F966" i="1"/>
  <c r="D968" i="1" l="1"/>
  <c r="F967" i="1"/>
  <c r="D969" i="1" l="1"/>
  <c r="F968" i="1"/>
  <c r="D970" i="1" l="1"/>
  <c r="F969" i="1"/>
  <c r="D971" i="1" l="1"/>
  <c r="F970" i="1"/>
  <c r="D972" i="1" l="1"/>
  <c r="F971" i="1"/>
  <c r="D973" i="1" l="1"/>
  <c r="F972" i="1"/>
  <c r="D974" i="1" l="1"/>
  <c r="F973" i="1"/>
  <c r="D975" i="1" l="1"/>
  <c r="F974" i="1"/>
  <c r="D976" i="1" l="1"/>
  <c r="F975" i="1"/>
  <c r="D977" i="1" l="1"/>
  <c r="F976" i="1"/>
  <c r="D978" i="1" l="1"/>
  <c r="F977" i="1"/>
  <c r="D979" i="1" l="1"/>
  <c r="F978" i="1"/>
  <c r="D980" i="1" l="1"/>
  <c r="F979" i="1"/>
  <c r="D981" i="1" l="1"/>
  <c r="F980" i="1"/>
  <c r="D982" i="1" l="1"/>
  <c r="F981" i="1"/>
  <c r="D983" i="1" l="1"/>
  <c r="F982" i="1"/>
  <c r="D984" i="1" l="1"/>
  <c r="F983" i="1"/>
  <c r="D985" i="1" l="1"/>
  <c r="F984" i="1"/>
  <c r="D986" i="1" l="1"/>
  <c r="F985" i="1"/>
  <c r="D987" i="1" l="1"/>
  <c r="F986" i="1"/>
  <c r="D988" i="1" l="1"/>
  <c r="F987" i="1"/>
  <c r="D989" i="1" l="1"/>
  <c r="F988" i="1"/>
  <c r="D990" i="1" l="1"/>
  <c r="F989" i="1"/>
  <c r="D991" i="1" l="1"/>
  <c r="F990" i="1"/>
  <c r="D992" i="1" l="1"/>
  <c r="F991" i="1"/>
  <c r="D993" i="1" l="1"/>
  <c r="F992" i="1"/>
  <c r="D994" i="1" l="1"/>
  <c r="F993" i="1"/>
  <c r="D995" i="1" l="1"/>
  <c r="F994" i="1"/>
  <c r="D996" i="1" l="1"/>
  <c r="F995" i="1"/>
  <c r="D997" i="1" l="1"/>
  <c r="F996" i="1"/>
  <c r="D998" i="1" l="1"/>
  <c r="F997" i="1"/>
  <c r="D999" i="1" l="1"/>
  <c r="F998" i="1"/>
  <c r="D1000" i="1" l="1"/>
  <c r="F999" i="1"/>
  <c r="D1001" i="1" l="1"/>
  <c r="F1000" i="1"/>
  <c r="D1002" i="1" l="1"/>
  <c r="F1001" i="1"/>
  <c r="D1003" i="1" l="1"/>
  <c r="F1002" i="1"/>
  <c r="D1004" i="1" l="1"/>
  <c r="F1003" i="1"/>
  <c r="D1005" i="1" l="1"/>
  <c r="F1004" i="1"/>
  <c r="D1006" i="1" l="1"/>
  <c r="F1005" i="1"/>
  <c r="D1007" i="1" l="1"/>
  <c r="F1006" i="1"/>
  <c r="D1008" i="1" l="1"/>
  <c r="F1007" i="1"/>
  <c r="D1009" i="1" l="1"/>
  <c r="F1008" i="1"/>
  <c r="D1010" i="1" l="1"/>
  <c r="F1009" i="1"/>
  <c r="D1011" i="1" l="1"/>
  <c r="F1010" i="1"/>
  <c r="D1012" i="1" l="1"/>
  <c r="F1011" i="1"/>
  <c r="D1013" i="1" l="1"/>
  <c r="F1012" i="1"/>
  <c r="D1014" i="1" l="1"/>
  <c r="F1013" i="1"/>
  <c r="D1015" i="1" l="1"/>
  <c r="F1014" i="1"/>
  <c r="D1016" i="1" l="1"/>
  <c r="F1015" i="1"/>
  <c r="D1017" i="1" l="1"/>
  <c r="F1016" i="1"/>
  <c r="D1018" i="1" l="1"/>
  <c r="F1017" i="1"/>
  <c r="D1019" i="1" l="1"/>
  <c r="F1018" i="1"/>
  <c r="D1020" i="1" l="1"/>
  <c r="F1019" i="1"/>
  <c r="D1021" i="1" l="1"/>
  <c r="F1020" i="1"/>
  <c r="D1022" i="1" l="1"/>
  <c r="F1021" i="1"/>
  <c r="D1023" i="1" l="1"/>
  <c r="F1022" i="1"/>
  <c r="D1024" i="1" l="1"/>
  <c r="F1023" i="1"/>
  <c r="D1025" i="1" l="1"/>
  <c r="F1024" i="1"/>
  <c r="D1026" i="1" l="1"/>
  <c r="F1025" i="1"/>
  <c r="D1027" i="1" l="1"/>
  <c r="F1026" i="1"/>
  <c r="D1028" i="1" l="1"/>
  <c r="F1027" i="1"/>
  <c r="D1029" i="1" l="1"/>
  <c r="F1028" i="1"/>
  <c r="D1030" i="1" l="1"/>
  <c r="F1029" i="1"/>
  <c r="D1031" i="1" l="1"/>
  <c r="F1030" i="1"/>
  <c r="D1032" i="1" l="1"/>
  <c r="F1031" i="1"/>
  <c r="D1033" i="1" l="1"/>
  <c r="F1032" i="1"/>
  <c r="D1034" i="1" l="1"/>
  <c r="F1033" i="1"/>
  <c r="D1035" i="1" l="1"/>
  <c r="F1034" i="1"/>
  <c r="D1036" i="1" l="1"/>
  <c r="F1035" i="1"/>
  <c r="D1037" i="1" l="1"/>
  <c r="F1036" i="1"/>
  <c r="D1038" i="1" l="1"/>
  <c r="F1037" i="1"/>
  <c r="D1039" i="1" l="1"/>
  <c r="F1038" i="1"/>
  <c r="D1040" i="1" l="1"/>
  <c r="F1039" i="1"/>
  <c r="D1041" i="1" l="1"/>
  <c r="F1040" i="1"/>
  <c r="D1042" i="1" l="1"/>
  <c r="F1041" i="1"/>
  <c r="D1043" i="1" l="1"/>
  <c r="F1042" i="1"/>
  <c r="D1044" i="1" l="1"/>
  <c r="F1043" i="1"/>
  <c r="D1045" i="1" l="1"/>
  <c r="F1044" i="1"/>
  <c r="D1046" i="1" l="1"/>
  <c r="F1045" i="1"/>
  <c r="D1047" i="1" l="1"/>
  <c r="F1046" i="1"/>
  <c r="D1048" i="1" l="1"/>
  <c r="F1047" i="1"/>
  <c r="D1049" i="1" l="1"/>
  <c r="F1048" i="1"/>
  <c r="D1050" i="1" l="1"/>
  <c r="F1049" i="1"/>
  <c r="D1051" i="1" l="1"/>
  <c r="F1050" i="1"/>
  <c r="D1052" i="1" l="1"/>
  <c r="F1051" i="1"/>
  <c r="D1053" i="1" l="1"/>
  <c r="F1052" i="1"/>
  <c r="D1054" i="1" l="1"/>
  <c r="F1053" i="1"/>
  <c r="D1055" i="1" l="1"/>
  <c r="F1054" i="1"/>
  <c r="D1056" i="1" l="1"/>
  <c r="F1055" i="1"/>
  <c r="D1057" i="1" l="1"/>
  <c r="F1056" i="1"/>
  <c r="D1058" i="1" l="1"/>
  <c r="F1057" i="1"/>
  <c r="D1059" i="1" l="1"/>
  <c r="F1058" i="1"/>
  <c r="D1060" i="1" l="1"/>
  <c r="F1059" i="1"/>
  <c r="D1061" i="1" l="1"/>
  <c r="F1060" i="1"/>
  <c r="D1062" i="1" l="1"/>
  <c r="F1061" i="1"/>
  <c r="D1063" i="1" l="1"/>
  <c r="F1062" i="1"/>
  <c r="D1064" i="1" l="1"/>
  <c r="F1063" i="1"/>
  <c r="D1065" i="1" l="1"/>
  <c r="F1064" i="1"/>
  <c r="D1066" i="1" l="1"/>
  <c r="F1065" i="1"/>
  <c r="D1067" i="1" l="1"/>
  <c r="F1066" i="1"/>
  <c r="D1068" i="1" l="1"/>
  <c r="F1067" i="1"/>
  <c r="D1069" i="1" l="1"/>
  <c r="F1068" i="1"/>
  <c r="D1070" i="1" l="1"/>
  <c r="F1069" i="1"/>
  <c r="D1071" i="1" l="1"/>
  <c r="F1070" i="1"/>
  <c r="D1072" i="1" l="1"/>
  <c r="F1071" i="1"/>
  <c r="D1073" i="1" l="1"/>
  <c r="F1072" i="1"/>
  <c r="D1074" i="1" l="1"/>
  <c r="F1073" i="1"/>
  <c r="D1075" i="1" l="1"/>
  <c r="F1074" i="1"/>
  <c r="D1076" i="1" l="1"/>
  <c r="F1075" i="1"/>
  <c r="D1077" i="1" l="1"/>
  <c r="F1076" i="1"/>
  <c r="D1078" i="1" l="1"/>
  <c r="F1077" i="1"/>
  <c r="D1079" i="1" l="1"/>
  <c r="F1078" i="1"/>
  <c r="D1080" i="1" l="1"/>
  <c r="F1079" i="1"/>
  <c r="D1081" i="1" l="1"/>
  <c r="F1080" i="1"/>
  <c r="D1082" i="1" l="1"/>
  <c r="F1081" i="1"/>
  <c r="D1083" i="1" l="1"/>
  <c r="F1082" i="1"/>
  <c r="D1084" i="1" l="1"/>
  <c r="F1083" i="1"/>
  <c r="D1085" i="1" l="1"/>
  <c r="F1084" i="1"/>
  <c r="D1086" i="1" l="1"/>
  <c r="F1085" i="1"/>
  <c r="D1087" i="1" l="1"/>
  <c r="F1086" i="1"/>
  <c r="D1088" i="1" l="1"/>
  <c r="F1087" i="1"/>
  <c r="D1089" i="1" l="1"/>
  <c r="F1088" i="1"/>
  <c r="D1090" i="1" l="1"/>
  <c r="F1089" i="1"/>
  <c r="D1091" i="1" l="1"/>
  <c r="F1090" i="1"/>
  <c r="D1092" i="1" l="1"/>
  <c r="F1091" i="1"/>
  <c r="D1093" i="1" l="1"/>
  <c r="F1092" i="1"/>
  <c r="D1094" i="1" l="1"/>
  <c r="F1093" i="1"/>
  <c r="D1095" i="1" l="1"/>
  <c r="F1094" i="1"/>
  <c r="D1096" i="1" l="1"/>
  <c r="F1095" i="1"/>
  <c r="D1097" i="1" l="1"/>
  <c r="F1096" i="1"/>
  <c r="D1098" i="1" l="1"/>
  <c r="F1097" i="1"/>
  <c r="D1099" i="1" l="1"/>
  <c r="F1098" i="1"/>
  <c r="D1100" i="1" l="1"/>
  <c r="F1099" i="1"/>
  <c r="D1101" i="1" l="1"/>
  <c r="F1100" i="1"/>
  <c r="D1102" i="1" l="1"/>
  <c r="F1101" i="1"/>
  <c r="D1103" i="1" l="1"/>
  <c r="F1102" i="1"/>
  <c r="D1104" i="1" l="1"/>
  <c r="F1103" i="1"/>
  <c r="D1105" i="1" l="1"/>
  <c r="F1104" i="1"/>
  <c r="D1106" i="1" l="1"/>
  <c r="F1105" i="1"/>
  <c r="D1107" i="1" l="1"/>
  <c r="F1106" i="1"/>
  <c r="D1108" i="1" l="1"/>
  <c r="F1107" i="1"/>
  <c r="D1109" i="1" l="1"/>
  <c r="F1108" i="1"/>
  <c r="D1110" i="1" l="1"/>
  <c r="F1109" i="1"/>
  <c r="D1111" i="1" l="1"/>
  <c r="F1110" i="1"/>
  <c r="D1112" i="1" l="1"/>
  <c r="F1111" i="1"/>
  <c r="D1113" i="1" l="1"/>
  <c r="F1112" i="1"/>
  <c r="D1114" i="1" l="1"/>
  <c r="F1113" i="1"/>
  <c r="D1115" i="1" l="1"/>
  <c r="F1114" i="1"/>
  <c r="D1116" i="1" l="1"/>
  <c r="F1115" i="1"/>
  <c r="D1117" i="1" l="1"/>
  <c r="F1116" i="1"/>
  <c r="D1118" i="1" l="1"/>
  <c r="F1117" i="1"/>
  <c r="D1119" i="1" l="1"/>
  <c r="F1118" i="1"/>
  <c r="D1120" i="1" l="1"/>
  <c r="F1119" i="1"/>
  <c r="D1121" i="1" l="1"/>
  <c r="F1120" i="1"/>
  <c r="D1122" i="1" l="1"/>
  <c r="F1121" i="1"/>
  <c r="D1123" i="1" l="1"/>
  <c r="F1122" i="1"/>
  <c r="D1124" i="1" l="1"/>
  <c r="F1123" i="1"/>
  <c r="D1125" i="1" l="1"/>
  <c r="F1124" i="1"/>
  <c r="D1126" i="1" l="1"/>
  <c r="F1125" i="1"/>
  <c r="D1127" i="1" l="1"/>
  <c r="F1126" i="1"/>
  <c r="D1128" i="1" l="1"/>
  <c r="F1127" i="1"/>
  <c r="D1129" i="1" l="1"/>
  <c r="F1128" i="1"/>
  <c r="D1130" i="1" l="1"/>
  <c r="F1129" i="1"/>
  <c r="D1131" i="1" l="1"/>
  <c r="F1130" i="1"/>
  <c r="D1132" i="1" l="1"/>
  <c r="F1131" i="1"/>
  <c r="D1133" i="1" l="1"/>
  <c r="F1132" i="1"/>
  <c r="D1134" i="1" l="1"/>
  <c r="F1133" i="1"/>
  <c r="D1135" i="1" l="1"/>
  <c r="F1134" i="1"/>
  <c r="D1136" i="1" l="1"/>
  <c r="F1135" i="1"/>
  <c r="D1137" i="1" l="1"/>
  <c r="F1136" i="1"/>
  <c r="D1138" i="1" l="1"/>
  <c r="F1137" i="1"/>
  <c r="D1139" i="1" l="1"/>
  <c r="F1138" i="1"/>
  <c r="D1140" i="1" l="1"/>
  <c r="F1139" i="1"/>
  <c r="D1141" i="1" l="1"/>
  <c r="F1140" i="1"/>
  <c r="D1142" i="1" l="1"/>
  <c r="F1141" i="1"/>
  <c r="D1143" i="1" l="1"/>
  <c r="F1142" i="1"/>
  <c r="D1144" i="1" l="1"/>
  <c r="F1143" i="1"/>
  <c r="D1145" i="1" l="1"/>
  <c r="F1144" i="1"/>
  <c r="D1146" i="1" l="1"/>
  <c r="F1145" i="1"/>
  <c r="D1147" i="1" l="1"/>
  <c r="F1146" i="1"/>
  <c r="D1148" i="1" l="1"/>
  <c r="F1147" i="1"/>
  <c r="D1149" i="1" l="1"/>
  <c r="F1148" i="1"/>
  <c r="D1150" i="1" l="1"/>
  <c r="F1149" i="1"/>
  <c r="D1151" i="1" l="1"/>
  <c r="F1150" i="1"/>
  <c r="D1152" i="1" l="1"/>
  <c r="F1151" i="1"/>
  <c r="D1153" i="1" l="1"/>
  <c r="F1152" i="1"/>
  <c r="D1154" i="1" l="1"/>
  <c r="F1153" i="1"/>
  <c r="D1155" i="1" l="1"/>
  <c r="F1154" i="1"/>
  <c r="D1156" i="1" l="1"/>
  <c r="F1155" i="1"/>
  <c r="D1157" i="1" l="1"/>
  <c r="F1156" i="1"/>
  <c r="D1158" i="1" l="1"/>
  <c r="F1157" i="1"/>
  <c r="D1159" i="1" l="1"/>
  <c r="F1158" i="1"/>
  <c r="D1160" i="1" l="1"/>
  <c r="F1159" i="1"/>
  <c r="D1161" i="1" l="1"/>
  <c r="F1160" i="1"/>
  <c r="D1162" i="1" l="1"/>
  <c r="F1161" i="1"/>
  <c r="D1163" i="1" l="1"/>
  <c r="F1162" i="1"/>
  <c r="D1164" i="1" l="1"/>
  <c r="F1163" i="1"/>
  <c r="D1165" i="1" l="1"/>
  <c r="F1164" i="1"/>
  <c r="D1166" i="1" l="1"/>
  <c r="F1165" i="1"/>
  <c r="D1167" i="1" l="1"/>
  <c r="F1166" i="1"/>
  <c r="D1168" i="1" l="1"/>
  <c r="F1167" i="1"/>
  <c r="D1169" i="1" l="1"/>
  <c r="F1168" i="1"/>
  <c r="D1170" i="1" l="1"/>
  <c r="F1169" i="1"/>
  <c r="D1171" i="1" l="1"/>
  <c r="F1170" i="1"/>
  <c r="D1172" i="1" l="1"/>
  <c r="F1171" i="1"/>
  <c r="D1173" i="1" l="1"/>
  <c r="F1172" i="1"/>
  <c r="D1174" i="1" l="1"/>
  <c r="F1173" i="1"/>
  <c r="D1175" i="1" l="1"/>
  <c r="F1174" i="1"/>
  <c r="D1176" i="1" l="1"/>
  <c r="F1175" i="1"/>
  <c r="D1177" i="1" l="1"/>
  <c r="F1176" i="1"/>
  <c r="D1178" i="1" l="1"/>
  <c r="F1177" i="1"/>
  <c r="D1179" i="1" l="1"/>
  <c r="F1178" i="1"/>
  <c r="D1180" i="1" l="1"/>
  <c r="F1179" i="1"/>
  <c r="D1181" i="1" l="1"/>
  <c r="F1180" i="1"/>
  <c r="D1182" i="1" l="1"/>
  <c r="F1181" i="1"/>
  <c r="D1183" i="1" l="1"/>
  <c r="F1182" i="1"/>
  <c r="D1184" i="1" l="1"/>
  <c r="F1183" i="1"/>
  <c r="D1185" i="1" l="1"/>
  <c r="F1184" i="1"/>
  <c r="D1186" i="1" l="1"/>
  <c r="F1185" i="1"/>
  <c r="D1187" i="1" l="1"/>
  <c r="F1186" i="1"/>
  <c r="D1188" i="1" l="1"/>
  <c r="F1187" i="1"/>
  <c r="D1189" i="1" l="1"/>
  <c r="F1188" i="1"/>
  <c r="D1190" i="1" l="1"/>
  <c r="F1189" i="1"/>
  <c r="D1191" i="1" l="1"/>
  <c r="F1190" i="1"/>
  <c r="D1192" i="1" l="1"/>
  <c r="F1191" i="1"/>
  <c r="D1193" i="1" l="1"/>
  <c r="F1192" i="1"/>
  <c r="D1194" i="1" l="1"/>
  <c r="F1193" i="1"/>
  <c r="D1195" i="1" l="1"/>
  <c r="F1194" i="1"/>
  <c r="D1196" i="1" l="1"/>
  <c r="F1195" i="1"/>
  <c r="D1197" i="1" l="1"/>
  <c r="F1196" i="1"/>
  <c r="D1198" i="1" l="1"/>
  <c r="F1197" i="1"/>
  <c r="D1199" i="1" l="1"/>
  <c r="F1198" i="1"/>
  <c r="D1200" i="1" l="1"/>
  <c r="F1199" i="1"/>
  <c r="D1201" i="1" l="1"/>
  <c r="F1200" i="1"/>
  <c r="D1202" i="1" l="1"/>
  <c r="F1201" i="1"/>
  <c r="D1203" i="1" l="1"/>
  <c r="F1202" i="1"/>
  <c r="D1204" i="1" l="1"/>
  <c r="F1203" i="1"/>
  <c r="D1205" i="1" l="1"/>
  <c r="F1204" i="1"/>
  <c r="D1206" i="1" l="1"/>
  <c r="F1205" i="1"/>
  <c r="D1207" i="1" l="1"/>
  <c r="F1206" i="1"/>
  <c r="D1208" i="1" l="1"/>
  <c r="F1207" i="1"/>
  <c r="D1209" i="1" l="1"/>
  <c r="F1208" i="1"/>
  <c r="D1210" i="1" l="1"/>
  <c r="F1209" i="1"/>
  <c r="D1211" i="1" l="1"/>
  <c r="F1210" i="1"/>
  <c r="D1212" i="1" l="1"/>
  <c r="F1211" i="1"/>
  <c r="D1213" i="1" l="1"/>
  <c r="F1212" i="1"/>
  <c r="D1214" i="1" l="1"/>
  <c r="F1213" i="1"/>
  <c r="D1215" i="1" l="1"/>
  <c r="F1214" i="1"/>
  <c r="D1216" i="1" l="1"/>
  <c r="F1215" i="1"/>
  <c r="D1217" i="1" l="1"/>
  <c r="F1216" i="1"/>
  <c r="D1218" i="1" l="1"/>
  <c r="F1217" i="1"/>
  <c r="D1219" i="1" l="1"/>
  <c r="F1218" i="1"/>
  <c r="D1220" i="1" l="1"/>
  <c r="F1219" i="1"/>
  <c r="D1221" i="1" l="1"/>
  <c r="F1220" i="1"/>
  <c r="D1222" i="1" l="1"/>
  <c r="F1221" i="1"/>
  <c r="D1223" i="1" l="1"/>
  <c r="F1222" i="1"/>
  <c r="D1224" i="1" l="1"/>
  <c r="F1223" i="1"/>
  <c r="D1225" i="1" l="1"/>
  <c r="F1224" i="1"/>
  <c r="D1226" i="1" l="1"/>
  <c r="F1225" i="1"/>
  <c r="D1227" i="1" l="1"/>
  <c r="F1226" i="1"/>
  <c r="D1228" i="1" l="1"/>
  <c r="F1227" i="1"/>
  <c r="D1229" i="1" l="1"/>
  <c r="F1228" i="1"/>
  <c r="D1230" i="1" l="1"/>
  <c r="F1229" i="1"/>
  <c r="D1231" i="1" l="1"/>
  <c r="F1230" i="1"/>
  <c r="D1232" i="1" l="1"/>
  <c r="F1231" i="1"/>
  <c r="D1233" i="1" l="1"/>
  <c r="F1232" i="1"/>
  <c r="D1234" i="1" l="1"/>
  <c r="F1233" i="1"/>
  <c r="D1235" i="1" l="1"/>
  <c r="F1234" i="1"/>
  <c r="D1236" i="1" l="1"/>
  <c r="F1235" i="1"/>
  <c r="D1237" i="1" l="1"/>
  <c r="F1236" i="1"/>
  <c r="D1238" i="1" l="1"/>
  <c r="F1237" i="1"/>
  <c r="D1239" i="1" l="1"/>
  <c r="F1238" i="1"/>
  <c r="D1240" i="1" l="1"/>
  <c r="F1239" i="1"/>
  <c r="D1241" i="1" l="1"/>
  <c r="F1240" i="1"/>
  <c r="D1242" i="1" l="1"/>
  <c r="F1241" i="1"/>
  <c r="D1243" i="1" l="1"/>
  <c r="F1242" i="1"/>
  <c r="D1244" i="1" l="1"/>
  <c r="F1243" i="1"/>
  <c r="D1245" i="1" l="1"/>
  <c r="F1244" i="1"/>
  <c r="D1246" i="1" l="1"/>
  <c r="F1245" i="1"/>
  <c r="D1247" i="1" l="1"/>
  <c r="F1246" i="1"/>
  <c r="D1248" i="1" l="1"/>
  <c r="F1247" i="1"/>
  <c r="D1249" i="1" l="1"/>
  <c r="F1248" i="1"/>
  <c r="D1250" i="1" l="1"/>
  <c r="F1249" i="1"/>
  <c r="D1251" i="1" l="1"/>
  <c r="F1250" i="1"/>
  <c r="D1252" i="1" l="1"/>
  <c r="F1251" i="1"/>
  <c r="D1253" i="1" l="1"/>
  <c r="F1252" i="1"/>
  <c r="D1254" i="1" l="1"/>
  <c r="F1253" i="1"/>
  <c r="D1255" i="1" l="1"/>
  <c r="F1254" i="1"/>
  <c r="D1256" i="1" l="1"/>
  <c r="F1255" i="1"/>
  <c r="D1257" i="1" l="1"/>
  <c r="F1256" i="1"/>
  <c r="D1258" i="1" l="1"/>
  <c r="F1257" i="1"/>
  <c r="D1259" i="1" l="1"/>
  <c r="F1258" i="1"/>
  <c r="D1260" i="1" l="1"/>
  <c r="F1259" i="1"/>
  <c r="D1261" i="1" l="1"/>
  <c r="F1260" i="1"/>
  <c r="D1262" i="1" l="1"/>
  <c r="F1261" i="1"/>
  <c r="D1263" i="1" l="1"/>
  <c r="F1262" i="1"/>
  <c r="D1264" i="1" l="1"/>
  <c r="F1263" i="1"/>
  <c r="D1265" i="1" l="1"/>
  <c r="F1264" i="1"/>
  <c r="D1266" i="1" l="1"/>
  <c r="F1265" i="1"/>
  <c r="D1267" i="1" l="1"/>
  <c r="F1266" i="1"/>
  <c r="D1268" i="1" l="1"/>
  <c r="F1267" i="1"/>
  <c r="D1269" i="1" l="1"/>
  <c r="F1268" i="1"/>
  <c r="D1270" i="1" l="1"/>
  <c r="F1269" i="1"/>
  <c r="D1271" i="1" l="1"/>
  <c r="F1270" i="1"/>
  <c r="D1272" i="1" l="1"/>
  <c r="F1271" i="1"/>
  <c r="D1273" i="1" l="1"/>
  <c r="F1273" i="1" s="1"/>
  <c r="F1272" i="1"/>
</calcChain>
</file>

<file path=xl/sharedStrings.xml><?xml version="1.0" encoding="utf-8"?>
<sst xmlns="http://schemas.openxmlformats.org/spreadsheetml/2006/main" count="291" uniqueCount="186">
  <si>
    <t>Date</t>
  </si>
  <si>
    <t>Company A</t>
  </si>
  <si>
    <t>(in millions of U.S. dollars)</t>
  </si>
  <si>
    <t>Segment A</t>
  </si>
  <si>
    <t>Segment B</t>
  </si>
  <si>
    <t>Segment C</t>
  </si>
  <si>
    <t>Total Revenues</t>
  </si>
  <si>
    <t>Segment A Revenue Growth, %</t>
  </si>
  <si>
    <t>Segment B Revenue Growth, %</t>
  </si>
  <si>
    <t>Segment C Revenue Growth, %</t>
  </si>
  <si>
    <t>Total Revenues Growth, %</t>
  </si>
  <si>
    <t>Total Adjusted EBITDA</t>
  </si>
  <si>
    <t>EBITDA Margin, %</t>
  </si>
  <si>
    <t>Shareholder</t>
  </si>
  <si>
    <t>Position</t>
  </si>
  <si>
    <t>% Outstanding</t>
  </si>
  <si>
    <t>Type</t>
  </si>
  <si>
    <t>Domicle</t>
  </si>
  <si>
    <t>Ownership Value</t>
  </si>
  <si>
    <t>Investment Advisor</t>
  </si>
  <si>
    <t>United States</t>
  </si>
  <si>
    <t>Hedge Fund Manager</t>
  </si>
  <si>
    <t>Bank</t>
  </si>
  <si>
    <t>Sovereign Wealth Fund</t>
  </si>
  <si>
    <t>Norway</t>
  </si>
  <si>
    <t>Government</t>
  </si>
  <si>
    <t>Japan</t>
  </si>
  <si>
    <t>Unclassified</t>
  </si>
  <si>
    <t>n/a</t>
  </si>
  <si>
    <t>United Kingdom</t>
  </si>
  <si>
    <t>A</t>
  </si>
  <si>
    <t>T</t>
  </si>
  <si>
    <t>O</t>
  </si>
  <si>
    <t>N</t>
  </si>
  <si>
    <t>L</t>
  </si>
  <si>
    <t>F</t>
  </si>
  <si>
    <t>P</t>
  </si>
  <si>
    <t>G</t>
  </si>
  <si>
    <t>S</t>
  </si>
  <si>
    <t>R</t>
  </si>
  <si>
    <t>K</t>
  </si>
  <si>
    <t>B</t>
  </si>
  <si>
    <t>C</t>
  </si>
  <si>
    <t>D</t>
  </si>
  <si>
    <t>E</t>
  </si>
  <si>
    <t>I</t>
  </si>
  <si>
    <t>M</t>
  </si>
  <si>
    <t>H</t>
  </si>
  <si>
    <t>J</t>
  </si>
  <si>
    <t>Q</t>
  </si>
  <si>
    <t>U</t>
  </si>
  <si>
    <t>V</t>
  </si>
  <si>
    <t>W</t>
  </si>
  <si>
    <t>X</t>
  </si>
  <si>
    <t>Y</t>
  </si>
  <si>
    <t>Z</t>
  </si>
  <si>
    <t>CEO</t>
  </si>
  <si>
    <t>CFO</t>
  </si>
  <si>
    <t>COO</t>
  </si>
  <si>
    <t>CMO</t>
  </si>
  <si>
    <t>Company A Price</t>
  </si>
  <si>
    <t>Debt Repayment</t>
  </si>
  <si>
    <t>Historical &amp; Forecasted PP&amp;E Capex</t>
  </si>
  <si>
    <t>Historical &amp; Forecasted Intangibles Capex</t>
  </si>
  <si>
    <t>Declining</t>
  </si>
  <si>
    <t>Stagnating</t>
  </si>
  <si>
    <t>Growing Vertical</t>
  </si>
  <si>
    <t>Stagnating Vertical</t>
  </si>
  <si>
    <t>Declining Vertical</t>
  </si>
  <si>
    <t>New Vertical</t>
  </si>
  <si>
    <t xml:space="preserve">Total </t>
  </si>
  <si>
    <t>Growing Vertical CAGR</t>
  </si>
  <si>
    <t>Canada</t>
  </si>
  <si>
    <t>Latin America</t>
  </si>
  <si>
    <t>Europe</t>
  </si>
  <si>
    <t>Asia/Pacific</t>
  </si>
  <si>
    <t>Africa</t>
  </si>
  <si>
    <t>Global Industry</t>
  </si>
  <si>
    <t>Segment D</t>
  </si>
  <si>
    <t>Segment E</t>
  </si>
  <si>
    <t>Valuation Methodology</t>
  </si>
  <si>
    <t>Lower Bound</t>
  </si>
  <si>
    <t>Upper Bound</t>
  </si>
  <si>
    <t>Chart Value</t>
  </si>
  <si>
    <t>52-Week Trading Range</t>
  </si>
  <si>
    <t>Current Analyst Forecast</t>
  </si>
  <si>
    <t>Comparables Valuation</t>
  </si>
  <si>
    <t>Precedent Transactions Valuation</t>
  </si>
  <si>
    <t>DCF Valuation</t>
  </si>
  <si>
    <t>Company</t>
  </si>
  <si>
    <t>Symbol</t>
  </si>
  <si>
    <t>EV / Revenue</t>
  </si>
  <si>
    <t>LTM</t>
  </si>
  <si>
    <t>Price / Earnings</t>
  </si>
  <si>
    <t>Competitor A</t>
  </si>
  <si>
    <t>Competitor B</t>
  </si>
  <si>
    <t>Competitor C</t>
  </si>
  <si>
    <t>Competitor D</t>
  </si>
  <si>
    <t>Competitor E</t>
  </si>
  <si>
    <t>Competitor F</t>
  </si>
  <si>
    <t>Competitor G</t>
  </si>
  <si>
    <t>High</t>
  </si>
  <si>
    <t>Median</t>
  </si>
  <si>
    <t>Mean</t>
  </si>
  <si>
    <t>Low</t>
  </si>
  <si>
    <t>A.TO</t>
  </si>
  <si>
    <t>B.TO</t>
  </si>
  <si>
    <t>C.TO</t>
  </si>
  <si>
    <t>D.TO</t>
  </si>
  <si>
    <t>E.TO</t>
  </si>
  <si>
    <t>F.TO</t>
  </si>
  <si>
    <t>G.TO</t>
  </si>
  <si>
    <t>Competitor H</t>
  </si>
  <si>
    <t>Competitor I</t>
  </si>
  <si>
    <t>H.TO</t>
  </si>
  <si>
    <t>I.TO</t>
  </si>
  <si>
    <t>EV / EBITDA</t>
  </si>
  <si>
    <t>2016A</t>
  </si>
  <si>
    <t>NTM</t>
  </si>
  <si>
    <t>2018E</t>
  </si>
  <si>
    <t>Price</t>
  </si>
  <si>
    <t>Stock</t>
  </si>
  <si>
    <t>Equity</t>
  </si>
  <si>
    <t>Value</t>
  </si>
  <si>
    <t>Firm</t>
  </si>
  <si>
    <t>Target</t>
  </si>
  <si>
    <t>Buyer</t>
  </si>
  <si>
    <t>EV</t>
  </si>
  <si>
    <t>Year</t>
  </si>
  <si>
    <t>Impl. EV</t>
  </si>
  <si>
    <t>Revenue</t>
  </si>
  <si>
    <t>EBITDA</t>
  </si>
  <si>
    <t>EV/LTM</t>
  </si>
  <si>
    <t>Average</t>
  </si>
  <si>
    <t>Company J</t>
  </si>
  <si>
    <t>Company K</t>
  </si>
  <si>
    <t>Company L</t>
  </si>
  <si>
    <t>Company M</t>
  </si>
  <si>
    <t>Company N</t>
  </si>
  <si>
    <t>Company O</t>
  </si>
  <si>
    <t>Company P</t>
  </si>
  <si>
    <t>Company Q</t>
  </si>
  <si>
    <t>Company R</t>
  </si>
  <si>
    <t>Company S</t>
  </si>
  <si>
    <t>Company T</t>
  </si>
  <si>
    <t>Company U</t>
  </si>
  <si>
    <t>Company V</t>
  </si>
  <si>
    <t>Company W</t>
  </si>
  <si>
    <t>Company X</t>
  </si>
  <si>
    <t>Company Y</t>
  </si>
  <si>
    <t>Company Z</t>
  </si>
  <si>
    <t>Company AA</t>
  </si>
  <si>
    <t>New</t>
  </si>
  <si>
    <t>Growing</t>
  </si>
  <si>
    <t>Transaction</t>
  </si>
  <si>
    <t>2017E</t>
  </si>
  <si>
    <t>2020E</t>
  </si>
  <si>
    <t>2019E</t>
  </si>
  <si>
    <t>Multiple</t>
  </si>
  <si>
    <t>P/E</t>
  </si>
  <si>
    <t>EV/Sales</t>
  </si>
  <si>
    <t>EV/EBITDA</t>
  </si>
  <si>
    <t>EV/EBIT</t>
  </si>
  <si>
    <t>Enterprise Value</t>
  </si>
  <si>
    <t>Revenue (FY18e)</t>
  </si>
  <si>
    <t>Market Cap</t>
  </si>
  <si>
    <t>EBITDA (FY18e)</t>
  </si>
  <si>
    <t>P/E*</t>
  </si>
  <si>
    <t>39.6x</t>
  </si>
  <si>
    <t>EBITDA Margin</t>
  </si>
  <si>
    <t>EV/EBITDA*</t>
  </si>
  <si>
    <t>8.5x</t>
  </si>
  <si>
    <t>Debt / EV</t>
  </si>
  <si>
    <t>Cash</t>
  </si>
  <si>
    <t>Total Debt</t>
  </si>
  <si>
    <t>Index</t>
  </si>
  <si>
    <t>Strictly Confidential</t>
  </si>
  <si>
    <t>Notes</t>
  </si>
  <si>
    <t>This Excel model is for educational purposes only and should not be used for any other reason.</t>
  </si>
  <si>
    <t>All content is Copyright material of CFI Education Inc.</t>
  </si>
  <si>
    <t>https://corporatefinanceinstitute.com/</t>
  </si>
  <si>
    <t>© 2019 CFI Education Inc.</t>
  </si>
  <si>
    <t xml:space="preserve">All rights reserved.  The contents of this publication, including but not limited to all written material, content layout, images, formulas, and code, are protected under international copyright and trademark laws.  </t>
  </si>
  <si>
    <t xml:space="preserve">No part of this publication may be modified, manipulated, reproduced, distributed, or transmitted in any form by any means, including photocopying, recording, or other electronic or mechanical methods, </t>
  </si>
  <si>
    <t>without prior written permission of the publisher, except in the case of certain noncommercial uses permitted by copyright law.</t>
  </si>
  <si>
    <t>Pitchbook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</si>
</sst>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6" formatCode="&quot;$&quot;#,##0;[Red]\-&quot;$&quot;#,##0"/>
    <numFmt numFmtId="8" formatCode="&quot;$&quot;#,##0.00;[Red]\-&quot;$&quot;#,##0.00"/>
    <numFmt numFmtId="164" formatCode="0.0"/>
    <numFmt numFmtId="165" formatCode="General\E"/>
    <numFmt numFmtId="166" formatCode="0.0%"/>
    <numFmt numFmtId="167" formatCode="0.0000"/>
    <numFmt numFmtId="168" formatCode="_(&quot;$&quot;* #,##0.0_);_(&quot;$&quot;* \(#,##0.0\);_(&quot;$&quot;* &quot;-&quot;??_);_(@_)"/>
    <numFmt numFmtId="169" formatCode="_(* #,##0.0_);_(* \(#,##0.0\);_(* &quot;-&quot;??_);_(@_)"/>
    <numFmt numFmtId="170" formatCode="_(* 0.0%_);_(* \-0.0%_);_(* &quot;-&quot;??_);_(@_)"/>
    <numFmt numFmtId="171" formatCode="&quot;$&quot;#,##0.00"/>
    <numFmt numFmtId="172" formatCode="&quot;$&quot;#,##0"/>
    <numFmt numFmtId="173" formatCode="0.0\x"/>
    <numFmt numFmtId="174" formatCode="[$-409]mmmm\ d\,\ yyyy;@"/>
  </numFmts>
  <fonts count="20" x14ac:knownFonts="1">
    <font>
      <sz val="11"/>
      <color theme="1"/>
      <name val="Open Sans Light"/>
      <family val="2"/>
      <scheme val="minor"/>
    </font>
    <font>
      <sz val="11"/>
      <color theme="1"/>
      <name val="Open Sans Light"/>
      <family val="2"/>
      <scheme val="minor"/>
    </font>
    <font>
      <b/>
      <sz val="11"/>
      <color theme="0"/>
      <name val="Open Sans Light"/>
      <family val="2"/>
      <scheme val="minor"/>
    </font>
    <font>
      <b/>
      <sz val="11"/>
      <color theme="0"/>
      <name val="Open Sans Light"/>
      <family val="2"/>
      <scheme val="minor"/>
    </font>
    <font>
      <b/>
      <sz val="11"/>
      <color theme="1"/>
      <name val="Open Sans Light"/>
      <family val="2"/>
      <scheme val="minor"/>
    </font>
    <font>
      <i/>
      <sz val="7"/>
      <color theme="0"/>
      <name val="Open Sans Light"/>
      <family val="2"/>
      <scheme val="minor"/>
    </font>
    <font>
      <b/>
      <sz val="11"/>
      <name val="Open Sans Light"/>
      <family val="2"/>
      <scheme val="minor"/>
    </font>
    <font>
      <sz val="11"/>
      <name val="Open Sans Light"/>
      <family val="2"/>
      <scheme val="minor"/>
    </font>
    <font>
      <sz val="11"/>
      <name val="Open Sans Light"/>
      <family val="2"/>
      <scheme val="minor"/>
    </font>
    <font>
      <b/>
      <u val="singleAccounting"/>
      <sz val="11"/>
      <color theme="0"/>
      <name val="Open Sans Light"/>
      <family val="2"/>
      <scheme val="minor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1"/>
      <color theme="1"/>
      <name val="Arial Narrow"/>
      <family val="2"/>
    </font>
    <font>
      <u/>
      <sz val="10"/>
      <color theme="10"/>
      <name val="Arial"/>
      <family val="2"/>
    </font>
    <font>
      <u/>
      <sz val="10"/>
      <color theme="1"/>
      <name val="Arial"/>
      <family val="2"/>
    </font>
    <font>
      <sz val="11"/>
      <color theme="0"/>
      <name val="Arial Narrow"/>
      <family val="2"/>
    </font>
    <font>
      <b/>
      <sz val="22"/>
      <name val="Arial Narrow"/>
      <family val="2"/>
    </font>
    <font>
      <sz val="11"/>
      <name val="Arial Narrow"/>
      <family val="2"/>
    </font>
    <font>
      <b/>
      <sz val="11"/>
      <name val="Arial Narrow"/>
      <family val="2"/>
    </font>
    <font>
      <u/>
      <sz val="1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8" tint="0.8999908444471571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132E57"/>
        <bgColor indexed="64"/>
      </patternFill>
    </fill>
    <fill>
      <patternFill patternType="solid">
        <fgColor rgb="FFED942D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indexed="64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/>
      <diagonal/>
    </border>
    <border>
      <left/>
      <right style="thin">
        <color theme="0" tint="-0.34998626667073579"/>
      </right>
      <top style="thin">
        <color indexed="64"/>
      </top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1" fillId="0" borderId="0"/>
    <xf numFmtId="0" fontId="13" fillId="0" borderId="0" applyNumberFormat="0" applyFill="0" applyBorder="0" applyAlignment="0" applyProtection="0"/>
  </cellStyleXfs>
  <cellXfs count="137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3" fillId="4" borderId="0" xfId="0" applyFont="1" applyFill="1" applyAlignment="1">
      <alignment horizontal="center"/>
    </xf>
    <xf numFmtId="0" fontId="4" fillId="0" borderId="0" xfId="0" applyFont="1"/>
    <xf numFmtId="0" fontId="5" fillId="4" borderId="0" xfId="0" applyFont="1" applyFill="1" applyAlignment="1">
      <alignment horizontal="left"/>
    </xf>
    <xf numFmtId="0" fontId="0" fillId="0" borderId="0" xfId="0" applyAlignment="1">
      <alignment horizontal="left" indent="1"/>
    </xf>
    <xf numFmtId="0" fontId="0" fillId="3" borderId="0" xfId="0" applyFill="1"/>
    <xf numFmtId="166" fontId="0" fillId="0" borderId="0" xfId="0" applyNumberFormat="1"/>
    <xf numFmtId="0" fontId="2" fillId="5" borderId="0" xfId="0" applyFont="1" applyFill="1" applyAlignment="1">
      <alignment horizontal="center"/>
    </xf>
    <xf numFmtId="3" fontId="0" fillId="0" borderId="0" xfId="0" applyNumberFormat="1"/>
    <xf numFmtId="3" fontId="0" fillId="0" borderId="0" xfId="0" applyNumberFormat="1" applyAlignment="1">
      <alignment horizontal="center"/>
    </xf>
    <xf numFmtId="10" fontId="0" fillId="0" borderId="0" xfId="1" applyNumberFormat="1" applyFont="1" applyAlignment="1">
      <alignment horizontal="center"/>
    </xf>
    <xf numFmtId="0" fontId="4" fillId="0" borderId="0" xfId="0" applyFont="1" applyAlignment="1">
      <alignment horizontal="left" indent="1"/>
    </xf>
    <xf numFmtId="168" fontId="0" fillId="0" borderId="0" xfId="0" applyNumberFormat="1" applyAlignment="1">
      <alignment horizontal="center"/>
    </xf>
    <xf numFmtId="169" fontId="0" fillId="3" borderId="0" xfId="0" applyNumberFormat="1" applyFill="1"/>
    <xf numFmtId="0" fontId="7" fillId="0" borderId="0" xfId="0" applyFont="1" applyFill="1" applyAlignment="1">
      <alignment horizontal="left" indent="1"/>
    </xf>
    <xf numFmtId="169" fontId="7" fillId="0" borderId="0" xfId="0" applyNumberFormat="1" applyFont="1" applyFill="1"/>
    <xf numFmtId="0" fontId="7" fillId="0" borderId="0" xfId="0" applyFont="1"/>
    <xf numFmtId="10" fontId="7" fillId="0" borderId="0" xfId="0" applyNumberFormat="1" applyFont="1"/>
    <xf numFmtId="0" fontId="7" fillId="0" borderId="0" xfId="0" applyNumberFormat="1" applyFont="1"/>
    <xf numFmtId="0" fontId="6" fillId="0" borderId="0" xfId="0" applyFont="1"/>
    <xf numFmtId="164" fontId="6" fillId="0" borderId="1" xfId="0" applyNumberFormat="1" applyFont="1" applyFill="1" applyBorder="1" applyAlignment="1">
      <alignment horizontal="left"/>
    </xf>
    <xf numFmtId="164" fontId="6" fillId="0" borderId="1" xfId="0" applyNumberFormat="1" applyFont="1" applyBorder="1"/>
    <xf numFmtId="164" fontId="6" fillId="0" borderId="0" xfId="0" applyNumberFormat="1" applyFont="1" applyFill="1" applyBorder="1" applyAlignment="1">
      <alignment horizontal="left"/>
    </xf>
    <xf numFmtId="164" fontId="6" fillId="0" borderId="0" xfId="0" applyNumberFormat="1" applyFont="1" applyBorder="1"/>
    <xf numFmtId="169" fontId="6" fillId="0" borderId="1" xfId="0" applyNumberFormat="1" applyFont="1" applyFill="1" applyBorder="1"/>
    <xf numFmtId="166" fontId="7" fillId="0" borderId="0" xfId="1" applyNumberFormat="1" applyFont="1" applyFill="1"/>
    <xf numFmtId="166" fontId="6" fillId="0" borderId="1" xfId="1" applyNumberFormat="1" applyFont="1" applyFill="1" applyBorder="1"/>
    <xf numFmtId="169" fontId="6" fillId="0" borderId="0" xfId="0" applyNumberFormat="1" applyFont="1" applyFill="1" applyBorder="1"/>
    <xf numFmtId="166" fontId="6" fillId="0" borderId="0" xfId="1" applyNumberFormat="1" applyFont="1" applyFill="1" applyBorder="1"/>
    <xf numFmtId="171" fontId="8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center"/>
    </xf>
    <xf numFmtId="171" fontId="8" fillId="0" borderId="0" xfId="0" applyNumberFormat="1" applyFont="1"/>
    <xf numFmtId="0" fontId="9" fillId="5" borderId="0" xfId="0" applyFont="1" applyFill="1" applyAlignment="1">
      <alignment horizontal="centerContinuous" wrapText="1"/>
    </xf>
    <xf numFmtId="0" fontId="9" fillId="5" borderId="0" xfId="0" applyFont="1" applyFill="1" applyAlignment="1">
      <alignment horizontal="centerContinuous" vertical="distributed" wrapText="1"/>
    </xf>
    <xf numFmtId="0" fontId="3" fillId="5" borderId="0" xfId="0" applyFont="1" applyFill="1" applyAlignment="1">
      <alignment horizontal="center" vertical="center" wrapText="1"/>
    </xf>
    <xf numFmtId="0" fontId="8" fillId="0" borderId="0" xfId="0" applyFont="1"/>
    <xf numFmtId="172" fontId="8" fillId="0" borderId="0" xfId="0" applyNumberFormat="1" applyFont="1"/>
    <xf numFmtId="173" fontId="8" fillId="0" borderId="0" xfId="0" applyNumberFormat="1" applyFont="1"/>
    <xf numFmtId="0" fontId="5" fillId="5" borderId="0" xfId="0" applyFont="1" applyFill="1" applyAlignment="1">
      <alignment vertical="center" wrapText="1"/>
    </xf>
    <xf numFmtId="0" fontId="3" fillId="5" borderId="0" xfId="0" applyFont="1" applyFill="1" applyAlignment="1">
      <alignment horizontal="center" wrapText="1"/>
    </xf>
    <xf numFmtId="0" fontId="8" fillId="2" borderId="0" xfId="0" applyFont="1" applyFill="1" applyAlignment="1">
      <alignment horizontal="center"/>
    </xf>
    <xf numFmtId="0" fontId="8" fillId="0" borderId="0" xfId="0" applyFont="1" applyAlignment="1">
      <alignment horizontal="center"/>
    </xf>
    <xf numFmtId="171" fontId="8" fillId="2" borderId="0" xfId="0" applyNumberFormat="1" applyFont="1" applyFill="1" applyAlignment="1">
      <alignment horizontal="center"/>
    </xf>
    <xf numFmtId="172" fontId="8" fillId="2" borderId="0" xfId="0" applyNumberFormat="1" applyFont="1" applyFill="1" applyAlignment="1">
      <alignment horizontal="center"/>
    </xf>
    <xf numFmtId="173" fontId="8" fillId="2" borderId="0" xfId="0" applyNumberFormat="1" applyFont="1" applyFill="1" applyAlignment="1">
      <alignment horizontal="center"/>
    </xf>
    <xf numFmtId="167" fontId="8" fillId="0" borderId="0" xfId="0" applyNumberFormat="1" applyFont="1" applyAlignment="1">
      <alignment horizontal="center"/>
    </xf>
    <xf numFmtId="0" fontId="6" fillId="7" borderId="2" xfId="0" applyFont="1" applyFill="1" applyBorder="1"/>
    <xf numFmtId="0" fontId="6" fillId="7" borderId="2" xfId="0" applyFont="1" applyFill="1" applyBorder="1" applyAlignment="1">
      <alignment horizontal="center"/>
    </xf>
    <xf numFmtId="171" fontId="6" fillId="7" borderId="2" xfId="0" applyNumberFormat="1" applyFont="1" applyFill="1" applyBorder="1" applyAlignment="1">
      <alignment horizontal="center"/>
    </xf>
    <xf numFmtId="172" fontId="6" fillId="7" borderId="2" xfId="0" applyNumberFormat="1" applyFont="1" applyFill="1" applyBorder="1" applyAlignment="1">
      <alignment horizontal="center"/>
    </xf>
    <xf numFmtId="173" fontId="6" fillId="7" borderId="2" xfId="0" applyNumberFormat="1" applyFont="1" applyFill="1" applyBorder="1" applyAlignment="1">
      <alignment horizontal="center"/>
    </xf>
    <xf numFmtId="164" fontId="8" fillId="0" borderId="0" xfId="0" applyNumberFormat="1" applyFont="1" applyAlignment="1">
      <alignment horizontal="center"/>
    </xf>
    <xf numFmtId="0" fontId="0" fillId="0" borderId="0" xfId="0" applyAlignment="1"/>
    <xf numFmtId="0" fontId="9" fillId="5" borderId="0" xfId="0" applyFont="1" applyFill="1" applyAlignment="1">
      <alignment horizontal="centerContinuous"/>
    </xf>
    <xf numFmtId="0" fontId="3" fillId="5" borderId="0" xfId="0" applyFont="1" applyFill="1" applyAlignment="1">
      <alignment horizontal="center" vertical="center"/>
    </xf>
    <xf numFmtId="173" fontId="8" fillId="0" borderId="0" xfId="0" applyNumberFormat="1" applyFont="1" applyAlignment="1"/>
    <xf numFmtId="173" fontId="8" fillId="3" borderId="0" xfId="0" applyNumberFormat="1" applyFont="1" applyFill="1" applyAlignment="1">
      <alignment horizontal="center"/>
    </xf>
    <xf numFmtId="173" fontId="6" fillId="2" borderId="3" xfId="0" applyNumberFormat="1" applyFont="1" applyFill="1" applyBorder="1" applyAlignment="1">
      <alignment horizontal="center"/>
    </xf>
    <xf numFmtId="172" fontId="8" fillId="6" borderId="0" xfId="0" applyNumberFormat="1" applyFont="1" applyFill="1" applyAlignment="1">
      <alignment horizontal="center"/>
    </xf>
    <xf numFmtId="174" fontId="8" fillId="3" borderId="0" xfId="0" applyNumberFormat="1" applyFont="1" applyFill="1" applyAlignment="1">
      <alignment horizontal="center"/>
    </xf>
    <xf numFmtId="0" fontId="8" fillId="3" borderId="0" xfId="0" applyNumberFormat="1" applyFont="1" applyFill="1" applyAlignment="1">
      <alignment horizontal="center"/>
    </xf>
    <xf numFmtId="0" fontId="0" fillId="0" borderId="0" xfId="0" applyFont="1" applyAlignment="1">
      <alignment horizontal="left" indent="1"/>
    </xf>
    <xf numFmtId="173" fontId="8" fillId="0" borderId="0" xfId="0" applyNumberFormat="1" applyFont="1" applyAlignment="1">
      <alignment horizontal="center"/>
    </xf>
    <xf numFmtId="0" fontId="7" fillId="2" borderId="0" xfId="0" applyFont="1" applyFill="1" applyAlignment="1">
      <alignment horizontal="left" indent="1"/>
    </xf>
    <xf numFmtId="0" fontId="7" fillId="2" borderId="0" xfId="0" applyFont="1" applyFill="1"/>
    <xf numFmtId="0" fontId="6" fillId="0" borderId="4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left"/>
    </xf>
    <xf numFmtId="0" fontId="7" fillId="0" borderId="0" xfId="0" applyFont="1" applyAlignment="1">
      <alignment horizontal="left"/>
    </xf>
    <xf numFmtId="0" fontId="10" fillId="8" borderId="0" xfId="0" applyFont="1" applyFill="1" applyAlignment="1">
      <alignment horizontal="left" vertical="center" wrapText="1" readingOrder="1"/>
    </xf>
    <xf numFmtId="8" fontId="10" fillId="8" borderId="0" xfId="0" applyNumberFormat="1" applyFont="1" applyFill="1" applyAlignment="1">
      <alignment horizontal="center" vertical="center" wrapText="1" readingOrder="1"/>
    </xf>
    <xf numFmtId="6" fontId="10" fillId="8" borderId="0" xfId="0" applyNumberFormat="1" applyFont="1" applyFill="1" applyAlignment="1">
      <alignment horizontal="center" vertical="center" wrapText="1" readingOrder="1"/>
    </xf>
    <xf numFmtId="0" fontId="11" fillId="0" borderId="0" xfId="0" applyFont="1" applyAlignment="1">
      <alignment horizontal="left" vertical="center" wrapText="1" readingOrder="1"/>
    </xf>
    <xf numFmtId="8" fontId="11" fillId="0" borderId="0" xfId="0" applyNumberFormat="1" applyFont="1" applyAlignment="1">
      <alignment horizontal="center" vertical="center" wrapText="1" readingOrder="1"/>
    </xf>
    <xf numFmtId="6" fontId="11" fillId="0" borderId="0" xfId="0" applyNumberFormat="1" applyFont="1" applyAlignment="1">
      <alignment horizontal="center" vertical="center" wrapText="1" readingOrder="1"/>
    </xf>
    <xf numFmtId="0" fontId="11" fillId="9" borderId="0" xfId="0" applyFont="1" applyFill="1" applyAlignment="1">
      <alignment horizontal="center" vertical="center" wrapText="1" readingOrder="1"/>
    </xf>
    <xf numFmtId="9" fontId="11" fillId="9" borderId="0" xfId="0" applyNumberFormat="1" applyFont="1" applyFill="1" applyAlignment="1">
      <alignment horizontal="center" vertical="center" wrapText="1" readingOrder="1"/>
    </xf>
    <xf numFmtId="0" fontId="0" fillId="0" borderId="0" xfId="0" applyFill="1"/>
    <xf numFmtId="0" fontId="0" fillId="0" borderId="5" xfId="0" applyBorder="1"/>
    <xf numFmtId="0" fontId="5" fillId="4" borderId="7" xfId="0" applyFont="1" applyFill="1" applyBorder="1" applyAlignment="1">
      <alignment horizontal="left"/>
    </xf>
    <xf numFmtId="0" fontId="0" fillId="2" borderId="8" xfId="0" applyFill="1" applyBorder="1" applyAlignment="1">
      <alignment horizontal="left" indent="1"/>
    </xf>
    <xf numFmtId="0" fontId="0" fillId="3" borderId="8" xfId="0" applyFill="1" applyBorder="1" applyAlignment="1">
      <alignment horizontal="left" indent="1"/>
    </xf>
    <xf numFmtId="0" fontId="4" fillId="2" borderId="8" xfId="0" applyFont="1" applyFill="1" applyBorder="1"/>
    <xf numFmtId="0" fontId="0" fillId="3" borderId="10" xfId="0" applyFill="1" applyBorder="1" applyAlignment="1">
      <alignment horizontal="left" indent="1"/>
    </xf>
    <xf numFmtId="0" fontId="3" fillId="4" borderId="11" xfId="0" applyFont="1" applyFill="1" applyBorder="1" applyAlignment="1">
      <alignment horizontal="center"/>
    </xf>
    <xf numFmtId="169" fontId="0" fillId="2" borderId="11" xfId="0" applyNumberFormat="1" applyFill="1" applyBorder="1"/>
    <xf numFmtId="169" fontId="0" fillId="3" borderId="11" xfId="0" applyNumberFormat="1" applyFill="1" applyBorder="1"/>
    <xf numFmtId="164" fontId="4" fillId="2" borderId="11" xfId="0" applyNumberFormat="1" applyFont="1" applyFill="1" applyBorder="1"/>
    <xf numFmtId="170" fontId="0" fillId="2" borderId="11" xfId="0" applyNumberFormat="1" applyFill="1" applyBorder="1"/>
    <xf numFmtId="170" fontId="0" fillId="3" borderId="11" xfId="0" applyNumberFormat="1" applyFill="1" applyBorder="1"/>
    <xf numFmtId="0" fontId="4" fillId="2" borderId="11" xfId="0" applyFont="1" applyFill="1" applyBorder="1"/>
    <xf numFmtId="0" fontId="0" fillId="3" borderId="11" xfId="0" applyFill="1" applyBorder="1"/>
    <xf numFmtId="0" fontId="3" fillId="4" borderId="8" xfId="0" applyFont="1" applyFill="1" applyBorder="1" applyAlignment="1">
      <alignment horizontal="center"/>
    </xf>
    <xf numFmtId="169" fontId="0" fillId="2" borderId="8" xfId="0" applyNumberFormat="1" applyFill="1" applyBorder="1"/>
    <xf numFmtId="169" fontId="0" fillId="3" borderId="8" xfId="0" applyNumberFormat="1" applyFill="1" applyBorder="1"/>
    <xf numFmtId="164" fontId="4" fillId="2" borderId="8" xfId="0" applyNumberFormat="1" applyFont="1" applyFill="1" applyBorder="1"/>
    <xf numFmtId="170" fontId="0" fillId="2" borderId="8" xfId="0" applyNumberFormat="1" applyFill="1" applyBorder="1"/>
    <xf numFmtId="170" fontId="0" fillId="3" borderId="8" xfId="0" applyNumberFormat="1" applyFill="1" applyBorder="1"/>
    <xf numFmtId="166" fontId="4" fillId="2" borderId="8" xfId="1" applyNumberFormat="1" applyFont="1" applyFill="1" applyBorder="1"/>
    <xf numFmtId="0" fontId="3" fillId="4" borderId="7" xfId="0" applyFont="1" applyFill="1" applyBorder="1" applyAlignment="1">
      <alignment horizontal="center"/>
    </xf>
    <xf numFmtId="170" fontId="0" fillId="3" borderId="10" xfId="0" applyNumberFormat="1" applyFill="1" applyBorder="1"/>
    <xf numFmtId="165" fontId="3" fillId="4" borderId="7" xfId="0" applyNumberFormat="1" applyFont="1" applyFill="1" applyBorder="1" applyAlignment="1">
      <alignment horizontal="center"/>
    </xf>
    <xf numFmtId="0" fontId="5" fillId="4" borderId="6" xfId="0" applyFont="1" applyFill="1" applyBorder="1" applyAlignment="1">
      <alignment horizontal="left"/>
    </xf>
    <xf numFmtId="0" fontId="3" fillId="4" borderId="6" xfId="0" applyFont="1" applyFill="1" applyBorder="1" applyAlignment="1">
      <alignment horizontal="center"/>
    </xf>
    <xf numFmtId="165" fontId="3" fillId="4" borderId="6" xfId="0" applyNumberFormat="1" applyFont="1" applyFill="1" applyBorder="1" applyAlignment="1">
      <alignment horizontal="center"/>
    </xf>
    <xf numFmtId="0" fontId="7" fillId="3" borderId="6" xfId="0" applyFont="1" applyFill="1" applyBorder="1" applyAlignment="1">
      <alignment horizontal="left" indent="1"/>
    </xf>
    <xf numFmtId="169" fontId="7" fillId="3" borderId="6" xfId="0" applyNumberFormat="1" applyFont="1" applyFill="1" applyBorder="1"/>
    <xf numFmtId="169" fontId="7" fillId="2" borderId="6" xfId="0" applyNumberFormat="1" applyFont="1" applyFill="1" applyBorder="1"/>
    <xf numFmtId="169" fontId="7" fillId="10" borderId="6" xfId="0" applyNumberFormat="1" applyFont="1" applyFill="1" applyBorder="1"/>
    <xf numFmtId="0" fontId="7" fillId="2" borderId="6" xfId="0" applyFont="1" applyFill="1" applyBorder="1" applyAlignment="1">
      <alignment horizontal="left" indent="1"/>
    </xf>
    <xf numFmtId="169" fontId="4" fillId="7" borderId="8" xfId="0" applyNumberFormat="1" applyFont="1" applyFill="1" applyBorder="1"/>
    <xf numFmtId="164" fontId="4" fillId="7" borderId="8" xfId="0" applyNumberFormat="1" applyFont="1" applyFill="1" applyBorder="1"/>
    <xf numFmtId="170" fontId="4" fillId="7" borderId="8" xfId="0" applyNumberFormat="1" applyFont="1" applyFill="1" applyBorder="1"/>
    <xf numFmtId="166" fontId="4" fillId="7" borderId="8" xfId="1" applyNumberFormat="1" applyFont="1" applyFill="1" applyBorder="1"/>
    <xf numFmtId="170" fontId="4" fillId="7" borderId="10" xfId="0" applyNumberFormat="1" applyFont="1" applyFill="1" applyBorder="1"/>
    <xf numFmtId="0" fontId="2" fillId="11" borderId="9" xfId="0" applyFont="1" applyFill="1" applyBorder="1"/>
    <xf numFmtId="169" fontId="2" fillId="11" borderId="12" xfId="0" applyNumberFormat="1" applyFont="1" applyFill="1" applyBorder="1"/>
    <xf numFmtId="169" fontId="2" fillId="11" borderId="9" xfId="0" applyNumberFormat="1" applyFont="1" applyFill="1" applyBorder="1"/>
    <xf numFmtId="0" fontId="2" fillId="7" borderId="9" xfId="0" applyFont="1" applyFill="1" applyBorder="1"/>
    <xf numFmtId="170" fontId="2" fillId="7" borderId="12" xfId="0" applyNumberFormat="1" applyFont="1" applyFill="1" applyBorder="1"/>
    <xf numFmtId="170" fontId="2" fillId="7" borderId="9" xfId="0" applyNumberFormat="1" applyFont="1" applyFill="1" applyBorder="1"/>
    <xf numFmtId="0" fontId="2" fillId="4" borderId="0" xfId="0" applyFont="1" applyFill="1" applyAlignment="1">
      <alignment horizontal="center"/>
    </xf>
    <xf numFmtId="0" fontId="12" fillId="12" borderId="0" xfId="2" applyFont="1" applyFill="1"/>
    <xf numFmtId="0" fontId="12" fillId="0" borderId="0" xfId="2" applyFont="1" applyFill="1" applyBorder="1"/>
    <xf numFmtId="0" fontId="14" fillId="0" borderId="0" xfId="3" applyFont="1" applyFill="1" applyBorder="1"/>
    <xf numFmtId="0" fontId="15" fillId="11" borderId="0" xfId="2" applyFont="1" applyFill="1" applyBorder="1"/>
    <xf numFmtId="0" fontId="12" fillId="11" borderId="0" xfId="2" applyFont="1" applyFill="1" applyBorder="1"/>
    <xf numFmtId="0" fontId="12" fillId="3" borderId="0" xfId="2" applyFont="1" applyFill="1"/>
    <xf numFmtId="0" fontId="15" fillId="11" borderId="0" xfId="2" applyFont="1" applyFill="1"/>
    <xf numFmtId="0" fontId="16" fillId="0" borderId="0" xfId="2" applyFont="1" applyFill="1" applyBorder="1" applyProtection="1">
      <protection locked="0"/>
    </xf>
    <xf numFmtId="0" fontId="17" fillId="0" borderId="0" xfId="2" applyFont="1" applyFill="1" applyBorder="1"/>
    <xf numFmtId="0" fontId="17" fillId="0" borderId="0" xfId="2" applyFont="1" applyFill="1" applyBorder="1" applyProtection="1">
      <protection locked="0"/>
    </xf>
    <xf numFmtId="0" fontId="17" fillId="0" borderId="1" xfId="2" applyFont="1" applyFill="1" applyBorder="1"/>
    <xf numFmtId="0" fontId="19" fillId="0" borderId="0" xfId="3" applyFont="1" applyFill="1" applyBorder="1"/>
    <xf numFmtId="0" fontId="18" fillId="0" borderId="0" xfId="2" applyFont="1" applyFill="1" applyBorder="1" applyAlignment="1">
      <alignment horizontal="right"/>
    </xf>
  </cellXfs>
  <cellStyles count="4">
    <cellStyle name="Hyperlink 2 2" xfId="3" xr:uid="{A158EEED-F1D4-4BA2-B4A2-7C23EE35AA46}"/>
    <cellStyle name="Normal" xfId="0" builtinId="0"/>
    <cellStyle name="Normal 2 2" xfId="2" xr:uid="{F024C4F4-6C78-47E5-A6F2-922DA9CC7FBE}"/>
    <cellStyle name="Percent" xfId="1" builtinId="5"/>
  </cellStyles>
  <dxfs count="0"/>
  <tableStyles count="0" defaultTableStyle="TableStyleMedium2" defaultPivotStyle="PivotStyleLight16"/>
  <colors>
    <mruColors>
      <color rgb="FF132E57"/>
      <color rgb="FF000000"/>
      <color rgb="FFFA621C"/>
      <color rgb="FFE6621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0256437596554903E-2"/>
          <c:y val="5.1516112569262175E-2"/>
          <c:w val="0.89568202169644706"/>
          <c:h val="0.82733504264964941"/>
        </c:manualLayout>
      </c:layout>
      <c:lineChart>
        <c:grouping val="standard"/>
        <c:varyColors val="0"/>
        <c:ser>
          <c:idx val="0"/>
          <c:order val="0"/>
          <c:tx>
            <c:strRef>
              <c:f>'Company Overview (4)'!$E$2</c:f>
              <c:strCache>
                <c:ptCount val="1"/>
                <c:pt idx="0">
                  <c:v>Company A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'Company Overview (4)'!$B$3:$B$1273</c:f>
              <c:numCache>
                <c:formatCode>m/d/yyyy</c:formatCode>
                <c:ptCount val="1271"/>
                <c:pt idx="0">
                  <c:v>41190</c:v>
                </c:pt>
                <c:pt idx="1">
                  <c:v>41191</c:v>
                </c:pt>
                <c:pt idx="2">
                  <c:v>41192</c:v>
                </c:pt>
                <c:pt idx="3">
                  <c:v>41193</c:v>
                </c:pt>
                <c:pt idx="4">
                  <c:v>41194</c:v>
                </c:pt>
                <c:pt idx="5">
                  <c:v>41197</c:v>
                </c:pt>
                <c:pt idx="6">
                  <c:v>41198</c:v>
                </c:pt>
                <c:pt idx="7">
                  <c:v>41199</c:v>
                </c:pt>
                <c:pt idx="8">
                  <c:v>41200</c:v>
                </c:pt>
                <c:pt idx="9">
                  <c:v>41201</c:v>
                </c:pt>
                <c:pt idx="10">
                  <c:v>41204</c:v>
                </c:pt>
                <c:pt idx="11">
                  <c:v>41205</c:v>
                </c:pt>
                <c:pt idx="12">
                  <c:v>41206</c:v>
                </c:pt>
                <c:pt idx="13">
                  <c:v>41207</c:v>
                </c:pt>
                <c:pt idx="14">
                  <c:v>41208</c:v>
                </c:pt>
                <c:pt idx="15">
                  <c:v>41213</c:v>
                </c:pt>
                <c:pt idx="16">
                  <c:v>41214</c:v>
                </c:pt>
                <c:pt idx="17">
                  <c:v>41215</c:v>
                </c:pt>
                <c:pt idx="18">
                  <c:v>41218</c:v>
                </c:pt>
                <c:pt idx="19">
                  <c:v>41219</c:v>
                </c:pt>
                <c:pt idx="20">
                  <c:v>41220</c:v>
                </c:pt>
                <c:pt idx="21">
                  <c:v>41221</c:v>
                </c:pt>
                <c:pt idx="22">
                  <c:v>41222</c:v>
                </c:pt>
                <c:pt idx="23">
                  <c:v>41225</c:v>
                </c:pt>
                <c:pt idx="24">
                  <c:v>41226</c:v>
                </c:pt>
                <c:pt idx="25">
                  <c:v>41227</c:v>
                </c:pt>
                <c:pt idx="26">
                  <c:v>41228</c:v>
                </c:pt>
                <c:pt idx="27">
                  <c:v>41229</c:v>
                </c:pt>
                <c:pt idx="28">
                  <c:v>41232</c:v>
                </c:pt>
                <c:pt idx="29">
                  <c:v>41233</c:v>
                </c:pt>
                <c:pt idx="30">
                  <c:v>41234</c:v>
                </c:pt>
                <c:pt idx="31">
                  <c:v>41236</c:v>
                </c:pt>
                <c:pt idx="32">
                  <c:v>41239</c:v>
                </c:pt>
                <c:pt idx="33">
                  <c:v>41240</c:v>
                </c:pt>
                <c:pt idx="34">
                  <c:v>41241</c:v>
                </c:pt>
                <c:pt idx="35">
                  <c:v>41242</c:v>
                </c:pt>
                <c:pt idx="36">
                  <c:v>41243</c:v>
                </c:pt>
                <c:pt idx="37">
                  <c:v>41246</c:v>
                </c:pt>
                <c:pt idx="38">
                  <c:v>41247</c:v>
                </c:pt>
                <c:pt idx="39">
                  <c:v>41248</c:v>
                </c:pt>
                <c:pt idx="40">
                  <c:v>41249</c:v>
                </c:pt>
                <c:pt idx="41">
                  <c:v>41250</c:v>
                </c:pt>
                <c:pt idx="42">
                  <c:v>41253</c:v>
                </c:pt>
                <c:pt idx="43">
                  <c:v>41254</c:v>
                </c:pt>
                <c:pt idx="44">
                  <c:v>41255</c:v>
                </c:pt>
                <c:pt idx="45">
                  <c:v>41256</c:v>
                </c:pt>
                <c:pt idx="46">
                  <c:v>41257</c:v>
                </c:pt>
                <c:pt idx="47">
                  <c:v>41260</c:v>
                </c:pt>
                <c:pt idx="48">
                  <c:v>41261</c:v>
                </c:pt>
                <c:pt idx="49">
                  <c:v>41262</c:v>
                </c:pt>
                <c:pt idx="50">
                  <c:v>41263</c:v>
                </c:pt>
                <c:pt idx="51">
                  <c:v>41264</c:v>
                </c:pt>
                <c:pt idx="52">
                  <c:v>41267</c:v>
                </c:pt>
                <c:pt idx="53">
                  <c:v>41269</c:v>
                </c:pt>
                <c:pt idx="54">
                  <c:v>41270</c:v>
                </c:pt>
                <c:pt idx="55">
                  <c:v>41271</c:v>
                </c:pt>
                <c:pt idx="56">
                  <c:v>41274</c:v>
                </c:pt>
                <c:pt idx="57">
                  <c:v>41276</c:v>
                </c:pt>
                <c:pt idx="58">
                  <c:v>41277</c:v>
                </c:pt>
                <c:pt idx="59">
                  <c:v>41278</c:v>
                </c:pt>
                <c:pt idx="60">
                  <c:v>41281</c:v>
                </c:pt>
                <c:pt idx="61">
                  <c:v>41282</c:v>
                </c:pt>
                <c:pt idx="62">
                  <c:v>41283</c:v>
                </c:pt>
                <c:pt idx="63">
                  <c:v>41284</c:v>
                </c:pt>
                <c:pt idx="64">
                  <c:v>41285</c:v>
                </c:pt>
                <c:pt idx="65">
                  <c:v>41288</c:v>
                </c:pt>
                <c:pt idx="66">
                  <c:v>41289</c:v>
                </c:pt>
                <c:pt idx="67">
                  <c:v>41290</c:v>
                </c:pt>
                <c:pt idx="68">
                  <c:v>41291</c:v>
                </c:pt>
                <c:pt idx="69">
                  <c:v>41292</c:v>
                </c:pt>
                <c:pt idx="70">
                  <c:v>41296</c:v>
                </c:pt>
                <c:pt idx="71">
                  <c:v>41297</c:v>
                </c:pt>
                <c:pt idx="72">
                  <c:v>41298</c:v>
                </c:pt>
                <c:pt idx="73">
                  <c:v>41299</c:v>
                </c:pt>
                <c:pt idx="74">
                  <c:v>41302</c:v>
                </c:pt>
                <c:pt idx="75">
                  <c:v>41303</c:v>
                </c:pt>
                <c:pt idx="76">
                  <c:v>41304</c:v>
                </c:pt>
                <c:pt idx="77">
                  <c:v>41305</c:v>
                </c:pt>
                <c:pt idx="78">
                  <c:v>41306</c:v>
                </c:pt>
                <c:pt idx="79">
                  <c:v>41309</c:v>
                </c:pt>
                <c:pt idx="80">
                  <c:v>41310</c:v>
                </c:pt>
                <c:pt idx="81">
                  <c:v>41311</c:v>
                </c:pt>
                <c:pt idx="82">
                  <c:v>41312</c:v>
                </c:pt>
                <c:pt idx="83">
                  <c:v>41313</c:v>
                </c:pt>
                <c:pt idx="84">
                  <c:v>41316</c:v>
                </c:pt>
                <c:pt idx="85">
                  <c:v>41317</c:v>
                </c:pt>
                <c:pt idx="86">
                  <c:v>41318</c:v>
                </c:pt>
                <c:pt idx="87">
                  <c:v>41319</c:v>
                </c:pt>
                <c:pt idx="88">
                  <c:v>41320</c:v>
                </c:pt>
                <c:pt idx="89">
                  <c:v>41324</c:v>
                </c:pt>
                <c:pt idx="90">
                  <c:v>41325</c:v>
                </c:pt>
                <c:pt idx="91">
                  <c:v>41326</c:v>
                </c:pt>
                <c:pt idx="92">
                  <c:v>41327</c:v>
                </c:pt>
                <c:pt idx="93">
                  <c:v>41330</c:v>
                </c:pt>
                <c:pt idx="94">
                  <c:v>41331</c:v>
                </c:pt>
                <c:pt idx="95">
                  <c:v>41332</c:v>
                </c:pt>
                <c:pt idx="96">
                  <c:v>41333</c:v>
                </c:pt>
                <c:pt idx="97">
                  <c:v>41334</c:v>
                </c:pt>
                <c:pt idx="98">
                  <c:v>41337</c:v>
                </c:pt>
                <c:pt idx="99">
                  <c:v>41338</c:v>
                </c:pt>
                <c:pt idx="100">
                  <c:v>41339</c:v>
                </c:pt>
                <c:pt idx="101">
                  <c:v>41340</c:v>
                </c:pt>
                <c:pt idx="102">
                  <c:v>41341</c:v>
                </c:pt>
                <c:pt idx="103">
                  <c:v>41344</c:v>
                </c:pt>
                <c:pt idx="104">
                  <c:v>41345</c:v>
                </c:pt>
                <c:pt idx="105">
                  <c:v>41346</c:v>
                </c:pt>
                <c:pt idx="106">
                  <c:v>41347</c:v>
                </c:pt>
                <c:pt idx="107">
                  <c:v>41348</c:v>
                </c:pt>
                <c:pt idx="108">
                  <c:v>41351</c:v>
                </c:pt>
                <c:pt idx="109">
                  <c:v>41352</c:v>
                </c:pt>
                <c:pt idx="110">
                  <c:v>41353</c:v>
                </c:pt>
                <c:pt idx="111">
                  <c:v>41354</c:v>
                </c:pt>
                <c:pt idx="112">
                  <c:v>41355</c:v>
                </c:pt>
                <c:pt idx="113">
                  <c:v>41358</c:v>
                </c:pt>
                <c:pt idx="114">
                  <c:v>41359</c:v>
                </c:pt>
                <c:pt idx="115">
                  <c:v>41360</c:v>
                </c:pt>
                <c:pt idx="116">
                  <c:v>41361</c:v>
                </c:pt>
                <c:pt idx="117">
                  <c:v>41365</c:v>
                </c:pt>
                <c:pt idx="118">
                  <c:v>41366</c:v>
                </c:pt>
                <c:pt idx="119">
                  <c:v>41367</c:v>
                </c:pt>
                <c:pt idx="120">
                  <c:v>41368</c:v>
                </c:pt>
                <c:pt idx="121">
                  <c:v>41369</c:v>
                </c:pt>
                <c:pt idx="122">
                  <c:v>41372</c:v>
                </c:pt>
                <c:pt idx="123">
                  <c:v>41373</c:v>
                </c:pt>
                <c:pt idx="124">
                  <c:v>41374</c:v>
                </c:pt>
                <c:pt idx="125">
                  <c:v>41375</c:v>
                </c:pt>
                <c:pt idx="126">
                  <c:v>41376</c:v>
                </c:pt>
                <c:pt idx="127">
                  <c:v>41379</c:v>
                </c:pt>
                <c:pt idx="128">
                  <c:v>41380</c:v>
                </c:pt>
                <c:pt idx="129">
                  <c:v>41381</c:v>
                </c:pt>
                <c:pt idx="130">
                  <c:v>41382</c:v>
                </c:pt>
                <c:pt idx="131">
                  <c:v>41383</c:v>
                </c:pt>
                <c:pt idx="132">
                  <c:v>41386</c:v>
                </c:pt>
                <c:pt idx="133">
                  <c:v>41387</c:v>
                </c:pt>
                <c:pt idx="134">
                  <c:v>41388</c:v>
                </c:pt>
                <c:pt idx="135">
                  <c:v>41389</c:v>
                </c:pt>
                <c:pt idx="136">
                  <c:v>41390</c:v>
                </c:pt>
                <c:pt idx="137">
                  <c:v>41393</c:v>
                </c:pt>
                <c:pt idx="138">
                  <c:v>41394</c:v>
                </c:pt>
                <c:pt idx="139">
                  <c:v>41395</c:v>
                </c:pt>
                <c:pt idx="140">
                  <c:v>41396</c:v>
                </c:pt>
                <c:pt idx="141">
                  <c:v>41397</c:v>
                </c:pt>
                <c:pt idx="142">
                  <c:v>41400</c:v>
                </c:pt>
                <c:pt idx="143">
                  <c:v>41401</c:v>
                </c:pt>
                <c:pt idx="144">
                  <c:v>41402</c:v>
                </c:pt>
                <c:pt idx="145">
                  <c:v>41403</c:v>
                </c:pt>
                <c:pt idx="146">
                  <c:v>41404</c:v>
                </c:pt>
                <c:pt idx="147">
                  <c:v>41407</c:v>
                </c:pt>
                <c:pt idx="148">
                  <c:v>41408</c:v>
                </c:pt>
                <c:pt idx="149">
                  <c:v>41409</c:v>
                </c:pt>
                <c:pt idx="150">
                  <c:v>41410</c:v>
                </c:pt>
                <c:pt idx="151">
                  <c:v>41411</c:v>
                </c:pt>
                <c:pt idx="152">
                  <c:v>41414</c:v>
                </c:pt>
                <c:pt idx="153">
                  <c:v>41415</c:v>
                </c:pt>
                <c:pt idx="154">
                  <c:v>41416</c:v>
                </c:pt>
                <c:pt idx="155">
                  <c:v>41417</c:v>
                </c:pt>
                <c:pt idx="156">
                  <c:v>41418</c:v>
                </c:pt>
                <c:pt idx="157">
                  <c:v>41422</c:v>
                </c:pt>
                <c:pt idx="158">
                  <c:v>41423</c:v>
                </c:pt>
                <c:pt idx="159">
                  <c:v>41424</c:v>
                </c:pt>
                <c:pt idx="160">
                  <c:v>41425</c:v>
                </c:pt>
                <c:pt idx="161">
                  <c:v>41428</c:v>
                </c:pt>
                <c:pt idx="162">
                  <c:v>41429</c:v>
                </c:pt>
                <c:pt idx="163">
                  <c:v>41430</c:v>
                </c:pt>
                <c:pt idx="164">
                  <c:v>41431</c:v>
                </c:pt>
                <c:pt idx="165">
                  <c:v>41432</c:v>
                </c:pt>
                <c:pt idx="166">
                  <c:v>41435</c:v>
                </c:pt>
                <c:pt idx="167">
                  <c:v>41436</c:v>
                </c:pt>
                <c:pt idx="168">
                  <c:v>41437</c:v>
                </c:pt>
                <c:pt idx="169">
                  <c:v>41438</c:v>
                </c:pt>
                <c:pt idx="170">
                  <c:v>41439</c:v>
                </c:pt>
                <c:pt idx="171">
                  <c:v>41442</c:v>
                </c:pt>
                <c:pt idx="172">
                  <c:v>41443</c:v>
                </c:pt>
                <c:pt idx="173">
                  <c:v>41444</c:v>
                </c:pt>
                <c:pt idx="174">
                  <c:v>41445</c:v>
                </c:pt>
                <c:pt idx="175">
                  <c:v>41446</c:v>
                </c:pt>
                <c:pt idx="176">
                  <c:v>41449</c:v>
                </c:pt>
                <c:pt idx="177">
                  <c:v>41450</c:v>
                </c:pt>
                <c:pt idx="178">
                  <c:v>41451</c:v>
                </c:pt>
                <c:pt idx="179">
                  <c:v>41452</c:v>
                </c:pt>
                <c:pt idx="180">
                  <c:v>41453</c:v>
                </c:pt>
                <c:pt idx="181">
                  <c:v>41456</c:v>
                </c:pt>
                <c:pt idx="182">
                  <c:v>41457</c:v>
                </c:pt>
                <c:pt idx="183">
                  <c:v>41458</c:v>
                </c:pt>
                <c:pt idx="184">
                  <c:v>41460</c:v>
                </c:pt>
                <c:pt idx="185">
                  <c:v>41463</c:v>
                </c:pt>
                <c:pt idx="186">
                  <c:v>41464</c:v>
                </c:pt>
                <c:pt idx="187">
                  <c:v>41465</c:v>
                </c:pt>
                <c:pt idx="188">
                  <c:v>41466</c:v>
                </c:pt>
                <c:pt idx="189">
                  <c:v>41467</c:v>
                </c:pt>
                <c:pt idx="190">
                  <c:v>41470</c:v>
                </c:pt>
                <c:pt idx="191">
                  <c:v>41471</c:v>
                </c:pt>
                <c:pt idx="192">
                  <c:v>41472</c:v>
                </c:pt>
                <c:pt idx="193">
                  <c:v>41473</c:v>
                </c:pt>
                <c:pt idx="194">
                  <c:v>41474</c:v>
                </c:pt>
                <c:pt idx="195">
                  <c:v>41477</c:v>
                </c:pt>
                <c:pt idx="196">
                  <c:v>41478</c:v>
                </c:pt>
                <c:pt idx="197">
                  <c:v>41479</c:v>
                </c:pt>
                <c:pt idx="198">
                  <c:v>41480</c:v>
                </c:pt>
                <c:pt idx="199">
                  <c:v>41481</c:v>
                </c:pt>
                <c:pt idx="200">
                  <c:v>41484</c:v>
                </c:pt>
                <c:pt idx="201">
                  <c:v>41485</c:v>
                </c:pt>
                <c:pt idx="202">
                  <c:v>41486</c:v>
                </c:pt>
                <c:pt idx="203">
                  <c:v>41487</c:v>
                </c:pt>
                <c:pt idx="204">
                  <c:v>41488</c:v>
                </c:pt>
                <c:pt idx="205">
                  <c:v>41491</c:v>
                </c:pt>
                <c:pt idx="206">
                  <c:v>41492</c:v>
                </c:pt>
                <c:pt idx="207">
                  <c:v>41493</c:v>
                </c:pt>
                <c:pt idx="208">
                  <c:v>41494</c:v>
                </c:pt>
                <c:pt idx="209">
                  <c:v>41495</c:v>
                </c:pt>
                <c:pt idx="210">
                  <c:v>41498</c:v>
                </c:pt>
                <c:pt idx="211">
                  <c:v>41499</c:v>
                </c:pt>
                <c:pt idx="212">
                  <c:v>41500</c:v>
                </c:pt>
                <c:pt idx="213">
                  <c:v>41501</c:v>
                </c:pt>
                <c:pt idx="214">
                  <c:v>41502</c:v>
                </c:pt>
                <c:pt idx="215">
                  <c:v>41505</c:v>
                </c:pt>
                <c:pt idx="216">
                  <c:v>41506</c:v>
                </c:pt>
                <c:pt idx="217">
                  <c:v>41507</c:v>
                </c:pt>
                <c:pt idx="218">
                  <c:v>41508</c:v>
                </c:pt>
                <c:pt idx="219">
                  <c:v>41509</c:v>
                </c:pt>
                <c:pt idx="220">
                  <c:v>41512</c:v>
                </c:pt>
                <c:pt idx="221">
                  <c:v>41513</c:v>
                </c:pt>
                <c:pt idx="222">
                  <c:v>41514</c:v>
                </c:pt>
                <c:pt idx="223">
                  <c:v>41515</c:v>
                </c:pt>
                <c:pt idx="224">
                  <c:v>41516</c:v>
                </c:pt>
                <c:pt idx="225">
                  <c:v>41520</c:v>
                </c:pt>
                <c:pt idx="226">
                  <c:v>41521</c:v>
                </c:pt>
                <c:pt idx="227">
                  <c:v>41522</c:v>
                </c:pt>
                <c:pt idx="228">
                  <c:v>41523</c:v>
                </c:pt>
                <c:pt idx="229">
                  <c:v>41526</c:v>
                </c:pt>
                <c:pt idx="230">
                  <c:v>41527</c:v>
                </c:pt>
                <c:pt idx="231">
                  <c:v>41528</c:v>
                </c:pt>
                <c:pt idx="232">
                  <c:v>41529</c:v>
                </c:pt>
                <c:pt idx="233">
                  <c:v>41530</c:v>
                </c:pt>
                <c:pt idx="234">
                  <c:v>41533</c:v>
                </c:pt>
                <c:pt idx="235">
                  <c:v>41534</c:v>
                </c:pt>
                <c:pt idx="236">
                  <c:v>41535</c:v>
                </c:pt>
                <c:pt idx="237">
                  <c:v>41536</c:v>
                </c:pt>
                <c:pt idx="238">
                  <c:v>41537</c:v>
                </c:pt>
                <c:pt idx="239">
                  <c:v>41540</c:v>
                </c:pt>
                <c:pt idx="240">
                  <c:v>41541</c:v>
                </c:pt>
                <c:pt idx="241">
                  <c:v>41542</c:v>
                </c:pt>
                <c:pt idx="242">
                  <c:v>41543</c:v>
                </c:pt>
                <c:pt idx="243">
                  <c:v>41544</c:v>
                </c:pt>
                <c:pt idx="244">
                  <c:v>41547</c:v>
                </c:pt>
                <c:pt idx="245">
                  <c:v>41548</c:v>
                </c:pt>
                <c:pt idx="246">
                  <c:v>41549</c:v>
                </c:pt>
                <c:pt idx="247">
                  <c:v>41550</c:v>
                </c:pt>
                <c:pt idx="248">
                  <c:v>41551</c:v>
                </c:pt>
                <c:pt idx="249">
                  <c:v>41554</c:v>
                </c:pt>
                <c:pt idx="250">
                  <c:v>41555</c:v>
                </c:pt>
                <c:pt idx="251">
                  <c:v>41556</c:v>
                </c:pt>
                <c:pt idx="252">
                  <c:v>41557</c:v>
                </c:pt>
                <c:pt idx="253">
                  <c:v>41558</c:v>
                </c:pt>
                <c:pt idx="254">
                  <c:v>41561</c:v>
                </c:pt>
                <c:pt idx="255">
                  <c:v>41562</c:v>
                </c:pt>
                <c:pt idx="256">
                  <c:v>41563</c:v>
                </c:pt>
                <c:pt idx="257">
                  <c:v>41564</c:v>
                </c:pt>
                <c:pt idx="258">
                  <c:v>41565</c:v>
                </c:pt>
                <c:pt idx="259">
                  <c:v>41568</c:v>
                </c:pt>
                <c:pt idx="260">
                  <c:v>41569</c:v>
                </c:pt>
                <c:pt idx="261">
                  <c:v>41570</c:v>
                </c:pt>
                <c:pt idx="262">
                  <c:v>41571</c:v>
                </c:pt>
                <c:pt idx="263">
                  <c:v>41572</c:v>
                </c:pt>
                <c:pt idx="264">
                  <c:v>41575</c:v>
                </c:pt>
                <c:pt idx="265">
                  <c:v>41576</c:v>
                </c:pt>
                <c:pt idx="266">
                  <c:v>41577</c:v>
                </c:pt>
                <c:pt idx="267">
                  <c:v>41578</c:v>
                </c:pt>
                <c:pt idx="268">
                  <c:v>41579</c:v>
                </c:pt>
                <c:pt idx="269">
                  <c:v>41582</c:v>
                </c:pt>
                <c:pt idx="270">
                  <c:v>41583</c:v>
                </c:pt>
                <c:pt idx="271">
                  <c:v>41584</c:v>
                </c:pt>
                <c:pt idx="272">
                  <c:v>41585</c:v>
                </c:pt>
                <c:pt idx="273">
                  <c:v>41586</c:v>
                </c:pt>
                <c:pt idx="274">
                  <c:v>41589</c:v>
                </c:pt>
                <c:pt idx="275">
                  <c:v>41590</c:v>
                </c:pt>
                <c:pt idx="276">
                  <c:v>41591</c:v>
                </c:pt>
                <c:pt idx="277">
                  <c:v>41592</c:v>
                </c:pt>
                <c:pt idx="278">
                  <c:v>41593</c:v>
                </c:pt>
                <c:pt idx="279">
                  <c:v>41596</c:v>
                </c:pt>
                <c:pt idx="280">
                  <c:v>41597</c:v>
                </c:pt>
                <c:pt idx="281">
                  <c:v>41598</c:v>
                </c:pt>
                <c:pt idx="282">
                  <c:v>41599</c:v>
                </c:pt>
                <c:pt idx="283">
                  <c:v>41600</c:v>
                </c:pt>
                <c:pt idx="284">
                  <c:v>41603</c:v>
                </c:pt>
                <c:pt idx="285">
                  <c:v>41604</c:v>
                </c:pt>
                <c:pt idx="286">
                  <c:v>41605</c:v>
                </c:pt>
                <c:pt idx="287">
                  <c:v>41607</c:v>
                </c:pt>
                <c:pt idx="288">
                  <c:v>41610</c:v>
                </c:pt>
                <c:pt idx="289">
                  <c:v>41611</c:v>
                </c:pt>
                <c:pt idx="290">
                  <c:v>41612</c:v>
                </c:pt>
                <c:pt idx="291">
                  <c:v>41613</c:v>
                </c:pt>
                <c:pt idx="292">
                  <c:v>41614</c:v>
                </c:pt>
                <c:pt idx="293">
                  <c:v>41617</c:v>
                </c:pt>
                <c:pt idx="294">
                  <c:v>41618</c:v>
                </c:pt>
                <c:pt idx="295">
                  <c:v>41619</c:v>
                </c:pt>
                <c:pt idx="296">
                  <c:v>41620</c:v>
                </c:pt>
                <c:pt idx="297">
                  <c:v>41621</c:v>
                </c:pt>
                <c:pt idx="298">
                  <c:v>41624</c:v>
                </c:pt>
                <c:pt idx="299">
                  <c:v>41625</c:v>
                </c:pt>
                <c:pt idx="300">
                  <c:v>41626</c:v>
                </c:pt>
                <c:pt idx="301">
                  <c:v>41627</c:v>
                </c:pt>
                <c:pt idx="302">
                  <c:v>41628</c:v>
                </c:pt>
                <c:pt idx="303">
                  <c:v>41631</c:v>
                </c:pt>
                <c:pt idx="304">
                  <c:v>41632</c:v>
                </c:pt>
                <c:pt idx="305">
                  <c:v>41634</c:v>
                </c:pt>
                <c:pt idx="306">
                  <c:v>41635</c:v>
                </c:pt>
                <c:pt idx="307">
                  <c:v>41638</c:v>
                </c:pt>
                <c:pt idx="308">
                  <c:v>41639</c:v>
                </c:pt>
                <c:pt idx="309">
                  <c:v>41641</c:v>
                </c:pt>
                <c:pt idx="310">
                  <c:v>41642</c:v>
                </c:pt>
                <c:pt idx="311">
                  <c:v>41645</c:v>
                </c:pt>
                <c:pt idx="312">
                  <c:v>41646</c:v>
                </c:pt>
                <c:pt idx="313">
                  <c:v>41647</c:v>
                </c:pt>
                <c:pt idx="314">
                  <c:v>41648</c:v>
                </c:pt>
                <c:pt idx="315">
                  <c:v>41649</c:v>
                </c:pt>
                <c:pt idx="316">
                  <c:v>41652</c:v>
                </c:pt>
                <c:pt idx="317">
                  <c:v>41653</c:v>
                </c:pt>
                <c:pt idx="318">
                  <c:v>41654</c:v>
                </c:pt>
                <c:pt idx="319">
                  <c:v>41655</c:v>
                </c:pt>
                <c:pt idx="320">
                  <c:v>41656</c:v>
                </c:pt>
                <c:pt idx="321">
                  <c:v>41660</c:v>
                </c:pt>
                <c:pt idx="322">
                  <c:v>41661</c:v>
                </c:pt>
                <c:pt idx="323">
                  <c:v>41662</c:v>
                </c:pt>
                <c:pt idx="324">
                  <c:v>41663</c:v>
                </c:pt>
                <c:pt idx="325">
                  <c:v>41666</c:v>
                </c:pt>
                <c:pt idx="326">
                  <c:v>41667</c:v>
                </c:pt>
                <c:pt idx="327">
                  <c:v>41668</c:v>
                </c:pt>
                <c:pt idx="328">
                  <c:v>41669</c:v>
                </c:pt>
                <c:pt idx="329">
                  <c:v>41670</c:v>
                </c:pt>
                <c:pt idx="330">
                  <c:v>41673</c:v>
                </c:pt>
                <c:pt idx="331">
                  <c:v>41674</c:v>
                </c:pt>
                <c:pt idx="332">
                  <c:v>41675</c:v>
                </c:pt>
                <c:pt idx="333">
                  <c:v>41676</c:v>
                </c:pt>
                <c:pt idx="334">
                  <c:v>41677</c:v>
                </c:pt>
                <c:pt idx="335">
                  <c:v>41680</c:v>
                </c:pt>
                <c:pt idx="336">
                  <c:v>41681</c:v>
                </c:pt>
                <c:pt idx="337">
                  <c:v>41682</c:v>
                </c:pt>
                <c:pt idx="338">
                  <c:v>41683</c:v>
                </c:pt>
                <c:pt idx="339">
                  <c:v>41684</c:v>
                </c:pt>
                <c:pt idx="340">
                  <c:v>41688</c:v>
                </c:pt>
                <c:pt idx="341">
                  <c:v>41689</c:v>
                </c:pt>
                <c:pt idx="342">
                  <c:v>41690</c:v>
                </c:pt>
                <c:pt idx="343">
                  <c:v>41691</c:v>
                </c:pt>
                <c:pt idx="344">
                  <c:v>41694</c:v>
                </c:pt>
                <c:pt idx="345">
                  <c:v>41695</c:v>
                </c:pt>
                <c:pt idx="346">
                  <c:v>41696</c:v>
                </c:pt>
                <c:pt idx="347">
                  <c:v>41697</c:v>
                </c:pt>
                <c:pt idx="348">
                  <c:v>41698</c:v>
                </c:pt>
                <c:pt idx="349">
                  <c:v>41701</c:v>
                </c:pt>
                <c:pt idx="350">
                  <c:v>41702</c:v>
                </c:pt>
                <c:pt idx="351">
                  <c:v>41703</c:v>
                </c:pt>
                <c:pt idx="352">
                  <c:v>41704</c:v>
                </c:pt>
                <c:pt idx="353">
                  <c:v>41705</c:v>
                </c:pt>
                <c:pt idx="354">
                  <c:v>41708</c:v>
                </c:pt>
                <c:pt idx="355">
                  <c:v>41709</c:v>
                </c:pt>
                <c:pt idx="356">
                  <c:v>41710</c:v>
                </c:pt>
                <c:pt idx="357">
                  <c:v>41711</c:v>
                </c:pt>
                <c:pt idx="358">
                  <c:v>41712</c:v>
                </c:pt>
                <c:pt idx="359">
                  <c:v>41715</c:v>
                </c:pt>
                <c:pt idx="360">
                  <c:v>41716</c:v>
                </c:pt>
                <c:pt idx="361">
                  <c:v>41717</c:v>
                </c:pt>
                <c:pt idx="362">
                  <c:v>41718</c:v>
                </c:pt>
                <c:pt idx="363">
                  <c:v>41719</c:v>
                </c:pt>
                <c:pt idx="364">
                  <c:v>41722</c:v>
                </c:pt>
                <c:pt idx="365">
                  <c:v>41723</c:v>
                </c:pt>
                <c:pt idx="366">
                  <c:v>41724</c:v>
                </c:pt>
                <c:pt idx="367">
                  <c:v>41725</c:v>
                </c:pt>
                <c:pt idx="368">
                  <c:v>41726</c:v>
                </c:pt>
                <c:pt idx="369">
                  <c:v>41729</c:v>
                </c:pt>
                <c:pt idx="370">
                  <c:v>41730</c:v>
                </c:pt>
                <c:pt idx="371">
                  <c:v>41731</c:v>
                </c:pt>
                <c:pt idx="372">
                  <c:v>41732</c:v>
                </c:pt>
                <c:pt idx="373">
                  <c:v>41733</c:v>
                </c:pt>
                <c:pt idx="374">
                  <c:v>41736</c:v>
                </c:pt>
                <c:pt idx="375">
                  <c:v>41737</c:v>
                </c:pt>
                <c:pt idx="376">
                  <c:v>41738</c:v>
                </c:pt>
                <c:pt idx="377">
                  <c:v>41739</c:v>
                </c:pt>
                <c:pt idx="378">
                  <c:v>41740</c:v>
                </c:pt>
                <c:pt idx="379">
                  <c:v>41743</c:v>
                </c:pt>
                <c:pt idx="380">
                  <c:v>41744</c:v>
                </c:pt>
                <c:pt idx="381">
                  <c:v>41745</c:v>
                </c:pt>
                <c:pt idx="382">
                  <c:v>41746</c:v>
                </c:pt>
                <c:pt idx="383">
                  <c:v>41750</c:v>
                </c:pt>
                <c:pt idx="384">
                  <c:v>41751</c:v>
                </c:pt>
                <c:pt idx="385">
                  <c:v>41752</c:v>
                </c:pt>
                <c:pt idx="386">
                  <c:v>41753</c:v>
                </c:pt>
                <c:pt idx="387">
                  <c:v>41754</c:v>
                </c:pt>
                <c:pt idx="388">
                  <c:v>41757</c:v>
                </c:pt>
                <c:pt idx="389">
                  <c:v>41758</c:v>
                </c:pt>
                <c:pt idx="390">
                  <c:v>41759</c:v>
                </c:pt>
                <c:pt idx="391">
                  <c:v>41760</c:v>
                </c:pt>
                <c:pt idx="392">
                  <c:v>41761</c:v>
                </c:pt>
                <c:pt idx="393">
                  <c:v>41764</c:v>
                </c:pt>
                <c:pt idx="394">
                  <c:v>41765</c:v>
                </c:pt>
                <c:pt idx="395">
                  <c:v>41766</c:v>
                </c:pt>
                <c:pt idx="396">
                  <c:v>41767</c:v>
                </c:pt>
                <c:pt idx="397">
                  <c:v>41768</c:v>
                </c:pt>
                <c:pt idx="398">
                  <c:v>41771</c:v>
                </c:pt>
                <c:pt idx="399">
                  <c:v>41772</c:v>
                </c:pt>
                <c:pt idx="400">
                  <c:v>41773</c:v>
                </c:pt>
                <c:pt idx="401">
                  <c:v>41774</c:v>
                </c:pt>
                <c:pt idx="402">
                  <c:v>41775</c:v>
                </c:pt>
                <c:pt idx="403">
                  <c:v>41778</c:v>
                </c:pt>
                <c:pt idx="404">
                  <c:v>41779</c:v>
                </c:pt>
                <c:pt idx="405">
                  <c:v>41780</c:v>
                </c:pt>
                <c:pt idx="406">
                  <c:v>41781</c:v>
                </c:pt>
                <c:pt idx="407">
                  <c:v>41782</c:v>
                </c:pt>
                <c:pt idx="408">
                  <c:v>41786</c:v>
                </c:pt>
                <c:pt idx="409">
                  <c:v>41787</c:v>
                </c:pt>
                <c:pt idx="410">
                  <c:v>41788</c:v>
                </c:pt>
                <c:pt idx="411">
                  <c:v>41789</c:v>
                </c:pt>
                <c:pt idx="412">
                  <c:v>41792</c:v>
                </c:pt>
                <c:pt idx="413">
                  <c:v>41793</c:v>
                </c:pt>
                <c:pt idx="414">
                  <c:v>41794</c:v>
                </c:pt>
                <c:pt idx="415">
                  <c:v>41795</c:v>
                </c:pt>
                <c:pt idx="416">
                  <c:v>41796</c:v>
                </c:pt>
                <c:pt idx="417">
                  <c:v>41799</c:v>
                </c:pt>
                <c:pt idx="418">
                  <c:v>41800</c:v>
                </c:pt>
                <c:pt idx="419">
                  <c:v>41801</c:v>
                </c:pt>
                <c:pt idx="420">
                  <c:v>41802</c:v>
                </c:pt>
                <c:pt idx="421">
                  <c:v>41803</c:v>
                </c:pt>
                <c:pt idx="422">
                  <c:v>41806</c:v>
                </c:pt>
                <c:pt idx="423">
                  <c:v>41807</c:v>
                </c:pt>
                <c:pt idx="424">
                  <c:v>41808</c:v>
                </c:pt>
                <c:pt idx="425">
                  <c:v>41809</c:v>
                </c:pt>
                <c:pt idx="426">
                  <c:v>41810</c:v>
                </c:pt>
                <c:pt idx="427">
                  <c:v>41813</c:v>
                </c:pt>
                <c:pt idx="428">
                  <c:v>41814</c:v>
                </c:pt>
                <c:pt idx="429">
                  <c:v>41815</c:v>
                </c:pt>
                <c:pt idx="430">
                  <c:v>41816</c:v>
                </c:pt>
                <c:pt idx="431">
                  <c:v>41817</c:v>
                </c:pt>
                <c:pt idx="432">
                  <c:v>41820</c:v>
                </c:pt>
                <c:pt idx="433">
                  <c:v>41821</c:v>
                </c:pt>
                <c:pt idx="434">
                  <c:v>41822</c:v>
                </c:pt>
                <c:pt idx="435">
                  <c:v>41823</c:v>
                </c:pt>
                <c:pt idx="436">
                  <c:v>41827</c:v>
                </c:pt>
                <c:pt idx="437">
                  <c:v>41828</c:v>
                </c:pt>
                <c:pt idx="438">
                  <c:v>41829</c:v>
                </c:pt>
                <c:pt idx="439">
                  <c:v>41830</c:v>
                </c:pt>
                <c:pt idx="440">
                  <c:v>41831</c:v>
                </c:pt>
                <c:pt idx="441">
                  <c:v>41834</c:v>
                </c:pt>
                <c:pt idx="442">
                  <c:v>41835</c:v>
                </c:pt>
                <c:pt idx="443">
                  <c:v>41836</c:v>
                </c:pt>
                <c:pt idx="444">
                  <c:v>41837</c:v>
                </c:pt>
                <c:pt idx="445">
                  <c:v>41838</c:v>
                </c:pt>
                <c:pt idx="446">
                  <c:v>41841</c:v>
                </c:pt>
                <c:pt idx="447">
                  <c:v>41842</c:v>
                </c:pt>
                <c:pt idx="448">
                  <c:v>41843</c:v>
                </c:pt>
                <c:pt idx="449">
                  <c:v>41844</c:v>
                </c:pt>
                <c:pt idx="450">
                  <c:v>41845</c:v>
                </c:pt>
                <c:pt idx="451">
                  <c:v>41848</c:v>
                </c:pt>
                <c:pt idx="452">
                  <c:v>41849</c:v>
                </c:pt>
                <c:pt idx="453">
                  <c:v>41850</c:v>
                </c:pt>
                <c:pt idx="454">
                  <c:v>41851</c:v>
                </c:pt>
                <c:pt idx="455">
                  <c:v>41852</c:v>
                </c:pt>
                <c:pt idx="456">
                  <c:v>41855</c:v>
                </c:pt>
                <c:pt idx="457">
                  <c:v>41856</c:v>
                </c:pt>
                <c:pt idx="458">
                  <c:v>41857</c:v>
                </c:pt>
                <c:pt idx="459">
                  <c:v>41858</c:v>
                </c:pt>
                <c:pt idx="460">
                  <c:v>41859</c:v>
                </c:pt>
                <c:pt idx="461">
                  <c:v>41862</c:v>
                </c:pt>
                <c:pt idx="462">
                  <c:v>41863</c:v>
                </c:pt>
                <c:pt idx="463">
                  <c:v>41864</c:v>
                </c:pt>
                <c:pt idx="464">
                  <c:v>41865</c:v>
                </c:pt>
                <c:pt idx="465">
                  <c:v>41866</c:v>
                </c:pt>
                <c:pt idx="466">
                  <c:v>41869</c:v>
                </c:pt>
                <c:pt idx="467">
                  <c:v>41870</c:v>
                </c:pt>
                <c:pt idx="468">
                  <c:v>41871</c:v>
                </c:pt>
                <c:pt idx="469">
                  <c:v>41872</c:v>
                </c:pt>
                <c:pt idx="470">
                  <c:v>41873</c:v>
                </c:pt>
                <c:pt idx="471">
                  <c:v>41876</c:v>
                </c:pt>
                <c:pt idx="472">
                  <c:v>41877</c:v>
                </c:pt>
                <c:pt idx="473">
                  <c:v>41878</c:v>
                </c:pt>
                <c:pt idx="474">
                  <c:v>41879</c:v>
                </c:pt>
                <c:pt idx="475">
                  <c:v>41880</c:v>
                </c:pt>
                <c:pt idx="476">
                  <c:v>41884</c:v>
                </c:pt>
                <c:pt idx="477">
                  <c:v>41885</c:v>
                </c:pt>
                <c:pt idx="478">
                  <c:v>41886</c:v>
                </c:pt>
                <c:pt idx="479">
                  <c:v>41887</c:v>
                </c:pt>
                <c:pt idx="480">
                  <c:v>41890</c:v>
                </c:pt>
                <c:pt idx="481">
                  <c:v>41891</c:v>
                </c:pt>
                <c:pt idx="482">
                  <c:v>41892</c:v>
                </c:pt>
                <c:pt idx="483">
                  <c:v>41893</c:v>
                </c:pt>
                <c:pt idx="484">
                  <c:v>41894</c:v>
                </c:pt>
                <c:pt idx="485">
                  <c:v>41897</c:v>
                </c:pt>
                <c:pt idx="486">
                  <c:v>41898</c:v>
                </c:pt>
                <c:pt idx="487">
                  <c:v>41899</c:v>
                </c:pt>
                <c:pt idx="488">
                  <c:v>41900</c:v>
                </c:pt>
                <c:pt idx="489">
                  <c:v>41901</c:v>
                </c:pt>
                <c:pt idx="490">
                  <c:v>41904</c:v>
                </c:pt>
                <c:pt idx="491">
                  <c:v>41905</c:v>
                </c:pt>
                <c:pt idx="492">
                  <c:v>41906</c:v>
                </c:pt>
                <c:pt idx="493">
                  <c:v>41907</c:v>
                </c:pt>
                <c:pt idx="494">
                  <c:v>41908</c:v>
                </c:pt>
                <c:pt idx="495">
                  <c:v>41911</c:v>
                </c:pt>
                <c:pt idx="496">
                  <c:v>41912</c:v>
                </c:pt>
                <c:pt idx="497">
                  <c:v>41913</c:v>
                </c:pt>
                <c:pt idx="498">
                  <c:v>41914</c:v>
                </c:pt>
                <c:pt idx="499">
                  <c:v>41915</c:v>
                </c:pt>
                <c:pt idx="500">
                  <c:v>41918</c:v>
                </c:pt>
                <c:pt idx="501">
                  <c:v>41919</c:v>
                </c:pt>
                <c:pt idx="502">
                  <c:v>41920</c:v>
                </c:pt>
                <c:pt idx="503">
                  <c:v>41921</c:v>
                </c:pt>
                <c:pt idx="504">
                  <c:v>41922</c:v>
                </c:pt>
                <c:pt idx="505">
                  <c:v>41925</c:v>
                </c:pt>
                <c:pt idx="506">
                  <c:v>41926</c:v>
                </c:pt>
                <c:pt idx="507">
                  <c:v>41927</c:v>
                </c:pt>
                <c:pt idx="508">
                  <c:v>41928</c:v>
                </c:pt>
                <c:pt idx="509">
                  <c:v>41929</c:v>
                </c:pt>
                <c:pt idx="510">
                  <c:v>41932</c:v>
                </c:pt>
                <c:pt idx="511">
                  <c:v>41933</c:v>
                </c:pt>
                <c:pt idx="512">
                  <c:v>41934</c:v>
                </c:pt>
                <c:pt idx="513">
                  <c:v>41935</c:v>
                </c:pt>
                <c:pt idx="514">
                  <c:v>41936</c:v>
                </c:pt>
                <c:pt idx="515">
                  <c:v>41939</c:v>
                </c:pt>
                <c:pt idx="516">
                  <c:v>41940</c:v>
                </c:pt>
                <c:pt idx="517">
                  <c:v>41941</c:v>
                </c:pt>
                <c:pt idx="518">
                  <c:v>41942</c:v>
                </c:pt>
                <c:pt idx="519">
                  <c:v>41943</c:v>
                </c:pt>
                <c:pt idx="520">
                  <c:v>41946</c:v>
                </c:pt>
                <c:pt idx="521">
                  <c:v>41947</c:v>
                </c:pt>
                <c:pt idx="522">
                  <c:v>41948</c:v>
                </c:pt>
                <c:pt idx="523">
                  <c:v>41949</c:v>
                </c:pt>
                <c:pt idx="524">
                  <c:v>41950</c:v>
                </c:pt>
                <c:pt idx="525">
                  <c:v>41953</c:v>
                </c:pt>
                <c:pt idx="526">
                  <c:v>41954</c:v>
                </c:pt>
                <c:pt idx="527">
                  <c:v>41955</c:v>
                </c:pt>
                <c:pt idx="528">
                  <c:v>41956</c:v>
                </c:pt>
                <c:pt idx="529">
                  <c:v>41957</c:v>
                </c:pt>
                <c:pt idx="530">
                  <c:v>41960</c:v>
                </c:pt>
                <c:pt idx="531">
                  <c:v>41961</c:v>
                </c:pt>
                <c:pt idx="532">
                  <c:v>41962</c:v>
                </c:pt>
                <c:pt idx="533">
                  <c:v>41963</c:v>
                </c:pt>
                <c:pt idx="534">
                  <c:v>41964</c:v>
                </c:pt>
                <c:pt idx="535">
                  <c:v>41967</c:v>
                </c:pt>
                <c:pt idx="536">
                  <c:v>41968</c:v>
                </c:pt>
                <c:pt idx="537">
                  <c:v>41969</c:v>
                </c:pt>
                <c:pt idx="538">
                  <c:v>41971</c:v>
                </c:pt>
                <c:pt idx="539">
                  <c:v>41974</c:v>
                </c:pt>
                <c:pt idx="540">
                  <c:v>41975</c:v>
                </c:pt>
                <c:pt idx="541">
                  <c:v>41976</c:v>
                </c:pt>
                <c:pt idx="542">
                  <c:v>41977</c:v>
                </c:pt>
                <c:pt idx="543">
                  <c:v>41978</c:v>
                </c:pt>
                <c:pt idx="544">
                  <c:v>41981</c:v>
                </c:pt>
                <c:pt idx="545">
                  <c:v>41982</c:v>
                </c:pt>
                <c:pt idx="546">
                  <c:v>41983</c:v>
                </c:pt>
                <c:pt idx="547">
                  <c:v>41984</c:v>
                </c:pt>
                <c:pt idx="548">
                  <c:v>41985</c:v>
                </c:pt>
                <c:pt idx="549">
                  <c:v>41988</c:v>
                </c:pt>
                <c:pt idx="550">
                  <c:v>41989</c:v>
                </c:pt>
                <c:pt idx="551">
                  <c:v>41990</c:v>
                </c:pt>
                <c:pt idx="552">
                  <c:v>41991</c:v>
                </c:pt>
                <c:pt idx="553">
                  <c:v>41992</c:v>
                </c:pt>
                <c:pt idx="554">
                  <c:v>41995</c:v>
                </c:pt>
                <c:pt idx="555">
                  <c:v>41996</c:v>
                </c:pt>
                <c:pt idx="556">
                  <c:v>41997</c:v>
                </c:pt>
                <c:pt idx="557">
                  <c:v>41999</c:v>
                </c:pt>
                <c:pt idx="558">
                  <c:v>42002</c:v>
                </c:pt>
                <c:pt idx="559">
                  <c:v>42003</c:v>
                </c:pt>
                <c:pt idx="560">
                  <c:v>42004</c:v>
                </c:pt>
                <c:pt idx="561">
                  <c:v>42006</c:v>
                </c:pt>
                <c:pt idx="562">
                  <c:v>42009</c:v>
                </c:pt>
                <c:pt idx="563">
                  <c:v>42010</c:v>
                </c:pt>
                <c:pt idx="564">
                  <c:v>42011</c:v>
                </c:pt>
                <c:pt idx="565">
                  <c:v>42012</c:v>
                </c:pt>
                <c:pt idx="566">
                  <c:v>42013</c:v>
                </c:pt>
                <c:pt idx="567">
                  <c:v>42016</c:v>
                </c:pt>
                <c:pt idx="568">
                  <c:v>42017</c:v>
                </c:pt>
                <c:pt idx="569">
                  <c:v>42018</c:v>
                </c:pt>
                <c:pt idx="570">
                  <c:v>42019</c:v>
                </c:pt>
                <c:pt idx="571">
                  <c:v>42020</c:v>
                </c:pt>
                <c:pt idx="572">
                  <c:v>42024</c:v>
                </c:pt>
                <c:pt idx="573">
                  <c:v>42025</c:v>
                </c:pt>
                <c:pt idx="574">
                  <c:v>42026</c:v>
                </c:pt>
                <c:pt idx="575">
                  <c:v>42027</c:v>
                </c:pt>
                <c:pt idx="576">
                  <c:v>42030</c:v>
                </c:pt>
                <c:pt idx="577">
                  <c:v>42031</c:v>
                </c:pt>
                <c:pt idx="578">
                  <c:v>42032</c:v>
                </c:pt>
                <c:pt idx="579">
                  <c:v>42033</c:v>
                </c:pt>
                <c:pt idx="580">
                  <c:v>42034</c:v>
                </c:pt>
                <c:pt idx="581">
                  <c:v>42037</c:v>
                </c:pt>
                <c:pt idx="582">
                  <c:v>42038</c:v>
                </c:pt>
                <c:pt idx="583">
                  <c:v>42039</c:v>
                </c:pt>
                <c:pt idx="584">
                  <c:v>42040</c:v>
                </c:pt>
                <c:pt idx="585">
                  <c:v>42041</c:v>
                </c:pt>
                <c:pt idx="586">
                  <c:v>42044</c:v>
                </c:pt>
                <c:pt idx="587">
                  <c:v>42045</c:v>
                </c:pt>
                <c:pt idx="588">
                  <c:v>42046</c:v>
                </c:pt>
                <c:pt idx="589">
                  <c:v>42047</c:v>
                </c:pt>
                <c:pt idx="590">
                  <c:v>42048</c:v>
                </c:pt>
                <c:pt idx="591">
                  <c:v>42052</c:v>
                </c:pt>
                <c:pt idx="592">
                  <c:v>42053</c:v>
                </c:pt>
                <c:pt idx="593">
                  <c:v>42054</c:v>
                </c:pt>
                <c:pt idx="594">
                  <c:v>42055</c:v>
                </c:pt>
                <c:pt idx="595">
                  <c:v>42058</c:v>
                </c:pt>
                <c:pt idx="596">
                  <c:v>42059</c:v>
                </c:pt>
                <c:pt idx="597">
                  <c:v>42060</c:v>
                </c:pt>
                <c:pt idx="598">
                  <c:v>42061</c:v>
                </c:pt>
                <c:pt idx="599">
                  <c:v>42062</c:v>
                </c:pt>
                <c:pt idx="600">
                  <c:v>42065</c:v>
                </c:pt>
                <c:pt idx="601">
                  <c:v>42066</c:v>
                </c:pt>
                <c:pt idx="602">
                  <c:v>42067</c:v>
                </c:pt>
                <c:pt idx="603">
                  <c:v>42068</c:v>
                </c:pt>
                <c:pt idx="604">
                  <c:v>42069</c:v>
                </c:pt>
                <c:pt idx="605">
                  <c:v>42072</c:v>
                </c:pt>
                <c:pt idx="606">
                  <c:v>42073</c:v>
                </c:pt>
                <c:pt idx="607">
                  <c:v>42074</c:v>
                </c:pt>
                <c:pt idx="608">
                  <c:v>42075</c:v>
                </c:pt>
                <c:pt idx="609">
                  <c:v>42076</c:v>
                </c:pt>
                <c:pt idx="610">
                  <c:v>42079</c:v>
                </c:pt>
                <c:pt idx="611">
                  <c:v>42080</c:v>
                </c:pt>
                <c:pt idx="612">
                  <c:v>42081</c:v>
                </c:pt>
                <c:pt idx="613">
                  <c:v>42082</c:v>
                </c:pt>
                <c:pt idx="614">
                  <c:v>42083</c:v>
                </c:pt>
                <c:pt idx="615">
                  <c:v>42086</c:v>
                </c:pt>
                <c:pt idx="616">
                  <c:v>42087</c:v>
                </c:pt>
                <c:pt idx="617">
                  <c:v>42088</c:v>
                </c:pt>
                <c:pt idx="618">
                  <c:v>42089</c:v>
                </c:pt>
                <c:pt idx="619">
                  <c:v>42090</c:v>
                </c:pt>
                <c:pt idx="620">
                  <c:v>42093</c:v>
                </c:pt>
                <c:pt idx="621">
                  <c:v>42094</c:v>
                </c:pt>
                <c:pt idx="622">
                  <c:v>42095</c:v>
                </c:pt>
                <c:pt idx="623">
                  <c:v>42096</c:v>
                </c:pt>
                <c:pt idx="624">
                  <c:v>42100</c:v>
                </c:pt>
                <c:pt idx="625">
                  <c:v>42101</c:v>
                </c:pt>
                <c:pt idx="626">
                  <c:v>42102</c:v>
                </c:pt>
                <c:pt idx="627">
                  <c:v>42103</c:v>
                </c:pt>
                <c:pt idx="628">
                  <c:v>42104</c:v>
                </c:pt>
                <c:pt idx="629">
                  <c:v>42107</c:v>
                </c:pt>
                <c:pt idx="630">
                  <c:v>42108</c:v>
                </c:pt>
                <c:pt idx="631">
                  <c:v>42109</c:v>
                </c:pt>
                <c:pt idx="632">
                  <c:v>42110</c:v>
                </c:pt>
                <c:pt idx="633">
                  <c:v>42111</c:v>
                </c:pt>
                <c:pt idx="634">
                  <c:v>42114</c:v>
                </c:pt>
                <c:pt idx="635">
                  <c:v>42115</c:v>
                </c:pt>
                <c:pt idx="636">
                  <c:v>42116</c:v>
                </c:pt>
                <c:pt idx="637">
                  <c:v>42117</c:v>
                </c:pt>
                <c:pt idx="638">
                  <c:v>42118</c:v>
                </c:pt>
                <c:pt idx="639">
                  <c:v>42121</c:v>
                </c:pt>
                <c:pt idx="640">
                  <c:v>42122</c:v>
                </c:pt>
                <c:pt idx="641">
                  <c:v>42123</c:v>
                </c:pt>
                <c:pt idx="642">
                  <c:v>42124</c:v>
                </c:pt>
                <c:pt idx="643">
                  <c:v>42125</c:v>
                </c:pt>
                <c:pt idx="644">
                  <c:v>42128</c:v>
                </c:pt>
                <c:pt idx="645">
                  <c:v>42129</c:v>
                </c:pt>
                <c:pt idx="646">
                  <c:v>42130</c:v>
                </c:pt>
                <c:pt idx="647">
                  <c:v>42131</c:v>
                </c:pt>
                <c:pt idx="648">
                  <c:v>42132</c:v>
                </c:pt>
                <c:pt idx="649">
                  <c:v>42135</c:v>
                </c:pt>
                <c:pt idx="650">
                  <c:v>42136</c:v>
                </c:pt>
                <c:pt idx="651">
                  <c:v>42137</c:v>
                </c:pt>
                <c:pt idx="652">
                  <c:v>42138</c:v>
                </c:pt>
                <c:pt idx="653">
                  <c:v>42139</c:v>
                </c:pt>
                <c:pt idx="654">
                  <c:v>42142</c:v>
                </c:pt>
                <c:pt idx="655">
                  <c:v>42143</c:v>
                </c:pt>
                <c:pt idx="656">
                  <c:v>42144</c:v>
                </c:pt>
                <c:pt idx="657">
                  <c:v>42145</c:v>
                </c:pt>
                <c:pt idx="658">
                  <c:v>42146</c:v>
                </c:pt>
                <c:pt idx="659">
                  <c:v>42150</c:v>
                </c:pt>
                <c:pt idx="660">
                  <c:v>42151</c:v>
                </c:pt>
                <c:pt idx="661">
                  <c:v>42152</c:v>
                </c:pt>
                <c:pt idx="662">
                  <c:v>42153</c:v>
                </c:pt>
                <c:pt idx="663">
                  <c:v>42156</c:v>
                </c:pt>
                <c:pt idx="664">
                  <c:v>42157</c:v>
                </c:pt>
                <c:pt idx="665">
                  <c:v>42158</c:v>
                </c:pt>
                <c:pt idx="666">
                  <c:v>42159</c:v>
                </c:pt>
                <c:pt idx="667">
                  <c:v>42160</c:v>
                </c:pt>
                <c:pt idx="668">
                  <c:v>42163</c:v>
                </c:pt>
                <c:pt idx="669">
                  <c:v>42164</c:v>
                </c:pt>
                <c:pt idx="670">
                  <c:v>42165</c:v>
                </c:pt>
                <c:pt idx="671">
                  <c:v>42166</c:v>
                </c:pt>
                <c:pt idx="672">
                  <c:v>42167</c:v>
                </c:pt>
                <c:pt idx="673">
                  <c:v>42170</c:v>
                </c:pt>
                <c:pt idx="674">
                  <c:v>42171</c:v>
                </c:pt>
                <c:pt idx="675">
                  <c:v>42172</c:v>
                </c:pt>
                <c:pt idx="676">
                  <c:v>42173</c:v>
                </c:pt>
                <c:pt idx="677">
                  <c:v>42174</c:v>
                </c:pt>
                <c:pt idx="678">
                  <c:v>42177</c:v>
                </c:pt>
                <c:pt idx="679">
                  <c:v>42178</c:v>
                </c:pt>
                <c:pt idx="680">
                  <c:v>42179</c:v>
                </c:pt>
                <c:pt idx="681">
                  <c:v>42180</c:v>
                </c:pt>
                <c:pt idx="682">
                  <c:v>42181</c:v>
                </c:pt>
                <c:pt idx="683">
                  <c:v>42184</c:v>
                </c:pt>
                <c:pt idx="684">
                  <c:v>42185</c:v>
                </c:pt>
                <c:pt idx="685">
                  <c:v>42186</c:v>
                </c:pt>
                <c:pt idx="686">
                  <c:v>42187</c:v>
                </c:pt>
                <c:pt idx="687">
                  <c:v>42191</c:v>
                </c:pt>
                <c:pt idx="688">
                  <c:v>42192</c:v>
                </c:pt>
                <c:pt idx="689">
                  <c:v>42193</c:v>
                </c:pt>
                <c:pt idx="690">
                  <c:v>42194</c:v>
                </c:pt>
                <c:pt idx="691">
                  <c:v>42195</c:v>
                </c:pt>
                <c:pt idx="692">
                  <c:v>42198</c:v>
                </c:pt>
                <c:pt idx="693">
                  <c:v>42199</c:v>
                </c:pt>
                <c:pt idx="694">
                  <c:v>42200</c:v>
                </c:pt>
                <c:pt idx="695">
                  <c:v>42201</c:v>
                </c:pt>
                <c:pt idx="696">
                  <c:v>42202</c:v>
                </c:pt>
                <c:pt idx="697">
                  <c:v>42205</c:v>
                </c:pt>
                <c:pt idx="698">
                  <c:v>42206</c:v>
                </c:pt>
                <c:pt idx="699">
                  <c:v>42207</c:v>
                </c:pt>
                <c:pt idx="700">
                  <c:v>42208</c:v>
                </c:pt>
                <c:pt idx="701">
                  <c:v>42209</c:v>
                </c:pt>
                <c:pt idx="702">
                  <c:v>42212</c:v>
                </c:pt>
                <c:pt idx="703">
                  <c:v>42213</c:v>
                </c:pt>
                <c:pt idx="704">
                  <c:v>42214</c:v>
                </c:pt>
                <c:pt idx="705">
                  <c:v>42215</c:v>
                </c:pt>
                <c:pt idx="706">
                  <c:v>42216</c:v>
                </c:pt>
                <c:pt idx="707">
                  <c:v>42219</c:v>
                </c:pt>
                <c:pt idx="708">
                  <c:v>42220</c:v>
                </c:pt>
                <c:pt idx="709">
                  <c:v>42221</c:v>
                </c:pt>
                <c:pt idx="710">
                  <c:v>42222</c:v>
                </c:pt>
                <c:pt idx="711">
                  <c:v>42223</c:v>
                </c:pt>
                <c:pt idx="712">
                  <c:v>42226</c:v>
                </c:pt>
                <c:pt idx="713">
                  <c:v>42227</c:v>
                </c:pt>
                <c:pt idx="714">
                  <c:v>42228</c:v>
                </c:pt>
                <c:pt idx="715">
                  <c:v>42229</c:v>
                </c:pt>
                <c:pt idx="716">
                  <c:v>42230</c:v>
                </c:pt>
                <c:pt idx="717">
                  <c:v>42233</c:v>
                </c:pt>
                <c:pt idx="718">
                  <c:v>42234</c:v>
                </c:pt>
                <c:pt idx="719">
                  <c:v>42235</c:v>
                </c:pt>
                <c:pt idx="720">
                  <c:v>42236</c:v>
                </c:pt>
                <c:pt idx="721">
                  <c:v>42237</c:v>
                </c:pt>
                <c:pt idx="722">
                  <c:v>42240</c:v>
                </c:pt>
                <c:pt idx="723">
                  <c:v>42241</c:v>
                </c:pt>
                <c:pt idx="724">
                  <c:v>42242</c:v>
                </c:pt>
                <c:pt idx="725">
                  <c:v>42243</c:v>
                </c:pt>
                <c:pt idx="726">
                  <c:v>42244</c:v>
                </c:pt>
                <c:pt idx="727">
                  <c:v>42247</c:v>
                </c:pt>
                <c:pt idx="728">
                  <c:v>42248</c:v>
                </c:pt>
                <c:pt idx="729">
                  <c:v>42249</c:v>
                </c:pt>
                <c:pt idx="730">
                  <c:v>42250</c:v>
                </c:pt>
                <c:pt idx="731">
                  <c:v>42251</c:v>
                </c:pt>
                <c:pt idx="732">
                  <c:v>42255</c:v>
                </c:pt>
                <c:pt idx="733">
                  <c:v>42256</c:v>
                </c:pt>
                <c:pt idx="734">
                  <c:v>42257</c:v>
                </c:pt>
                <c:pt idx="735">
                  <c:v>42258</c:v>
                </c:pt>
                <c:pt idx="736">
                  <c:v>42261</c:v>
                </c:pt>
                <c:pt idx="737">
                  <c:v>42262</c:v>
                </c:pt>
                <c:pt idx="738">
                  <c:v>42263</c:v>
                </c:pt>
                <c:pt idx="739">
                  <c:v>42264</c:v>
                </c:pt>
                <c:pt idx="740">
                  <c:v>42265</c:v>
                </c:pt>
                <c:pt idx="741">
                  <c:v>42268</c:v>
                </c:pt>
                <c:pt idx="742">
                  <c:v>42269</c:v>
                </c:pt>
                <c:pt idx="743">
                  <c:v>42270</c:v>
                </c:pt>
                <c:pt idx="744">
                  <c:v>42271</c:v>
                </c:pt>
                <c:pt idx="745">
                  <c:v>42272</c:v>
                </c:pt>
                <c:pt idx="746">
                  <c:v>42275</c:v>
                </c:pt>
                <c:pt idx="747">
                  <c:v>42276</c:v>
                </c:pt>
                <c:pt idx="748">
                  <c:v>42277</c:v>
                </c:pt>
                <c:pt idx="749">
                  <c:v>42278</c:v>
                </c:pt>
                <c:pt idx="750">
                  <c:v>42279</c:v>
                </c:pt>
                <c:pt idx="751">
                  <c:v>42282</c:v>
                </c:pt>
                <c:pt idx="752">
                  <c:v>42283</c:v>
                </c:pt>
                <c:pt idx="753">
                  <c:v>42284</c:v>
                </c:pt>
                <c:pt idx="754">
                  <c:v>42285</c:v>
                </c:pt>
                <c:pt idx="755">
                  <c:v>42286</c:v>
                </c:pt>
                <c:pt idx="756">
                  <c:v>42289</c:v>
                </c:pt>
                <c:pt idx="757">
                  <c:v>42290</c:v>
                </c:pt>
                <c:pt idx="758">
                  <c:v>42291</c:v>
                </c:pt>
                <c:pt idx="759">
                  <c:v>42292</c:v>
                </c:pt>
                <c:pt idx="760">
                  <c:v>42293</c:v>
                </c:pt>
                <c:pt idx="761">
                  <c:v>42296</c:v>
                </c:pt>
                <c:pt idx="762">
                  <c:v>42297</c:v>
                </c:pt>
                <c:pt idx="763">
                  <c:v>42298</c:v>
                </c:pt>
                <c:pt idx="764">
                  <c:v>42299</c:v>
                </c:pt>
                <c:pt idx="765">
                  <c:v>42300</c:v>
                </c:pt>
                <c:pt idx="766">
                  <c:v>42303</c:v>
                </c:pt>
                <c:pt idx="767">
                  <c:v>42304</c:v>
                </c:pt>
                <c:pt idx="768">
                  <c:v>42305</c:v>
                </c:pt>
                <c:pt idx="769">
                  <c:v>42306</c:v>
                </c:pt>
                <c:pt idx="770">
                  <c:v>42307</c:v>
                </c:pt>
                <c:pt idx="771">
                  <c:v>42310</c:v>
                </c:pt>
                <c:pt idx="772">
                  <c:v>42311</c:v>
                </c:pt>
                <c:pt idx="773">
                  <c:v>42312</c:v>
                </c:pt>
                <c:pt idx="774">
                  <c:v>42313</c:v>
                </c:pt>
                <c:pt idx="775">
                  <c:v>42314</c:v>
                </c:pt>
                <c:pt idx="776">
                  <c:v>42317</c:v>
                </c:pt>
                <c:pt idx="777">
                  <c:v>42318</c:v>
                </c:pt>
                <c:pt idx="778">
                  <c:v>42319</c:v>
                </c:pt>
                <c:pt idx="779">
                  <c:v>42320</c:v>
                </c:pt>
                <c:pt idx="780">
                  <c:v>42321</c:v>
                </c:pt>
                <c:pt idx="781">
                  <c:v>42324</c:v>
                </c:pt>
                <c:pt idx="782">
                  <c:v>42325</c:v>
                </c:pt>
                <c:pt idx="783">
                  <c:v>42326</c:v>
                </c:pt>
                <c:pt idx="784">
                  <c:v>42327</c:v>
                </c:pt>
                <c:pt idx="785">
                  <c:v>42328</c:v>
                </c:pt>
                <c:pt idx="786">
                  <c:v>42331</c:v>
                </c:pt>
                <c:pt idx="787">
                  <c:v>42332</c:v>
                </c:pt>
                <c:pt idx="788">
                  <c:v>42333</c:v>
                </c:pt>
                <c:pt idx="789">
                  <c:v>42335</c:v>
                </c:pt>
                <c:pt idx="790">
                  <c:v>42338</c:v>
                </c:pt>
                <c:pt idx="791">
                  <c:v>42339</c:v>
                </c:pt>
                <c:pt idx="792">
                  <c:v>42340</c:v>
                </c:pt>
                <c:pt idx="793">
                  <c:v>42341</c:v>
                </c:pt>
                <c:pt idx="794">
                  <c:v>42342</c:v>
                </c:pt>
                <c:pt idx="795">
                  <c:v>42345</c:v>
                </c:pt>
                <c:pt idx="796">
                  <c:v>42346</c:v>
                </c:pt>
                <c:pt idx="797">
                  <c:v>42347</c:v>
                </c:pt>
                <c:pt idx="798">
                  <c:v>42348</c:v>
                </c:pt>
                <c:pt idx="799">
                  <c:v>42349</c:v>
                </c:pt>
                <c:pt idx="800">
                  <c:v>42352</c:v>
                </c:pt>
                <c:pt idx="801">
                  <c:v>42353</c:v>
                </c:pt>
                <c:pt idx="802">
                  <c:v>42354</c:v>
                </c:pt>
                <c:pt idx="803">
                  <c:v>42355</c:v>
                </c:pt>
                <c:pt idx="804">
                  <c:v>42356</c:v>
                </c:pt>
                <c:pt idx="805">
                  <c:v>42359</c:v>
                </c:pt>
                <c:pt idx="806">
                  <c:v>42360</c:v>
                </c:pt>
                <c:pt idx="807">
                  <c:v>42361</c:v>
                </c:pt>
                <c:pt idx="808">
                  <c:v>42362</c:v>
                </c:pt>
                <c:pt idx="809">
                  <c:v>42366</c:v>
                </c:pt>
                <c:pt idx="810">
                  <c:v>42367</c:v>
                </c:pt>
                <c:pt idx="811">
                  <c:v>42368</c:v>
                </c:pt>
                <c:pt idx="812">
                  <c:v>42369</c:v>
                </c:pt>
                <c:pt idx="813">
                  <c:v>42373</c:v>
                </c:pt>
                <c:pt idx="814">
                  <c:v>42374</c:v>
                </c:pt>
                <c:pt idx="815">
                  <c:v>42375</c:v>
                </c:pt>
                <c:pt idx="816">
                  <c:v>42376</c:v>
                </c:pt>
                <c:pt idx="817">
                  <c:v>42377</c:v>
                </c:pt>
                <c:pt idx="818">
                  <c:v>42380</c:v>
                </c:pt>
                <c:pt idx="819">
                  <c:v>42381</c:v>
                </c:pt>
                <c:pt idx="820">
                  <c:v>42382</c:v>
                </c:pt>
                <c:pt idx="821">
                  <c:v>42383</c:v>
                </c:pt>
                <c:pt idx="822">
                  <c:v>42384</c:v>
                </c:pt>
                <c:pt idx="823">
                  <c:v>42388</c:v>
                </c:pt>
                <c:pt idx="824">
                  <c:v>42389</c:v>
                </c:pt>
                <c:pt idx="825">
                  <c:v>42390</c:v>
                </c:pt>
                <c:pt idx="826">
                  <c:v>42391</c:v>
                </c:pt>
                <c:pt idx="827">
                  <c:v>42394</c:v>
                </c:pt>
                <c:pt idx="828">
                  <c:v>42395</c:v>
                </c:pt>
                <c:pt idx="829">
                  <c:v>42396</c:v>
                </c:pt>
                <c:pt idx="830">
                  <c:v>42397</c:v>
                </c:pt>
                <c:pt idx="831">
                  <c:v>42398</c:v>
                </c:pt>
                <c:pt idx="832">
                  <c:v>42401</c:v>
                </c:pt>
                <c:pt idx="833">
                  <c:v>42402</c:v>
                </c:pt>
                <c:pt idx="834">
                  <c:v>42403</c:v>
                </c:pt>
                <c:pt idx="835">
                  <c:v>42404</c:v>
                </c:pt>
                <c:pt idx="836">
                  <c:v>42405</c:v>
                </c:pt>
                <c:pt idx="837">
                  <c:v>42408</c:v>
                </c:pt>
                <c:pt idx="838">
                  <c:v>42409</c:v>
                </c:pt>
                <c:pt idx="839">
                  <c:v>42410</c:v>
                </c:pt>
                <c:pt idx="840">
                  <c:v>42411</c:v>
                </c:pt>
                <c:pt idx="841">
                  <c:v>42412</c:v>
                </c:pt>
                <c:pt idx="842">
                  <c:v>42416</c:v>
                </c:pt>
                <c:pt idx="843">
                  <c:v>42417</c:v>
                </c:pt>
                <c:pt idx="844">
                  <c:v>42418</c:v>
                </c:pt>
                <c:pt idx="845">
                  <c:v>42419</c:v>
                </c:pt>
                <c:pt idx="846">
                  <c:v>42422</c:v>
                </c:pt>
                <c:pt idx="847">
                  <c:v>42423</c:v>
                </c:pt>
                <c:pt idx="848">
                  <c:v>42424</c:v>
                </c:pt>
                <c:pt idx="849">
                  <c:v>42425</c:v>
                </c:pt>
                <c:pt idx="850">
                  <c:v>42426</c:v>
                </c:pt>
                <c:pt idx="851">
                  <c:v>42429</c:v>
                </c:pt>
                <c:pt idx="852">
                  <c:v>42430</c:v>
                </c:pt>
                <c:pt idx="853">
                  <c:v>42431</c:v>
                </c:pt>
                <c:pt idx="854">
                  <c:v>42432</c:v>
                </c:pt>
                <c:pt idx="855">
                  <c:v>42433</c:v>
                </c:pt>
                <c:pt idx="856">
                  <c:v>42436</c:v>
                </c:pt>
                <c:pt idx="857">
                  <c:v>42437</c:v>
                </c:pt>
                <c:pt idx="858">
                  <c:v>42438</c:v>
                </c:pt>
                <c:pt idx="859">
                  <c:v>42439</c:v>
                </c:pt>
                <c:pt idx="860">
                  <c:v>42440</c:v>
                </c:pt>
                <c:pt idx="861">
                  <c:v>42443</c:v>
                </c:pt>
                <c:pt idx="862">
                  <c:v>42444</c:v>
                </c:pt>
                <c:pt idx="863">
                  <c:v>42445</c:v>
                </c:pt>
                <c:pt idx="864">
                  <c:v>42446</c:v>
                </c:pt>
                <c:pt idx="865">
                  <c:v>42447</c:v>
                </c:pt>
                <c:pt idx="866">
                  <c:v>42450</c:v>
                </c:pt>
                <c:pt idx="867">
                  <c:v>42451</c:v>
                </c:pt>
                <c:pt idx="868">
                  <c:v>42452</c:v>
                </c:pt>
                <c:pt idx="869">
                  <c:v>42453</c:v>
                </c:pt>
                <c:pt idx="870">
                  <c:v>42457</c:v>
                </c:pt>
                <c:pt idx="871">
                  <c:v>42458</c:v>
                </c:pt>
                <c:pt idx="872">
                  <c:v>42459</c:v>
                </c:pt>
                <c:pt idx="873">
                  <c:v>42460</c:v>
                </c:pt>
                <c:pt idx="874">
                  <c:v>42461</c:v>
                </c:pt>
                <c:pt idx="875">
                  <c:v>42464</c:v>
                </c:pt>
                <c:pt idx="876">
                  <c:v>42465</c:v>
                </c:pt>
                <c:pt idx="877">
                  <c:v>42466</c:v>
                </c:pt>
                <c:pt idx="878">
                  <c:v>42467</c:v>
                </c:pt>
                <c:pt idx="879">
                  <c:v>42468</c:v>
                </c:pt>
                <c:pt idx="880">
                  <c:v>42471</c:v>
                </c:pt>
                <c:pt idx="881">
                  <c:v>42472</c:v>
                </c:pt>
                <c:pt idx="882">
                  <c:v>42473</c:v>
                </c:pt>
                <c:pt idx="883">
                  <c:v>42474</c:v>
                </c:pt>
                <c:pt idx="884">
                  <c:v>42475</c:v>
                </c:pt>
                <c:pt idx="885">
                  <c:v>42478</c:v>
                </c:pt>
                <c:pt idx="886">
                  <c:v>42479</c:v>
                </c:pt>
                <c:pt idx="887">
                  <c:v>42480</c:v>
                </c:pt>
                <c:pt idx="888">
                  <c:v>42481</c:v>
                </c:pt>
                <c:pt idx="889">
                  <c:v>42482</c:v>
                </c:pt>
                <c:pt idx="890">
                  <c:v>42485</c:v>
                </c:pt>
                <c:pt idx="891">
                  <c:v>42486</c:v>
                </c:pt>
                <c:pt idx="892">
                  <c:v>42487</c:v>
                </c:pt>
                <c:pt idx="893">
                  <c:v>42488</c:v>
                </c:pt>
                <c:pt idx="894">
                  <c:v>42489</c:v>
                </c:pt>
                <c:pt idx="895">
                  <c:v>42492</c:v>
                </c:pt>
                <c:pt idx="896">
                  <c:v>42493</c:v>
                </c:pt>
                <c:pt idx="897">
                  <c:v>42494</c:v>
                </c:pt>
                <c:pt idx="898">
                  <c:v>42495</c:v>
                </c:pt>
                <c:pt idx="899">
                  <c:v>42496</c:v>
                </c:pt>
                <c:pt idx="900">
                  <c:v>42499</c:v>
                </c:pt>
                <c:pt idx="901">
                  <c:v>42500</c:v>
                </c:pt>
                <c:pt idx="902">
                  <c:v>42501</c:v>
                </c:pt>
                <c:pt idx="903">
                  <c:v>42502</c:v>
                </c:pt>
                <c:pt idx="904">
                  <c:v>42503</c:v>
                </c:pt>
                <c:pt idx="905">
                  <c:v>42506</c:v>
                </c:pt>
                <c:pt idx="906">
                  <c:v>42507</c:v>
                </c:pt>
                <c:pt idx="907">
                  <c:v>42508</c:v>
                </c:pt>
                <c:pt idx="908">
                  <c:v>42509</c:v>
                </c:pt>
                <c:pt idx="909">
                  <c:v>42510</c:v>
                </c:pt>
                <c:pt idx="910">
                  <c:v>42513</c:v>
                </c:pt>
                <c:pt idx="911">
                  <c:v>42514</c:v>
                </c:pt>
                <c:pt idx="912">
                  <c:v>42515</c:v>
                </c:pt>
                <c:pt idx="913">
                  <c:v>42516</c:v>
                </c:pt>
                <c:pt idx="914">
                  <c:v>42517</c:v>
                </c:pt>
                <c:pt idx="915">
                  <c:v>42521</c:v>
                </c:pt>
                <c:pt idx="916">
                  <c:v>42522</c:v>
                </c:pt>
                <c:pt idx="917">
                  <c:v>42523</c:v>
                </c:pt>
                <c:pt idx="918">
                  <c:v>42524</c:v>
                </c:pt>
                <c:pt idx="919">
                  <c:v>42527</c:v>
                </c:pt>
                <c:pt idx="920">
                  <c:v>42528</c:v>
                </c:pt>
                <c:pt idx="921">
                  <c:v>42529</c:v>
                </c:pt>
                <c:pt idx="922">
                  <c:v>42530</c:v>
                </c:pt>
                <c:pt idx="923">
                  <c:v>42531</c:v>
                </c:pt>
                <c:pt idx="924">
                  <c:v>42534</c:v>
                </c:pt>
                <c:pt idx="925">
                  <c:v>42535</c:v>
                </c:pt>
                <c:pt idx="926">
                  <c:v>42536</c:v>
                </c:pt>
                <c:pt idx="927">
                  <c:v>42537</c:v>
                </c:pt>
                <c:pt idx="928">
                  <c:v>42538</c:v>
                </c:pt>
                <c:pt idx="929">
                  <c:v>42541</c:v>
                </c:pt>
                <c:pt idx="930">
                  <c:v>42542</c:v>
                </c:pt>
                <c:pt idx="931">
                  <c:v>42543</c:v>
                </c:pt>
                <c:pt idx="932">
                  <c:v>42544</c:v>
                </c:pt>
                <c:pt idx="933">
                  <c:v>42545</c:v>
                </c:pt>
                <c:pt idx="934">
                  <c:v>42548</c:v>
                </c:pt>
                <c:pt idx="935">
                  <c:v>42549</c:v>
                </c:pt>
                <c:pt idx="936">
                  <c:v>42550</c:v>
                </c:pt>
                <c:pt idx="937">
                  <c:v>42551</c:v>
                </c:pt>
                <c:pt idx="938">
                  <c:v>42552</c:v>
                </c:pt>
                <c:pt idx="939">
                  <c:v>42556</c:v>
                </c:pt>
                <c:pt idx="940">
                  <c:v>42557</c:v>
                </c:pt>
                <c:pt idx="941">
                  <c:v>42558</c:v>
                </c:pt>
                <c:pt idx="942">
                  <c:v>42559</c:v>
                </c:pt>
                <c:pt idx="943">
                  <c:v>42562</c:v>
                </c:pt>
                <c:pt idx="944">
                  <c:v>42563</c:v>
                </c:pt>
                <c:pt idx="945">
                  <c:v>42564</c:v>
                </c:pt>
                <c:pt idx="946">
                  <c:v>42565</c:v>
                </c:pt>
                <c:pt idx="947">
                  <c:v>42566</c:v>
                </c:pt>
                <c:pt idx="948">
                  <c:v>42569</c:v>
                </c:pt>
                <c:pt idx="949">
                  <c:v>42570</c:v>
                </c:pt>
                <c:pt idx="950">
                  <c:v>42571</c:v>
                </c:pt>
                <c:pt idx="951">
                  <c:v>42572</c:v>
                </c:pt>
                <c:pt idx="952">
                  <c:v>42573</c:v>
                </c:pt>
                <c:pt idx="953">
                  <c:v>42576</c:v>
                </c:pt>
                <c:pt idx="954">
                  <c:v>42577</c:v>
                </c:pt>
                <c:pt idx="955">
                  <c:v>42578</c:v>
                </c:pt>
                <c:pt idx="956">
                  <c:v>42579</c:v>
                </c:pt>
                <c:pt idx="957">
                  <c:v>42580</c:v>
                </c:pt>
                <c:pt idx="958">
                  <c:v>42583</c:v>
                </c:pt>
                <c:pt idx="959">
                  <c:v>42584</c:v>
                </c:pt>
                <c:pt idx="960">
                  <c:v>42585</c:v>
                </c:pt>
                <c:pt idx="961">
                  <c:v>42586</c:v>
                </c:pt>
                <c:pt idx="962">
                  <c:v>42587</c:v>
                </c:pt>
                <c:pt idx="963">
                  <c:v>42590</c:v>
                </c:pt>
                <c:pt idx="964">
                  <c:v>42591</c:v>
                </c:pt>
                <c:pt idx="965">
                  <c:v>42592</c:v>
                </c:pt>
                <c:pt idx="966">
                  <c:v>42593</c:v>
                </c:pt>
                <c:pt idx="967">
                  <c:v>42594</c:v>
                </c:pt>
                <c:pt idx="968">
                  <c:v>42597</c:v>
                </c:pt>
                <c:pt idx="969">
                  <c:v>42598</c:v>
                </c:pt>
                <c:pt idx="970">
                  <c:v>42599</c:v>
                </c:pt>
                <c:pt idx="971">
                  <c:v>42600</c:v>
                </c:pt>
                <c:pt idx="972">
                  <c:v>42601</c:v>
                </c:pt>
                <c:pt idx="973">
                  <c:v>42604</c:v>
                </c:pt>
                <c:pt idx="974">
                  <c:v>42605</c:v>
                </c:pt>
                <c:pt idx="975">
                  <c:v>42606</c:v>
                </c:pt>
                <c:pt idx="976">
                  <c:v>42607</c:v>
                </c:pt>
                <c:pt idx="977">
                  <c:v>42608</c:v>
                </c:pt>
                <c:pt idx="978">
                  <c:v>42611</c:v>
                </c:pt>
                <c:pt idx="979">
                  <c:v>42612</c:v>
                </c:pt>
                <c:pt idx="980">
                  <c:v>42613</c:v>
                </c:pt>
                <c:pt idx="981">
                  <c:v>42614</c:v>
                </c:pt>
                <c:pt idx="982">
                  <c:v>42615</c:v>
                </c:pt>
                <c:pt idx="983">
                  <c:v>42619</c:v>
                </c:pt>
                <c:pt idx="984">
                  <c:v>42620</c:v>
                </c:pt>
                <c:pt idx="985">
                  <c:v>42621</c:v>
                </c:pt>
                <c:pt idx="986">
                  <c:v>42622</c:v>
                </c:pt>
                <c:pt idx="987">
                  <c:v>42625</c:v>
                </c:pt>
                <c:pt idx="988">
                  <c:v>42626</c:v>
                </c:pt>
                <c:pt idx="989">
                  <c:v>42627</c:v>
                </c:pt>
                <c:pt idx="990">
                  <c:v>42628</c:v>
                </c:pt>
                <c:pt idx="991">
                  <c:v>42629</c:v>
                </c:pt>
                <c:pt idx="992">
                  <c:v>42632</c:v>
                </c:pt>
                <c:pt idx="993">
                  <c:v>42633</c:v>
                </c:pt>
                <c:pt idx="994">
                  <c:v>42634</c:v>
                </c:pt>
                <c:pt idx="995">
                  <c:v>42635</c:v>
                </c:pt>
                <c:pt idx="996">
                  <c:v>42636</c:v>
                </c:pt>
                <c:pt idx="997">
                  <c:v>42639</c:v>
                </c:pt>
                <c:pt idx="998">
                  <c:v>42640</c:v>
                </c:pt>
                <c:pt idx="999">
                  <c:v>42641</c:v>
                </c:pt>
                <c:pt idx="1000">
                  <c:v>42642</c:v>
                </c:pt>
                <c:pt idx="1001">
                  <c:v>42643</c:v>
                </c:pt>
                <c:pt idx="1002">
                  <c:v>42646</c:v>
                </c:pt>
                <c:pt idx="1003">
                  <c:v>42647</c:v>
                </c:pt>
                <c:pt idx="1004">
                  <c:v>42648</c:v>
                </c:pt>
                <c:pt idx="1005">
                  <c:v>42649</c:v>
                </c:pt>
                <c:pt idx="1006">
                  <c:v>42650</c:v>
                </c:pt>
                <c:pt idx="1007">
                  <c:v>42653</c:v>
                </c:pt>
                <c:pt idx="1008">
                  <c:v>42654</c:v>
                </c:pt>
                <c:pt idx="1009">
                  <c:v>42655</c:v>
                </c:pt>
                <c:pt idx="1010">
                  <c:v>42656</c:v>
                </c:pt>
                <c:pt idx="1011">
                  <c:v>42657</c:v>
                </c:pt>
                <c:pt idx="1012">
                  <c:v>42660</c:v>
                </c:pt>
                <c:pt idx="1013">
                  <c:v>42661</c:v>
                </c:pt>
                <c:pt idx="1014">
                  <c:v>42662</c:v>
                </c:pt>
                <c:pt idx="1015">
                  <c:v>42663</c:v>
                </c:pt>
                <c:pt idx="1016">
                  <c:v>42664</c:v>
                </c:pt>
                <c:pt idx="1017">
                  <c:v>42667</c:v>
                </c:pt>
                <c:pt idx="1018">
                  <c:v>42668</c:v>
                </c:pt>
                <c:pt idx="1019">
                  <c:v>42669</c:v>
                </c:pt>
                <c:pt idx="1020">
                  <c:v>42670</c:v>
                </c:pt>
                <c:pt idx="1021">
                  <c:v>42671</c:v>
                </c:pt>
                <c:pt idx="1022">
                  <c:v>42674</c:v>
                </c:pt>
                <c:pt idx="1023">
                  <c:v>42675</c:v>
                </c:pt>
                <c:pt idx="1024">
                  <c:v>42676</c:v>
                </c:pt>
                <c:pt idx="1025">
                  <c:v>42677</c:v>
                </c:pt>
                <c:pt idx="1026">
                  <c:v>42678</c:v>
                </c:pt>
                <c:pt idx="1027">
                  <c:v>42681</c:v>
                </c:pt>
                <c:pt idx="1028">
                  <c:v>42682</c:v>
                </c:pt>
                <c:pt idx="1029">
                  <c:v>42683</c:v>
                </c:pt>
                <c:pt idx="1030">
                  <c:v>42684</c:v>
                </c:pt>
                <c:pt idx="1031">
                  <c:v>42685</c:v>
                </c:pt>
                <c:pt idx="1032">
                  <c:v>42688</c:v>
                </c:pt>
                <c:pt idx="1033">
                  <c:v>42689</c:v>
                </c:pt>
                <c:pt idx="1034">
                  <c:v>42690</c:v>
                </c:pt>
                <c:pt idx="1035">
                  <c:v>42691</c:v>
                </c:pt>
                <c:pt idx="1036">
                  <c:v>42692</c:v>
                </c:pt>
                <c:pt idx="1037">
                  <c:v>42695</c:v>
                </c:pt>
                <c:pt idx="1038">
                  <c:v>42696</c:v>
                </c:pt>
                <c:pt idx="1039">
                  <c:v>42697</c:v>
                </c:pt>
                <c:pt idx="1040">
                  <c:v>42699</c:v>
                </c:pt>
                <c:pt idx="1041">
                  <c:v>42702</c:v>
                </c:pt>
                <c:pt idx="1042">
                  <c:v>42703</c:v>
                </c:pt>
                <c:pt idx="1043">
                  <c:v>42704</c:v>
                </c:pt>
                <c:pt idx="1044">
                  <c:v>42705</c:v>
                </c:pt>
                <c:pt idx="1045">
                  <c:v>42706</c:v>
                </c:pt>
                <c:pt idx="1046">
                  <c:v>42709</c:v>
                </c:pt>
                <c:pt idx="1047">
                  <c:v>42710</c:v>
                </c:pt>
                <c:pt idx="1048">
                  <c:v>42711</c:v>
                </c:pt>
                <c:pt idx="1049">
                  <c:v>42712</c:v>
                </c:pt>
                <c:pt idx="1050">
                  <c:v>42713</c:v>
                </c:pt>
                <c:pt idx="1051">
                  <c:v>42716</c:v>
                </c:pt>
                <c:pt idx="1052">
                  <c:v>42717</c:v>
                </c:pt>
                <c:pt idx="1053">
                  <c:v>42718</c:v>
                </c:pt>
                <c:pt idx="1054">
                  <c:v>42719</c:v>
                </c:pt>
                <c:pt idx="1055">
                  <c:v>42720</c:v>
                </c:pt>
                <c:pt idx="1056">
                  <c:v>42723</c:v>
                </c:pt>
                <c:pt idx="1057">
                  <c:v>42724</c:v>
                </c:pt>
                <c:pt idx="1058">
                  <c:v>42725</c:v>
                </c:pt>
                <c:pt idx="1059">
                  <c:v>42726</c:v>
                </c:pt>
                <c:pt idx="1060">
                  <c:v>42727</c:v>
                </c:pt>
                <c:pt idx="1061">
                  <c:v>42731</c:v>
                </c:pt>
                <c:pt idx="1062">
                  <c:v>42732</c:v>
                </c:pt>
                <c:pt idx="1063">
                  <c:v>42733</c:v>
                </c:pt>
                <c:pt idx="1064">
                  <c:v>42734</c:v>
                </c:pt>
                <c:pt idx="1065">
                  <c:v>42738</c:v>
                </c:pt>
                <c:pt idx="1066">
                  <c:v>42739</c:v>
                </c:pt>
                <c:pt idx="1067">
                  <c:v>42740</c:v>
                </c:pt>
                <c:pt idx="1068">
                  <c:v>42741</c:v>
                </c:pt>
                <c:pt idx="1069">
                  <c:v>42744</c:v>
                </c:pt>
                <c:pt idx="1070">
                  <c:v>42745</c:v>
                </c:pt>
                <c:pt idx="1071">
                  <c:v>42746</c:v>
                </c:pt>
                <c:pt idx="1072">
                  <c:v>42747</c:v>
                </c:pt>
                <c:pt idx="1073">
                  <c:v>42748</c:v>
                </c:pt>
                <c:pt idx="1074">
                  <c:v>42752</c:v>
                </c:pt>
                <c:pt idx="1075">
                  <c:v>42753</c:v>
                </c:pt>
                <c:pt idx="1076">
                  <c:v>42754</c:v>
                </c:pt>
                <c:pt idx="1077">
                  <c:v>42755</c:v>
                </c:pt>
                <c:pt idx="1078">
                  <c:v>42758</c:v>
                </c:pt>
                <c:pt idx="1079">
                  <c:v>42759</c:v>
                </c:pt>
                <c:pt idx="1080">
                  <c:v>42760</c:v>
                </c:pt>
                <c:pt idx="1081">
                  <c:v>42761</c:v>
                </c:pt>
                <c:pt idx="1082">
                  <c:v>42762</c:v>
                </c:pt>
                <c:pt idx="1083">
                  <c:v>42765</c:v>
                </c:pt>
                <c:pt idx="1084">
                  <c:v>42766</c:v>
                </c:pt>
                <c:pt idx="1085">
                  <c:v>42767</c:v>
                </c:pt>
                <c:pt idx="1086">
                  <c:v>42768</c:v>
                </c:pt>
                <c:pt idx="1087">
                  <c:v>42769</c:v>
                </c:pt>
                <c:pt idx="1088">
                  <c:v>42772</c:v>
                </c:pt>
                <c:pt idx="1089">
                  <c:v>42773</c:v>
                </c:pt>
                <c:pt idx="1090">
                  <c:v>42774</c:v>
                </c:pt>
                <c:pt idx="1091">
                  <c:v>42775</c:v>
                </c:pt>
                <c:pt idx="1092">
                  <c:v>42776</c:v>
                </c:pt>
                <c:pt idx="1093">
                  <c:v>42779</c:v>
                </c:pt>
                <c:pt idx="1094">
                  <c:v>42780</c:v>
                </c:pt>
                <c:pt idx="1095">
                  <c:v>42781</c:v>
                </c:pt>
                <c:pt idx="1096">
                  <c:v>42782</c:v>
                </c:pt>
                <c:pt idx="1097">
                  <c:v>42783</c:v>
                </c:pt>
                <c:pt idx="1098">
                  <c:v>42787</c:v>
                </c:pt>
                <c:pt idx="1099">
                  <c:v>42788</c:v>
                </c:pt>
                <c:pt idx="1100">
                  <c:v>42789</c:v>
                </c:pt>
                <c:pt idx="1101">
                  <c:v>42790</c:v>
                </c:pt>
                <c:pt idx="1102">
                  <c:v>42793</c:v>
                </c:pt>
                <c:pt idx="1103">
                  <c:v>42794</c:v>
                </c:pt>
                <c:pt idx="1104">
                  <c:v>42795</c:v>
                </c:pt>
                <c:pt idx="1105">
                  <c:v>42796</c:v>
                </c:pt>
                <c:pt idx="1106">
                  <c:v>42797</c:v>
                </c:pt>
                <c:pt idx="1107">
                  <c:v>42800</c:v>
                </c:pt>
                <c:pt idx="1108">
                  <c:v>42801</c:v>
                </c:pt>
                <c:pt idx="1109">
                  <c:v>42802</c:v>
                </c:pt>
                <c:pt idx="1110">
                  <c:v>42803</c:v>
                </c:pt>
                <c:pt idx="1111">
                  <c:v>42804</c:v>
                </c:pt>
                <c:pt idx="1112">
                  <c:v>42807</c:v>
                </c:pt>
                <c:pt idx="1113">
                  <c:v>42808</c:v>
                </c:pt>
                <c:pt idx="1114">
                  <c:v>42809</c:v>
                </c:pt>
                <c:pt idx="1115">
                  <c:v>42810</c:v>
                </c:pt>
                <c:pt idx="1116">
                  <c:v>42811</c:v>
                </c:pt>
                <c:pt idx="1117">
                  <c:v>42814</c:v>
                </c:pt>
                <c:pt idx="1118">
                  <c:v>42815</c:v>
                </c:pt>
                <c:pt idx="1119">
                  <c:v>42816</c:v>
                </c:pt>
                <c:pt idx="1120">
                  <c:v>42817</c:v>
                </c:pt>
                <c:pt idx="1121">
                  <c:v>42818</c:v>
                </c:pt>
                <c:pt idx="1122">
                  <c:v>42821</c:v>
                </c:pt>
                <c:pt idx="1123">
                  <c:v>42822</c:v>
                </c:pt>
                <c:pt idx="1124">
                  <c:v>42823</c:v>
                </c:pt>
                <c:pt idx="1125">
                  <c:v>42824</c:v>
                </c:pt>
                <c:pt idx="1126">
                  <c:v>42825</c:v>
                </c:pt>
                <c:pt idx="1127">
                  <c:v>42828</c:v>
                </c:pt>
                <c:pt idx="1128">
                  <c:v>42829</c:v>
                </c:pt>
                <c:pt idx="1129">
                  <c:v>42830</c:v>
                </c:pt>
                <c:pt idx="1130">
                  <c:v>42831</c:v>
                </c:pt>
                <c:pt idx="1131">
                  <c:v>42832</c:v>
                </c:pt>
                <c:pt idx="1132">
                  <c:v>42835</c:v>
                </c:pt>
                <c:pt idx="1133">
                  <c:v>42836</c:v>
                </c:pt>
                <c:pt idx="1134">
                  <c:v>42837</c:v>
                </c:pt>
                <c:pt idx="1135">
                  <c:v>42838</c:v>
                </c:pt>
                <c:pt idx="1136">
                  <c:v>42842</c:v>
                </c:pt>
                <c:pt idx="1137">
                  <c:v>42843</c:v>
                </c:pt>
                <c:pt idx="1138">
                  <c:v>42844</c:v>
                </c:pt>
                <c:pt idx="1139">
                  <c:v>42845</c:v>
                </c:pt>
                <c:pt idx="1140">
                  <c:v>42846</c:v>
                </c:pt>
                <c:pt idx="1141">
                  <c:v>42849</c:v>
                </c:pt>
                <c:pt idx="1142">
                  <c:v>42850</c:v>
                </c:pt>
                <c:pt idx="1143">
                  <c:v>42851</c:v>
                </c:pt>
                <c:pt idx="1144">
                  <c:v>42852</c:v>
                </c:pt>
                <c:pt idx="1145">
                  <c:v>42853</c:v>
                </c:pt>
                <c:pt idx="1146">
                  <c:v>42856</c:v>
                </c:pt>
                <c:pt idx="1147">
                  <c:v>42857</c:v>
                </c:pt>
                <c:pt idx="1148">
                  <c:v>42858</c:v>
                </c:pt>
                <c:pt idx="1149">
                  <c:v>42859</c:v>
                </c:pt>
                <c:pt idx="1150">
                  <c:v>42860</c:v>
                </c:pt>
                <c:pt idx="1151">
                  <c:v>42863</c:v>
                </c:pt>
                <c:pt idx="1152">
                  <c:v>42864</c:v>
                </c:pt>
                <c:pt idx="1153">
                  <c:v>42865</c:v>
                </c:pt>
                <c:pt idx="1154">
                  <c:v>42866</c:v>
                </c:pt>
                <c:pt idx="1155">
                  <c:v>42867</c:v>
                </c:pt>
                <c:pt idx="1156">
                  <c:v>42870</c:v>
                </c:pt>
                <c:pt idx="1157">
                  <c:v>42871</c:v>
                </c:pt>
                <c:pt idx="1158">
                  <c:v>42872</c:v>
                </c:pt>
                <c:pt idx="1159">
                  <c:v>42873</c:v>
                </c:pt>
                <c:pt idx="1160">
                  <c:v>42874</c:v>
                </c:pt>
                <c:pt idx="1161">
                  <c:v>42877</c:v>
                </c:pt>
                <c:pt idx="1162">
                  <c:v>42878</c:v>
                </c:pt>
                <c:pt idx="1163">
                  <c:v>42879</c:v>
                </c:pt>
                <c:pt idx="1164">
                  <c:v>42880</c:v>
                </c:pt>
                <c:pt idx="1165">
                  <c:v>42881</c:v>
                </c:pt>
                <c:pt idx="1166">
                  <c:v>42885</c:v>
                </c:pt>
                <c:pt idx="1167">
                  <c:v>42886</c:v>
                </c:pt>
                <c:pt idx="1168">
                  <c:v>42887</c:v>
                </c:pt>
                <c:pt idx="1169">
                  <c:v>42888</c:v>
                </c:pt>
                <c:pt idx="1170">
                  <c:v>42891</c:v>
                </c:pt>
                <c:pt idx="1171">
                  <c:v>42892</c:v>
                </c:pt>
                <c:pt idx="1172">
                  <c:v>42893</c:v>
                </c:pt>
                <c:pt idx="1173">
                  <c:v>42894</c:v>
                </c:pt>
                <c:pt idx="1174">
                  <c:v>42895</c:v>
                </c:pt>
                <c:pt idx="1175">
                  <c:v>42898</c:v>
                </c:pt>
                <c:pt idx="1176">
                  <c:v>42899</c:v>
                </c:pt>
                <c:pt idx="1177">
                  <c:v>42900</c:v>
                </c:pt>
                <c:pt idx="1178">
                  <c:v>42901</c:v>
                </c:pt>
                <c:pt idx="1179">
                  <c:v>42902</c:v>
                </c:pt>
                <c:pt idx="1180">
                  <c:v>42905</c:v>
                </c:pt>
                <c:pt idx="1181">
                  <c:v>42906</c:v>
                </c:pt>
                <c:pt idx="1182">
                  <c:v>42907</c:v>
                </c:pt>
                <c:pt idx="1183">
                  <c:v>42908</c:v>
                </c:pt>
                <c:pt idx="1184">
                  <c:v>42909</c:v>
                </c:pt>
                <c:pt idx="1185">
                  <c:v>42912</c:v>
                </c:pt>
                <c:pt idx="1186">
                  <c:v>42913</c:v>
                </c:pt>
                <c:pt idx="1187">
                  <c:v>42914</c:v>
                </c:pt>
                <c:pt idx="1188">
                  <c:v>42915</c:v>
                </c:pt>
                <c:pt idx="1189">
                  <c:v>42916</c:v>
                </c:pt>
                <c:pt idx="1190">
                  <c:v>42919</c:v>
                </c:pt>
                <c:pt idx="1191">
                  <c:v>42921</c:v>
                </c:pt>
                <c:pt idx="1192">
                  <c:v>42922</c:v>
                </c:pt>
                <c:pt idx="1193">
                  <c:v>42923</c:v>
                </c:pt>
                <c:pt idx="1194">
                  <c:v>42926</c:v>
                </c:pt>
                <c:pt idx="1195">
                  <c:v>42927</c:v>
                </c:pt>
                <c:pt idx="1196">
                  <c:v>42928</c:v>
                </c:pt>
                <c:pt idx="1197">
                  <c:v>42929</c:v>
                </c:pt>
                <c:pt idx="1198">
                  <c:v>42930</c:v>
                </c:pt>
                <c:pt idx="1199">
                  <c:v>42933</c:v>
                </c:pt>
                <c:pt idx="1200">
                  <c:v>42934</c:v>
                </c:pt>
                <c:pt idx="1201">
                  <c:v>42935</c:v>
                </c:pt>
                <c:pt idx="1202">
                  <c:v>42936</c:v>
                </c:pt>
                <c:pt idx="1203">
                  <c:v>42937</c:v>
                </c:pt>
                <c:pt idx="1204">
                  <c:v>42940</c:v>
                </c:pt>
                <c:pt idx="1205">
                  <c:v>42941</c:v>
                </c:pt>
                <c:pt idx="1206">
                  <c:v>42942</c:v>
                </c:pt>
                <c:pt idx="1207">
                  <c:v>42943</c:v>
                </c:pt>
                <c:pt idx="1208">
                  <c:v>42944</c:v>
                </c:pt>
                <c:pt idx="1209">
                  <c:v>42947</c:v>
                </c:pt>
                <c:pt idx="1210">
                  <c:v>42948</c:v>
                </c:pt>
                <c:pt idx="1211">
                  <c:v>42949</c:v>
                </c:pt>
                <c:pt idx="1212">
                  <c:v>42950</c:v>
                </c:pt>
                <c:pt idx="1213">
                  <c:v>42951</c:v>
                </c:pt>
                <c:pt idx="1214">
                  <c:v>42954</c:v>
                </c:pt>
                <c:pt idx="1215">
                  <c:v>42955</c:v>
                </c:pt>
                <c:pt idx="1216">
                  <c:v>42956</c:v>
                </c:pt>
                <c:pt idx="1217">
                  <c:v>42957</c:v>
                </c:pt>
                <c:pt idx="1218">
                  <c:v>42958</c:v>
                </c:pt>
                <c:pt idx="1219">
                  <c:v>42961</c:v>
                </c:pt>
                <c:pt idx="1220">
                  <c:v>42962</c:v>
                </c:pt>
                <c:pt idx="1221">
                  <c:v>42963</c:v>
                </c:pt>
                <c:pt idx="1222">
                  <c:v>42964</c:v>
                </c:pt>
                <c:pt idx="1223">
                  <c:v>42965</c:v>
                </c:pt>
                <c:pt idx="1224">
                  <c:v>42968</c:v>
                </c:pt>
                <c:pt idx="1225">
                  <c:v>42969</c:v>
                </c:pt>
                <c:pt idx="1226">
                  <c:v>42970</c:v>
                </c:pt>
                <c:pt idx="1227">
                  <c:v>42971</c:v>
                </c:pt>
                <c:pt idx="1228">
                  <c:v>42972</c:v>
                </c:pt>
                <c:pt idx="1229">
                  <c:v>42975</c:v>
                </c:pt>
                <c:pt idx="1230">
                  <c:v>42976</c:v>
                </c:pt>
                <c:pt idx="1231">
                  <c:v>42977</c:v>
                </c:pt>
                <c:pt idx="1232">
                  <c:v>42978</c:v>
                </c:pt>
                <c:pt idx="1233">
                  <c:v>42979</c:v>
                </c:pt>
                <c:pt idx="1234">
                  <c:v>42983</c:v>
                </c:pt>
                <c:pt idx="1235">
                  <c:v>42984</c:v>
                </c:pt>
                <c:pt idx="1236">
                  <c:v>42985</c:v>
                </c:pt>
                <c:pt idx="1237">
                  <c:v>42986</c:v>
                </c:pt>
                <c:pt idx="1238">
                  <c:v>42989</c:v>
                </c:pt>
                <c:pt idx="1239">
                  <c:v>42990</c:v>
                </c:pt>
                <c:pt idx="1240">
                  <c:v>42991</c:v>
                </c:pt>
                <c:pt idx="1241">
                  <c:v>42992</c:v>
                </c:pt>
                <c:pt idx="1242">
                  <c:v>42993</c:v>
                </c:pt>
                <c:pt idx="1243">
                  <c:v>42996</c:v>
                </c:pt>
                <c:pt idx="1244">
                  <c:v>42997</c:v>
                </c:pt>
                <c:pt idx="1245">
                  <c:v>42998</c:v>
                </c:pt>
                <c:pt idx="1246">
                  <c:v>42999</c:v>
                </c:pt>
                <c:pt idx="1247">
                  <c:v>43000</c:v>
                </c:pt>
                <c:pt idx="1248">
                  <c:v>43003</c:v>
                </c:pt>
                <c:pt idx="1249">
                  <c:v>43004</c:v>
                </c:pt>
                <c:pt idx="1250">
                  <c:v>43005</c:v>
                </c:pt>
                <c:pt idx="1251">
                  <c:v>43006</c:v>
                </c:pt>
                <c:pt idx="1252">
                  <c:v>43007</c:v>
                </c:pt>
                <c:pt idx="1253">
                  <c:v>43010</c:v>
                </c:pt>
                <c:pt idx="1254">
                  <c:v>43011</c:v>
                </c:pt>
                <c:pt idx="1255">
                  <c:v>43012</c:v>
                </c:pt>
                <c:pt idx="1256">
                  <c:v>43013</c:v>
                </c:pt>
                <c:pt idx="1257">
                  <c:v>43014</c:v>
                </c:pt>
                <c:pt idx="1258">
                  <c:v>43017</c:v>
                </c:pt>
                <c:pt idx="1259">
                  <c:v>43018</c:v>
                </c:pt>
                <c:pt idx="1260">
                  <c:v>43019</c:v>
                </c:pt>
                <c:pt idx="1261">
                  <c:v>43020</c:v>
                </c:pt>
                <c:pt idx="1262">
                  <c:v>43021</c:v>
                </c:pt>
                <c:pt idx="1263">
                  <c:v>43024</c:v>
                </c:pt>
                <c:pt idx="1264">
                  <c:v>43025</c:v>
                </c:pt>
                <c:pt idx="1265">
                  <c:v>43026</c:v>
                </c:pt>
                <c:pt idx="1266">
                  <c:v>43027</c:v>
                </c:pt>
                <c:pt idx="1267">
                  <c:v>43028</c:v>
                </c:pt>
                <c:pt idx="1268">
                  <c:v>43031</c:v>
                </c:pt>
                <c:pt idx="1269">
                  <c:v>43032</c:v>
                </c:pt>
                <c:pt idx="1270">
                  <c:v>43033</c:v>
                </c:pt>
              </c:numCache>
            </c:numRef>
          </c:cat>
          <c:val>
            <c:numRef>
              <c:f>'Company Overview (4)'!$E$3:$E$1273</c:f>
              <c:numCache>
                <c:formatCode>0.00</c:formatCode>
                <c:ptCount val="1271"/>
                <c:pt idx="0">
                  <c:v>100</c:v>
                </c:pt>
                <c:pt idx="1">
                  <c:v>89.12691611920404</c:v>
                </c:pt>
                <c:pt idx="2">
                  <c:v>89.088831762353621</c:v>
                </c:pt>
                <c:pt idx="3">
                  <c:v>89.745786918023413</c:v>
                </c:pt>
                <c:pt idx="4">
                  <c:v>87.508330953061034</c:v>
                </c:pt>
                <c:pt idx="5">
                  <c:v>88.079596305817375</c:v>
                </c:pt>
                <c:pt idx="6">
                  <c:v>89.840997810149474</c:v>
                </c:pt>
                <c:pt idx="7">
                  <c:v>93.20194230219937</c:v>
                </c:pt>
                <c:pt idx="8">
                  <c:v>91.621441492906783</c:v>
                </c:pt>
                <c:pt idx="9">
                  <c:v>88.38427116062077</c:v>
                </c:pt>
                <c:pt idx="10">
                  <c:v>92.32600209463962</c:v>
                </c:pt>
                <c:pt idx="11">
                  <c:v>92.792535466057316</c:v>
                </c:pt>
                <c:pt idx="12">
                  <c:v>81.767114157859638</c:v>
                </c:pt>
                <c:pt idx="13">
                  <c:v>83.661810911168246</c:v>
                </c:pt>
                <c:pt idx="14">
                  <c:v>94.639626773302865</c:v>
                </c:pt>
                <c:pt idx="15">
                  <c:v>107.77872988669905</c:v>
                </c:pt>
                <c:pt idx="16">
                  <c:v>105.67456917071314</c:v>
                </c:pt>
                <c:pt idx="17">
                  <c:v>104.59868608968866</c:v>
                </c:pt>
                <c:pt idx="18">
                  <c:v>106.41721412929638</c:v>
                </c:pt>
                <c:pt idx="19">
                  <c:v>103.87508330953061</c:v>
                </c:pt>
                <c:pt idx="20">
                  <c:v>105.6555269922879</c:v>
                </c:pt>
                <c:pt idx="21">
                  <c:v>103.33238122441206</c:v>
                </c:pt>
                <c:pt idx="22">
                  <c:v>105.9602018470913</c:v>
                </c:pt>
                <c:pt idx="23">
                  <c:v>106.35056650480814</c:v>
                </c:pt>
                <c:pt idx="24">
                  <c:v>108.28334761496714</c:v>
                </c:pt>
                <c:pt idx="25">
                  <c:v>108.51185375606968</c:v>
                </c:pt>
                <c:pt idx="26">
                  <c:v>110.82547843473294</c:v>
                </c:pt>
                <c:pt idx="27">
                  <c:v>110.03522803008663</c:v>
                </c:pt>
                <c:pt idx="28">
                  <c:v>110.66361991811861</c:v>
                </c:pt>
                <c:pt idx="29">
                  <c:v>112.07274112158431</c:v>
                </c:pt>
                <c:pt idx="30">
                  <c:v>112.89155479386841</c:v>
                </c:pt>
                <c:pt idx="31">
                  <c:v>112.82490716938018</c:v>
                </c:pt>
                <c:pt idx="32">
                  <c:v>111.61572883937923</c:v>
                </c:pt>
                <c:pt idx="33">
                  <c:v>113.00580786441969</c:v>
                </c:pt>
                <c:pt idx="34">
                  <c:v>111.84423498048177</c:v>
                </c:pt>
                <c:pt idx="35">
                  <c:v>110.69218318575645</c:v>
                </c:pt>
                <c:pt idx="36">
                  <c:v>111.13967437874892</c:v>
                </c:pt>
                <c:pt idx="37">
                  <c:v>103.37046558126248</c:v>
                </c:pt>
                <c:pt idx="38">
                  <c:v>117.8520422736361</c:v>
                </c:pt>
                <c:pt idx="39">
                  <c:v>113.39617252213654</c:v>
                </c:pt>
                <c:pt idx="40">
                  <c:v>117.20460820717891</c:v>
                </c:pt>
                <c:pt idx="41">
                  <c:v>116.94753879843853</c:v>
                </c:pt>
                <c:pt idx="42">
                  <c:v>115.33847472150813</c:v>
                </c:pt>
                <c:pt idx="43">
                  <c:v>117.09035513662762</c:v>
                </c:pt>
                <c:pt idx="44">
                  <c:v>123.40283728458536</c:v>
                </c:pt>
                <c:pt idx="45">
                  <c:v>125.8973626582881</c:v>
                </c:pt>
                <c:pt idx="46">
                  <c:v>126.90659811482435</c:v>
                </c:pt>
                <c:pt idx="47">
                  <c:v>128.81081595734551</c:v>
                </c:pt>
                <c:pt idx="48">
                  <c:v>130.08664191183473</c:v>
                </c:pt>
                <c:pt idx="49">
                  <c:v>127.8206226792345</c:v>
                </c:pt>
                <c:pt idx="50">
                  <c:v>127.1731886127773</c:v>
                </c:pt>
                <c:pt idx="51">
                  <c:v>124.24069313529466</c:v>
                </c:pt>
                <c:pt idx="52">
                  <c:v>122.72683995049034</c:v>
                </c:pt>
                <c:pt idx="53">
                  <c:v>123.29810530324667</c:v>
                </c:pt>
                <c:pt idx="54">
                  <c:v>123.09816242978195</c:v>
                </c:pt>
                <c:pt idx="55">
                  <c:v>121.49861944206417</c:v>
                </c:pt>
                <c:pt idx="56">
                  <c:v>125.93544701513852</c:v>
                </c:pt>
                <c:pt idx="57">
                  <c:v>125.14519661049223</c:v>
                </c:pt>
                <c:pt idx="58">
                  <c:v>131.38151004474912</c:v>
                </c:pt>
                <c:pt idx="59">
                  <c:v>130.54365419403979</c:v>
                </c:pt>
                <c:pt idx="60">
                  <c:v>134.92335523183851</c:v>
                </c:pt>
                <c:pt idx="61">
                  <c:v>132.14319718175759</c:v>
                </c:pt>
                <c:pt idx="62">
                  <c:v>130.44844330191376</c:v>
                </c:pt>
                <c:pt idx="63">
                  <c:v>133.2952489764829</c:v>
                </c:pt>
                <c:pt idx="64">
                  <c:v>137.77016090640771</c:v>
                </c:pt>
                <c:pt idx="65">
                  <c:v>140.70265638389031</c:v>
                </c:pt>
                <c:pt idx="66">
                  <c:v>138.3128629915262</c:v>
                </c:pt>
                <c:pt idx="67">
                  <c:v>132.59068837475007</c:v>
                </c:pt>
                <c:pt idx="68">
                  <c:v>132.88584214034088</c:v>
                </c:pt>
                <c:pt idx="69">
                  <c:v>134.88527087498809</c:v>
                </c:pt>
                <c:pt idx="70">
                  <c:v>133.03817956774256</c:v>
                </c:pt>
                <c:pt idx="71">
                  <c:v>140.44558697514995</c:v>
                </c:pt>
                <c:pt idx="72">
                  <c:v>199.75245168047223</c:v>
                </c:pt>
                <c:pt idx="73">
                  <c:v>230.62934399695325</c:v>
                </c:pt>
                <c:pt idx="74">
                  <c:v>220.49890507474058</c:v>
                </c:pt>
                <c:pt idx="75">
                  <c:v>230.02951537655906</c:v>
                </c:pt>
                <c:pt idx="76">
                  <c:v>228.09673426640006</c:v>
                </c:pt>
                <c:pt idx="77">
                  <c:v>224.75483195277542</c:v>
                </c:pt>
                <c:pt idx="78">
                  <c:v>224.1550033323812</c:v>
                </c:pt>
                <c:pt idx="79">
                  <c:v>237.67495001428162</c:v>
                </c:pt>
                <c:pt idx="80">
                  <c:v>237.18937446443874</c:v>
                </c:pt>
                <c:pt idx="81">
                  <c:v>250.82357421689045</c:v>
                </c:pt>
                <c:pt idx="82">
                  <c:v>247.50071408169094</c:v>
                </c:pt>
                <c:pt idx="83">
                  <c:v>246.14871941350094</c:v>
                </c:pt>
                <c:pt idx="84">
                  <c:v>241.95944015995428</c:v>
                </c:pt>
                <c:pt idx="85">
                  <c:v>242.03560887365515</c:v>
                </c:pt>
                <c:pt idx="86">
                  <c:v>253.35618394744358</c:v>
                </c:pt>
                <c:pt idx="87">
                  <c:v>254.88907931067314</c:v>
                </c:pt>
                <c:pt idx="88">
                  <c:v>257.76444825288013</c:v>
                </c:pt>
                <c:pt idx="89">
                  <c:v>267.19984766257261</c:v>
                </c:pt>
                <c:pt idx="90">
                  <c:v>254.50823574216895</c:v>
                </c:pt>
                <c:pt idx="91">
                  <c:v>254.55584118823191</c:v>
                </c:pt>
                <c:pt idx="92">
                  <c:v>244.63486622869658</c:v>
                </c:pt>
                <c:pt idx="93">
                  <c:v>243.90174235932594</c:v>
                </c:pt>
                <c:pt idx="94">
                  <c:v>250.39512520232313</c:v>
                </c:pt>
                <c:pt idx="95">
                  <c:v>250.69980005712651</c:v>
                </c:pt>
                <c:pt idx="96">
                  <c:v>255.82214605350853</c:v>
                </c:pt>
                <c:pt idx="97">
                  <c:v>257.57402646862801</c:v>
                </c:pt>
                <c:pt idx="98">
                  <c:v>246.47243644672955</c:v>
                </c:pt>
                <c:pt idx="99">
                  <c:v>247.17699704846234</c:v>
                </c:pt>
                <c:pt idx="100">
                  <c:v>248.82414548224315</c:v>
                </c:pt>
                <c:pt idx="101">
                  <c:v>246.94849090735983</c:v>
                </c:pt>
                <c:pt idx="102">
                  <c:v>251.22345996381986</c:v>
                </c:pt>
                <c:pt idx="103">
                  <c:v>245.44415881176809</c:v>
                </c:pt>
                <c:pt idx="104">
                  <c:v>247.70065695515564</c:v>
                </c:pt>
                <c:pt idx="105">
                  <c:v>261.63953156241075</c:v>
                </c:pt>
                <c:pt idx="106">
                  <c:v>256.21251071122532</c:v>
                </c:pt>
                <c:pt idx="107">
                  <c:v>251.42340283728456</c:v>
                </c:pt>
                <c:pt idx="108">
                  <c:v>252.43263829382082</c:v>
                </c:pt>
                <c:pt idx="109">
                  <c:v>246.69142149861946</c:v>
                </c:pt>
                <c:pt idx="110">
                  <c:v>248.97648290964486</c:v>
                </c:pt>
                <c:pt idx="111">
                  <c:v>247.53879843854136</c:v>
                </c:pt>
                <c:pt idx="112">
                  <c:v>246.59621060649334</c:v>
                </c:pt>
                <c:pt idx="113">
                  <c:v>245.90117109397315</c:v>
                </c:pt>
                <c:pt idx="114">
                  <c:v>259.25925925925924</c:v>
                </c:pt>
                <c:pt idx="115">
                  <c:v>258.75464153099108</c:v>
                </c:pt>
                <c:pt idx="116">
                  <c:v>257.45025230886409</c:v>
                </c:pt>
                <c:pt idx="117">
                  <c:v>248.12910596972296</c:v>
                </c:pt>
                <c:pt idx="118">
                  <c:v>240.32181281538607</c:v>
                </c:pt>
                <c:pt idx="119">
                  <c:v>230.87689231648102</c:v>
                </c:pt>
                <c:pt idx="120">
                  <c:v>226.72569741978484</c:v>
                </c:pt>
                <c:pt idx="121">
                  <c:v>223.96458154812913</c:v>
                </c:pt>
                <c:pt idx="122">
                  <c:v>221.78425211844237</c:v>
                </c:pt>
                <c:pt idx="123">
                  <c:v>230.35323240978767</c:v>
                </c:pt>
                <c:pt idx="124">
                  <c:v>225.87832047986291</c:v>
                </c:pt>
                <c:pt idx="125">
                  <c:v>235.32324097876796</c:v>
                </c:pt>
                <c:pt idx="126">
                  <c:v>235.58031038750832</c:v>
                </c:pt>
                <c:pt idx="127">
                  <c:v>240.06474340664573</c:v>
                </c:pt>
                <c:pt idx="128">
                  <c:v>239.17928210987336</c:v>
                </c:pt>
                <c:pt idx="129">
                  <c:v>230.35323240978767</c:v>
                </c:pt>
                <c:pt idx="130">
                  <c:v>222.82205084261642</c:v>
                </c:pt>
                <c:pt idx="131">
                  <c:v>222.2127011330096</c:v>
                </c:pt>
                <c:pt idx="132">
                  <c:v>237.17033228601352</c:v>
                </c:pt>
                <c:pt idx="133">
                  <c:v>295.14424450157099</c:v>
                </c:pt>
                <c:pt idx="134">
                  <c:v>294.77292202227937</c:v>
                </c:pt>
                <c:pt idx="135">
                  <c:v>290.73598019613445</c:v>
                </c:pt>
                <c:pt idx="136">
                  <c:v>293.18290012377417</c:v>
                </c:pt>
                <c:pt idx="137">
                  <c:v>292.4497762544035</c:v>
                </c:pt>
                <c:pt idx="138">
                  <c:v>293.88746072550703</c:v>
                </c:pt>
                <c:pt idx="139">
                  <c:v>289.59344949062171</c:v>
                </c:pt>
                <c:pt idx="140">
                  <c:v>291.73569456345803</c:v>
                </c:pt>
                <c:pt idx="141">
                  <c:v>290.32657335999238</c:v>
                </c:pt>
                <c:pt idx="142">
                  <c:v>286.57526421022561</c:v>
                </c:pt>
                <c:pt idx="143">
                  <c:v>280.52937256022085</c:v>
                </c:pt>
                <c:pt idx="144">
                  <c:v>283.73797962486901</c:v>
                </c:pt>
                <c:pt idx="145">
                  <c:v>294.35399409692468</c:v>
                </c:pt>
                <c:pt idx="146">
                  <c:v>296.09635342283156</c:v>
                </c:pt>
                <c:pt idx="147">
                  <c:v>311.98705131867086</c:v>
                </c:pt>
                <c:pt idx="148">
                  <c:v>318.23288584214032</c:v>
                </c:pt>
                <c:pt idx="149">
                  <c:v>331.05779301152052</c:v>
                </c:pt>
                <c:pt idx="150">
                  <c:v>322.3936018280491</c:v>
                </c:pt>
                <c:pt idx="151">
                  <c:v>325.07854898600397</c:v>
                </c:pt>
                <c:pt idx="152">
                  <c:v>325.82119394458721</c:v>
                </c:pt>
                <c:pt idx="153">
                  <c:v>322.47929163096256</c:v>
                </c:pt>
                <c:pt idx="154">
                  <c:v>310.873083880796</c:v>
                </c:pt>
                <c:pt idx="155">
                  <c:v>307.63591354850996</c:v>
                </c:pt>
                <c:pt idx="156">
                  <c:v>311.12063220032371</c:v>
                </c:pt>
                <c:pt idx="157">
                  <c:v>291.33580881652858</c:v>
                </c:pt>
                <c:pt idx="158">
                  <c:v>292.89726744739602</c:v>
                </c:pt>
                <c:pt idx="159">
                  <c:v>302.85632676378179</c:v>
                </c:pt>
                <c:pt idx="160">
                  <c:v>307.73112444063599</c:v>
                </c:pt>
                <c:pt idx="161">
                  <c:v>301.9137389317338</c:v>
                </c:pt>
                <c:pt idx="162">
                  <c:v>306.45529848614677</c:v>
                </c:pt>
                <c:pt idx="163">
                  <c:v>303.94173093401884</c:v>
                </c:pt>
                <c:pt idx="164">
                  <c:v>296.16300104731982</c:v>
                </c:pt>
                <c:pt idx="165">
                  <c:v>299.53346662858229</c:v>
                </c:pt>
                <c:pt idx="166">
                  <c:v>300.49509663905553</c:v>
                </c:pt>
                <c:pt idx="167">
                  <c:v>291.69761020660758</c:v>
                </c:pt>
                <c:pt idx="168">
                  <c:v>282.42406931352946</c:v>
                </c:pt>
                <c:pt idx="169">
                  <c:v>292.96391507188423</c:v>
                </c:pt>
                <c:pt idx="170">
                  <c:v>291.05969722936305</c:v>
                </c:pt>
                <c:pt idx="171">
                  <c:v>311.78710844520612</c:v>
                </c:pt>
                <c:pt idx="172">
                  <c:v>311.24440636008757</c:v>
                </c:pt>
                <c:pt idx="173">
                  <c:v>315.97638769875272</c:v>
                </c:pt>
                <c:pt idx="174">
                  <c:v>304.01789964771973</c:v>
                </c:pt>
                <c:pt idx="175">
                  <c:v>295.02047034180714</c:v>
                </c:pt>
                <c:pt idx="176">
                  <c:v>293.24954774826239</c:v>
                </c:pt>
                <c:pt idx="177">
                  <c:v>289.57440731219657</c:v>
                </c:pt>
                <c:pt idx="178">
                  <c:v>288.48900314195942</c:v>
                </c:pt>
                <c:pt idx="179">
                  <c:v>292.39264971912786</c:v>
                </c:pt>
                <c:pt idx="180">
                  <c:v>287.11796629534422</c:v>
                </c:pt>
                <c:pt idx="181">
                  <c:v>305.0556983718937</c:v>
                </c:pt>
                <c:pt idx="182">
                  <c:v>301.21869941921358</c:v>
                </c:pt>
                <c:pt idx="183">
                  <c:v>300.47605446063028</c:v>
                </c:pt>
                <c:pt idx="184">
                  <c:v>306.16966580976862</c:v>
                </c:pt>
                <c:pt idx="185">
                  <c:v>317.05227077977713</c:v>
                </c:pt>
                <c:pt idx="186">
                  <c:v>336.47529277349332</c:v>
                </c:pt>
                <c:pt idx="187">
                  <c:v>331.62905836427694</c:v>
                </c:pt>
                <c:pt idx="188">
                  <c:v>332.10511282490722</c:v>
                </c:pt>
                <c:pt idx="189">
                  <c:v>349.91907074169285</c:v>
                </c:pt>
                <c:pt idx="190">
                  <c:v>350.89022184137866</c:v>
                </c:pt>
                <c:pt idx="191">
                  <c:v>354.28925069027895</c:v>
                </c:pt>
                <c:pt idx="192">
                  <c:v>364.41016852327903</c:v>
                </c:pt>
                <c:pt idx="193">
                  <c:v>362.36313434256874</c:v>
                </c:pt>
                <c:pt idx="194">
                  <c:v>359.868608968866</c:v>
                </c:pt>
                <c:pt idx="195">
                  <c:v>356.30772160335147</c:v>
                </c:pt>
                <c:pt idx="196">
                  <c:v>340.38846043987434</c:v>
                </c:pt>
                <c:pt idx="197">
                  <c:v>328.20146624773872</c:v>
                </c:pt>
                <c:pt idx="198">
                  <c:v>335.60887365514617</c:v>
                </c:pt>
                <c:pt idx="199">
                  <c:v>335.0185661239646</c:v>
                </c:pt>
                <c:pt idx="200">
                  <c:v>333.18099590593164</c:v>
                </c:pt>
                <c:pt idx="201">
                  <c:v>331.55288965057605</c:v>
                </c:pt>
                <c:pt idx="202">
                  <c:v>332.53356183947449</c:v>
                </c:pt>
                <c:pt idx="203">
                  <c:v>338.84604398743215</c:v>
                </c:pt>
                <c:pt idx="204">
                  <c:v>334.84718651813762</c:v>
                </c:pt>
                <c:pt idx="205">
                  <c:v>345.26325811672854</c:v>
                </c:pt>
                <c:pt idx="206">
                  <c:v>348.06245834523475</c:v>
                </c:pt>
                <c:pt idx="207">
                  <c:v>338.96029705798344</c:v>
                </c:pt>
                <c:pt idx="208">
                  <c:v>340.57888222412646</c:v>
                </c:pt>
                <c:pt idx="209">
                  <c:v>343.77796819956205</c:v>
                </c:pt>
                <c:pt idx="210">
                  <c:v>349.01456726649525</c:v>
                </c:pt>
                <c:pt idx="211">
                  <c:v>352.5373702751595</c:v>
                </c:pt>
                <c:pt idx="212">
                  <c:v>356.09825764067409</c:v>
                </c:pt>
                <c:pt idx="213">
                  <c:v>344.67295058554697</c:v>
                </c:pt>
                <c:pt idx="214">
                  <c:v>352.09940017137961</c:v>
                </c:pt>
                <c:pt idx="215">
                  <c:v>353.33714176901833</c:v>
                </c:pt>
                <c:pt idx="216">
                  <c:v>371.71284394934776</c:v>
                </c:pt>
                <c:pt idx="217">
                  <c:v>367.7425497476911</c:v>
                </c:pt>
                <c:pt idx="218">
                  <c:v>366.90469389698183</c:v>
                </c:pt>
                <c:pt idx="219">
                  <c:v>378.61563362848705</c:v>
                </c:pt>
                <c:pt idx="220">
                  <c:v>384.54727220794058</c:v>
                </c:pt>
                <c:pt idx="221">
                  <c:v>375.4546320099019</c:v>
                </c:pt>
                <c:pt idx="222">
                  <c:v>385.41369132628773</c:v>
                </c:pt>
                <c:pt idx="223">
                  <c:v>391.51670951156808</c:v>
                </c:pt>
                <c:pt idx="224">
                  <c:v>386.16585737408354</c:v>
                </c:pt>
                <c:pt idx="225">
                  <c:v>393.08768923164814</c:v>
                </c:pt>
                <c:pt idx="226">
                  <c:v>397.75302294582502</c:v>
                </c:pt>
                <c:pt idx="227">
                  <c:v>401.39960011425302</c:v>
                </c:pt>
                <c:pt idx="228">
                  <c:v>396.54384461582407</c:v>
                </c:pt>
                <c:pt idx="229">
                  <c:v>400.08568980291341</c:v>
                </c:pt>
                <c:pt idx="230">
                  <c:v>425.81167285537464</c:v>
                </c:pt>
                <c:pt idx="231">
                  <c:v>419.33733219080267</c:v>
                </c:pt>
                <c:pt idx="232">
                  <c:v>409.95905931638578</c:v>
                </c:pt>
                <c:pt idx="233">
                  <c:v>415.72883937922506</c:v>
                </c:pt>
                <c:pt idx="234">
                  <c:v>410.98733695134717</c:v>
                </c:pt>
                <c:pt idx="235">
                  <c:v>407.43597067504521</c:v>
                </c:pt>
                <c:pt idx="236">
                  <c:v>417.46167761591926</c:v>
                </c:pt>
                <c:pt idx="237">
                  <c:v>415.52889650576026</c:v>
                </c:pt>
                <c:pt idx="238">
                  <c:v>426.85899266876135</c:v>
                </c:pt>
                <c:pt idx="239">
                  <c:v>410.82547843473287</c:v>
                </c:pt>
                <c:pt idx="240">
                  <c:v>416.87137008473769</c:v>
                </c:pt>
                <c:pt idx="241">
                  <c:v>417.7568313815101</c:v>
                </c:pt>
                <c:pt idx="242">
                  <c:v>426.4210225649814</c:v>
                </c:pt>
                <c:pt idx="243">
                  <c:v>424.91669046938966</c:v>
                </c:pt>
                <c:pt idx="244">
                  <c:v>420.57507378844139</c:v>
                </c:pt>
                <c:pt idx="245">
                  <c:v>441.53099114538702</c:v>
                </c:pt>
                <c:pt idx="246">
                  <c:v>449.84290202799207</c:v>
                </c:pt>
                <c:pt idx="247">
                  <c:v>437.58926021136818</c:v>
                </c:pt>
                <c:pt idx="248">
                  <c:v>445.12044177853943</c:v>
                </c:pt>
                <c:pt idx="249">
                  <c:v>432.74302580215175</c:v>
                </c:pt>
                <c:pt idx="250">
                  <c:v>411.20632200323718</c:v>
                </c:pt>
                <c:pt idx="251">
                  <c:v>392.30695991621445</c:v>
                </c:pt>
                <c:pt idx="252">
                  <c:v>413.48186232504992</c:v>
                </c:pt>
                <c:pt idx="253">
                  <c:v>409.19737217937734</c:v>
                </c:pt>
                <c:pt idx="254">
                  <c:v>441.17871084452059</c:v>
                </c:pt>
                <c:pt idx="255">
                  <c:v>437.55117585451774</c:v>
                </c:pt>
                <c:pt idx="256">
                  <c:v>439.16023993144819</c:v>
                </c:pt>
                <c:pt idx="257">
                  <c:v>448.98600399885743</c:v>
                </c:pt>
                <c:pt idx="258">
                  <c:v>453.61325335618392</c:v>
                </c:pt>
                <c:pt idx="259">
                  <c:v>482.84299723888415</c:v>
                </c:pt>
                <c:pt idx="260">
                  <c:v>438.68418547081785</c:v>
                </c:pt>
                <c:pt idx="261">
                  <c:v>449.17642578310961</c:v>
                </c:pt>
                <c:pt idx="262">
                  <c:v>450.50937827287447</c:v>
                </c:pt>
                <c:pt idx="263">
                  <c:v>446.17728268113871</c:v>
                </c:pt>
                <c:pt idx="264">
                  <c:v>427.08749880986375</c:v>
                </c:pt>
                <c:pt idx="265">
                  <c:v>445.17756831381507</c:v>
                </c:pt>
                <c:pt idx="266">
                  <c:v>432.72398362372655</c:v>
                </c:pt>
                <c:pt idx="267">
                  <c:v>438.62705893554227</c:v>
                </c:pt>
                <c:pt idx="268">
                  <c:v>447.85299438255731</c:v>
                </c:pt>
                <c:pt idx="269">
                  <c:v>459.19261163477103</c:v>
                </c:pt>
                <c:pt idx="270">
                  <c:v>464.4958583261926</c:v>
                </c:pt>
                <c:pt idx="271">
                  <c:v>456.50766447681622</c:v>
                </c:pt>
                <c:pt idx="272">
                  <c:v>444.57773969342094</c:v>
                </c:pt>
                <c:pt idx="273">
                  <c:v>455.51747119870515</c:v>
                </c:pt>
                <c:pt idx="274">
                  <c:v>459.61153956012566</c:v>
                </c:pt>
                <c:pt idx="275">
                  <c:v>453.9274493001999</c:v>
                </c:pt>
                <c:pt idx="276">
                  <c:v>456.04113110539845</c:v>
                </c:pt>
                <c:pt idx="277">
                  <c:v>465.95258497572127</c:v>
                </c:pt>
                <c:pt idx="278">
                  <c:v>475.73074359706749</c:v>
                </c:pt>
                <c:pt idx="279">
                  <c:v>464.85765971627148</c:v>
                </c:pt>
                <c:pt idx="280">
                  <c:v>458.76416262020376</c:v>
                </c:pt>
                <c:pt idx="281">
                  <c:v>461.801390079025</c:v>
                </c:pt>
                <c:pt idx="282">
                  <c:v>474.01694753879849</c:v>
                </c:pt>
                <c:pt idx="283">
                  <c:v>473.13148624202609</c:v>
                </c:pt>
                <c:pt idx="284">
                  <c:v>476.37817766352475</c:v>
                </c:pt>
                <c:pt idx="285">
                  <c:v>483.12862991526231</c:v>
                </c:pt>
                <c:pt idx="286">
                  <c:v>493.04008378558501</c:v>
                </c:pt>
                <c:pt idx="287">
                  <c:v>497.54355898314759</c:v>
                </c:pt>
                <c:pt idx="288">
                  <c:v>494.99190707416926</c:v>
                </c:pt>
                <c:pt idx="289">
                  <c:v>493.65895458440446</c:v>
                </c:pt>
                <c:pt idx="290">
                  <c:v>484.58535656479097</c:v>
                </c:pt>
                <c:pt idx="291">
                  <c:v>487.0132343140055</c:v>
                </c:pt>
                <c:pt idx="292">
                  <c:v>482.09083119108823</c:v>
                </c:pt>
                <c:pt idx="293">
                  <c:v>483.76654289250689</c:v>
                </c:pt>
                <c:pt idx="294">
                  <c:v>493.86841854708177</c:v>
                </c:pt>
                <c:pt idx="295">
                  <c:v>495.06807578787016</c:v>
                </c:pt>
                <c:pt idx="296">
                  <c:v>507.78825097591158</c:v>
                </c:pt>
                <c:pt idx="297">
                  <c:v>501.85661239645816</c:v>
                </c:pt>
                <c:pt idx="298">
                  <c:v>498.23859849566787</c:v>
                </c:pt>
                <c:pt idx="299">
                  <c:v>509.88289060268494</c:v>
                </c:pt>
                <c:pt idx="300">
                  <c:v>511.74902408835578</c:v>
                </c:pt>
                <c:pt idx="301">
                  <c:v>512.42502142245064</c:v>
                </c:pt>
                <c:pt idx="302">
                  <c:v>510.96829477292198</c:v>
                </c:pt>
                <c:pt idx="303">
                  <c:v>517.65209940017132</c:v>
                </c:pt>
                <c:pt idx="304">
                  <c:v>514.67199847662573</c:v>
                </c:pt>
                <c:pt idx="305">
                  <c:v>512.68209083119109</c:v>
                </c:pt>
                <c:pt idx="306">
                  <c:v>499.85718366181089</c:v>
                </c:pt>
                <c:pt idx="307">
                  <c:v>499.16214414929067</c:v>
                </c:pt>
                <c:pt idx="308">
                  <c:v>500.77120822622112</c:v>
                </c:pt>
                <c:pt idx="309">
                  <c:v>493.48757497857758</c:v>
                </c:pt>
                <c:pt idx="310">
                  <c:v>493.86841854708177</c:v>
                </c:pt>
                <c:pt idx="311">
                  <c:v>489.0697895839283</c:v>
                </c:pt>
                <c:pt idx="312">
                  <c:v>461.77282681138718</c:v>
                </c:pt>
                <c:pt idx="313">
                  <c:v>463.80081881367221</c:v>
                </c:pt>
                <c:pt idx="314">
                  <c:v>458.4404455869751</c:v>
                </c:pt>
                <c:pt idx="315">
                  <c:v>451.76616204893838</c:v>
                </c:pt>
                <c:pt idx="316">
                  <c:v>458.11672855374655</c:v>
                </c:pt>
                <c:pt idx="317">
                  <c:v>459.67818718461393</c:v>
                </c:pt>
                <c:pt idx="318">
                  <c:v>449.36684756736173</c:v>
                </c:pt>
                <c:pt idx="319">
                  <c:v>451.13777016090648</c:v>
                </c:pt>
                <c:pt idx="320">
                  <c:v>448.90983528515659</c:v>
                </c:pt>
                <c:pt idx="321">
                  <c:v>447.1008283347615</c:v>
                </c:pt>
                <c:pt idx="322">
                  <c:v>453.9274493001999</c:v>
                </c:pt>
                <c:pt idx="323">
                  <c:v>528.71560506521939</c:v>
                </c:pt>
                <c:pt idx="324">
                  <c:v>525.1261544320671</c:v>
                </c:pt>
                <c:pt idx="325">
                  <c:v>518.5280396077311</c:v>
                </c:pt>
                <c:pt idx="326">
                  <c:v>553.27049414453006</c:v>
                </c:pt>
                <c:pt idx="327">
                  <c:v>544.63486622869652</c:v>
                </c:pt>
                <c:pt idx="328">
                  <c:v>550.41416738074838</c:v>
                </c:pt>
                <c:pt idx="329">
                  <c:v>556.75521279634393</c:v>
                </c:pt>
                <c:pt idx="330">
                  <c:v>550.02380272303139</c:v>
                </c:pt>
                <c:pt idx="331">
                  <c:v>552.09940017137967</c:v>
                </c:pt>
                <c:pt idx="332">
                  <c:v>550.07140816909464</c:v>
                </c:pt>
                <c:pt idx="333">
                  <c:v>554.82243168618493</c:v>
                </c:pt>
                <c:pt idx="334">
                  <c:v>584.84242597353136</c:v>
                </c:pt>
                <c:pt idx="335">
                  <c:v>585.46129677235069</c:v>
                </c:pt>
                <c:pt idx="336">
                  <c:v>590.29801009235462</c:v>
                </c:pt>
                <c:pt idx="337">
                  <c:v>583.41426259164052</c:v>
                </c:pt>
                <c:pt idx="338">
                  <c:v>593.77320765495574</c:v>
                </c:pt>
                <c:pt idx="339">
                  <c:v>592.36408645149015</c:v>
                </c:pt>
                <c:pt idx="340">
                  <c:v>594.18261449109775</c:v>
                </c:pt>
                <c:pt idx="341">
                  <c:v>582.46215367037996</c:v>
                </c:pt>
                <c:pt idx="342">
                  <c:v>591.60239931448166</c:v>
                </c:pt>
                <c:pt idx="343">
                  <c:v>587.89869561077785</c:v>
                </c:pt>
                <c:pt idx="344">
                  <c:v>607.98819384937644</c:v>
                </c:pt>
                <c:pt idx="345">
                  <c:v>616.1953727506426</c:v>
                </c:pt>
                <c:pt idx="346">
                  <c:v>610.42559268780349</c:v>
                </c:pt>
                <c:pt idx="347">
                  <c:v>615.10044749119299</c:v>
                </c:pt>
                <c:pt idx="348">
                  <c:v>606.1220603637056</c:v>
                </c:pt>
                <c:pt idx="349">
                  <c:v>606.07445491764258</c:v>
                </c:pt>
                <c:pt idx="350">
                  <c:v>618.84223555174708</c:v>
                </c:pt>
                <c:pt idx="351">
                  <c:v>616.8332857278873</c:v>
                </c:pt>
                <c:pt idx="352">
                  <c:v>612.7677806341045</c:v>
                </c:pt>
                <c:pt idx="353">
                  <c:v>609.85432733504706</c:v>
                </c:pt>
                <c:pt idx="354">
                  <c:v>598.40045701228223</c:v>
                </c:pt>
                <c:pt idx="355">
                  <c:v>595.03951252023228</c:v>
                </c:pt>
                <c:pt idx="356">
                  <c:v>593.82081310101876</c:v>
                </c:pt>
                <c:pt idx="357">
                  <c:v>584.94715795487002</c:v>
                </c:pt>
                <c:pt idx="358">
                  <c:v>577.3683709416357</c:v>
                </c:pt>
                <c:pt idx="359">
                  <c:v>574.96905646005905</c:v>
                </c:pt>
                <c:pt idx="360">
                  <c:v>571.60811196800921</c:v>
                </c:pt>
                <c:pt idx="361">
                  <c:v>571.38912691611915</c:v>
                </c:pt>
                <c:pt idx="362">
                  <c:v>577.07321717604486</c:v>
                </c:pt>
                <c:pt idx="363">
                  <c:v>552.21365324193084</c:v>
                </c:pt>
                <c:pt idx="364">
                  <c:v>515.36703798914584</c:v>
                </c:pt>
                <c:pt idx="365">
                  <c:v>504.39874321622386</c:v>
                </c:pt>
                <c:pt idx="366">
                  <c:v>506.36008759402074</c:v>
                </c:pt>
                <c:pt idx="367">
                  <c:v>495.34418737503574</c:v>
                </c:pt>
                <c:pt idx="368">
                  <c:v>488.11768066266785</c:v>
                </c:pt>
                <c:pt idx="369">
                  <c:v>478.8155765019518</c:v>
                </c:pt>
                <c:pt idx="370">
                  <c:v>496.03922688755586</c:v>
                </c:pt>
                <c:pt idx="371">
                  <c:v>493.57326478149099</c:v>
                </c:pt>
                <c:pt idx="372">
                  <c:v>482.43359040274203</c:v>
                </c:pt>
                <c:pt idx="373">
                  <c:v>458.79272588784153</c:v>
                </c:pt>
                <c:pt idx="374">
                  <c:v>459.73531371988952</c:v>
                </c:pt>
                <c:pt idx="375">
                  <c:v>474.54060744549179</c:v>
                </c:pt>
                <c:pt idx="376">
                  <c:v>480.17709225935448</c:v>
                </c:pt>
                <c:pt idx="377">
                  <c:v>455.28896505760264</c:v>
                </c:pt>
                <c:pt idx="378">
                  <c:v>444.37779681995619</c:v>
                </c:pt>
                <c:pt idx="379">
                  <c:v>451.00447491192995</c:v>
                </c:pt>
                <c:pt idx="380">
                  <c:v>443.777968199562</c:v>
                </c:pt>
                <c:pt idx="381">
                  <c:v>450.76644768161475</c:v>
                </c:pt>
                <c:pt idx="382">
                  <c:v>470.2561172998191</c:v>
                </c:pt>
                <c:pt idx="383">
                  <c:v>473.99790536037318</c:v>
                </c:pt>
                <c:pt idx="384">
                  <c:v>507.19794344473002</c:v>
                </c:pt>
                <c:pt idx="385">
                  <c:v>480.81500523659901</c:v>
                </c:pt>
                <c:pt idx="386">
                  <c:v>467.99009806721887</c:v>
                </c:pt>
                <c:pt idx="387">
                  <c:v>438.07483576121109</c:v>
                </c:pt>
                <c:pt idx="388">
                  <c:v>427.37313148624202</c:v>
                </c:pt>
                <c:pt idx="389">
                  <c:v>435.07569265924013</c:v>
                </c:pt>
                <c:pt idx="390">
                  <c:v>438.02723031514807</c:v>
                </c:pt>
                <c:pt idx="391">
                  <c:v>457.71684280681706</c:v>
                </c:pt>
                <c:pt idx="392">
                  <c:v>463.33428544225467</c:v>
                </c:pt>
                <c:pt idx="393">
                  <c:v>468.40902599257362</c:v>
                </c:pt>
                <c:pt idx="394">
                  <c:v>443.67323621822328</c:v>
                </c:pt>
                <c:pt idx="395">
                  <c:v>435.98019613443773</c:v>
                </c:pt>
                <c:pt idx="396">
                  <c:v>437.50357040845478</c:v>
                </c:pt>
                <c:pt idx="397">
                  <c:v>446.88184328287156</c:v>
                </c:pt>
                <c:pt idx="398">
                  <c:v>469.86575264210228</c:v>
                </c:pt>
                <c:pt idx="399">
                  <c:v>472.16033514234033</c:v>
                </c:pt>
                <c:pt idx="400">
                  <c:v>478.61563362848705</c:v>
                </c:pt>
                <c:pt idx="401">
                  <c:v>468.15195658383317</c:v>
                </c:pt>
                <c:pt idx="402">
                  <c:v>475.89260211368173</c:v>
                </c:pt>
                <c:pt idx="403">
                  <c:v>495.77263638960289</c:v>
                </c:pt>
                <c:pt idx="404">
                  <c:v>505.53175283252403</c:v>
                </c:pt>
                <c:pt idx="405">
                  <c:v>531.27677806341046</c:v>
                </c:pt>
                <c:pt idx="406">
                  <c:v>532.90488431876599</c:v>
                </c:pt>
                <c:pt idx="407">
                  <c:v>547.26268685137575</c:v>
                </c:pt>
                <c:pt idx="408">
                  <c:v>542.44501570979719</c:v>
                </c:pt>
                <c:pt idx="409">
                  <c:v>545.7488336665715</c:v>
                </c:pt>
                <c:pt idx="410">
                  <c:v>564.73388555650774</c:v>
                </c:pt>
                <c:pt idx="411">
                  <c:v>568.31381510044741</c:v>
                </c:pt>
                <c:pt idx="412">
                  <c:v>574.06455298486151</c:v>
                </c:pt>
                <c:pt idx="413">
                  <c:v>567.96153479958105</c:v>
                </c:pt>
                <c:pt idx="414">
                  <c:v>575.63553270494151</c:v>
                </c:pt>
                <c:pt idx="415">
                  <c:v>582.62401218699415</c:v>
                </c:pt>
                <c:pt idx="416">
                  <c:v>585.04236884699617</c:v>
                </c:pt>
                <c:pt idx="417">
                  <c:v>575.46415309911458</c:v>
                </c:pt>
                <c:pt idx="418">
                  <c:v>582.53832238408063</c:v>
                </c:pt>
                <c:pt idx="419">
                  <c:v>584.87098924116913</c:v>
                </c:pt>
                <c:pt idx="420">
                  <c:v>574.59773398076743</c:v>
                </c:pt>
                <c:pt idx="421">
                  <c:v>581.74807197943449</c:v>
                </c:pt>
                <c:pt idx="422">
                  <c:v>585.22326954203572</c:v>
                </c:pt>
                <c:pt idx="423">
                  <c:v>603.43711320575062</c:v>
                </c:pt>
                <c:pt idx="424">
                  <c:v>610.2732552604017</c:v>
                </c:pt>
                <c:pt idx="425">
                  <c:v>600.36180139007899</c:v>
                </c:pt>
                <c:pt idx="426">
                  <c:v>598.71465295629821</c:v>
                </c:pt>
                <c:pt idx="427">
                  <c:v>597.81967057031329</c:v>
                </c:pt>
                <c:pt idx="428">
                  <c:v>593.51613824621541</c:v>
                </c:pt>
                <c:pt idx="429">
                  <c:v>604.19880034275923</c:v>
                </c:pt>
                <c:pt idx="430">
                  <c:v>597.93392364086446</c:v>
                </c:pt>
                <c:pt idx="431">
                  <c:v>601.29486813291442</c:v>
                </c:pt>
                <c:pt idx="432">
                  <c:v>599.28591830905452</c:v>
                </c:pt>
                <c:pt idx="433">
                  <c:v>643.49233552318378</c:v>
                </c:pt>
                <c:pt idx="434">
                  <c:v>634.83766542892511</c:v>
                </c:pt>
                <c:pt idx="435">
                  <c:v>642.47357897743495</c:v>
                </c:pt>
                <c:pt idx="436">
                  <c:v>626.51623345710743</c:v>
                </c:pt>
                <c:pt idx="437">
                  <c:v>605.34133104827197</c:v>
                </c:pt>
                <c:pt idx="438">
                  <c:v>602.55165190897833</c:v>
                </c:pt>
                <c:pt idx="439">
                  <c:v>596.496239169761</c:v>
                </c:pt>
                <c:pt idx="440">
                  <c:v>598.40997810149486</c:v>
                </c:pt>
                <c:pt idx="441">
                  <c:v>615.57650195182327</c:v>
                </c:pt>
                <c:pt idx="442">
                  <c:v>610.83499952394561</c:v>
                </c:pt>
                <c:pt idx="443">
                  <c:v>604.50347519756258</c:v>
                </c:pt>
                <c:pt idx="444">
                  <c:v>597.60068551842335</c:v>
                </c:pt>
                <c:pt idx="445">
                  <c:v>604.14167380748358</c:v>
                </c:pt>
                <c:pt idx="446">
                  <c:v>614.71960392268863</c:v>
                </c:pt>
                <c:pt idx="447">
                  <c:v>586.3467580691231</c:v>
                </c:pt>
                <c:pt idx="448">
                  <c:v>582.01466247738733</c:v>
                </c:pt>
                <c:pt idx="449">
                  <c:v>578.58707036084934</c:v>
                </c:pt>
                <c:pt idx="450">
                  <c:v>573.79796248690855</c:v>
                </c:pt>
                <c:pt idx="451">
                  <c:v>577.60639817195079</c:v>
                </c:pt>
                <c:pt idx="452">
                  <c:v>577.08273826525749</c:v>
                </c:pt>
                <c:pt idx="453">
                  <c:v>590.79310673141003</c:v>
                </c:pt>
                <c:pt idx="454">
                  <c:v>574.96905646005905</c:v>
                </c:pt>
                <c:pt idx="455">
                  <c:v>578.60611253927448</c:v>
                </c:pt>
                <c:pt idx="456">
                  <c:v>574.94049319242129</c:v>
                </c:pt>
                <c:pt idx="457">
                  <c:v>575.14043606588586</c:v>
                </c:pt>
                <c:pt idx="458">
                  <c:v>585.27087498809863</c:v>
                </c:pt>
                <c:pt idx="459">
                  <c:v>611.62524992859187</c:v>
                </c:pt>
                <c:pt idx="460">
                  <c:v>606.42673521850895</c:v>
                </c:pt>
                <c:pt idx="461">
                  <c:v>614.16738074835757</c:v>
                </c:pt>
                <c:pt idx="462">
                  <c:v>607.18842235551745</c:v>
                </c:pt>
                <c:pt idx="463">
                  <c:v>614.14833856993243</c:v>
                </c:pt>
                <c:pt idx="464">
                  <c:v>613.2533561839474</c:v>
                </c:pt>
                <c:pt idx="465">
                  <c:v>624.43111491954687</c:v>
                </c:pt>
                <c:pt idx="466">
                  <c:v>633.82842997238879</c:v>
                </c:pt>
                <c:pt idx="467">
                  <c:v>636.76092544987148</c:v>
                </c:pt>
                <c:pt idx="468">
                  <c:v>642.25459392554512</c:v>
                </c:pt>
                <c:pt idx="469">
                  <c:v>642.06417214129306</c:v>
                </c:pt>
                <c:pt idx="470">
                  <c:v>651.77568313815095</c:v>
                </c:pt>
                <c:pt idx="471">
                  <c:v>654.1369132628771</c:v>
                </c:pt>
                <c:pt idx="472">
                  <c:v>652.00418927925364</c:v>
                </c:pt>
                <c:pt idx="473">
                  <c:v>645.66314386365798</c:v>
                </c:pt>
                <c:pt idx="474">
                  <c:v>646.35818337617832</c:v>
                </c:pt>
                <c:pt idx="475">
                  <c:v>649.6620013329524</c:v>
                </c:pt>
                <c:pt idx="476">
                  <c:v>648.25288012948681</c:v>
                </c:pt>
                <c:pt idx="477">
                  <c:v>649.32876321051128</c:v>
                </c:pt>
                <c:pt idx="478">
                  <c:v>642.90202799200222</c:v>
                </c:pt>
                <c:pt idx="479">
                  <c:v>646.99609635342267</c:v>
                </c:pt>
                <c:pt idx="480">
                  <c:v>651.96610492240313</c:v>
                </c:pt>
                <c:pt idx="481">
                  <c:v>651.52813481862336</c:v>
                </c:pt>
                <c:pt idx="482">
                  <c:v>658.84985242311723</c:v>
                </c:pt>
                <c:pt idx="483">
                  <c:v>654.99381129201174</c:v>
                </c:pt>
                <c:pt idx="484">
                  <c:v>648.18623250499843</c:v>
                </c:pt>
                <c:pt idx="485">
                  <c:v>622.61258687993904</c:v>
                </c:pt>
                <c:pt idx="486">
                  <c:v>621.4700561744263</c:v>
                </c:pt>
                <c:pt idx="487">
                  <c:v>618.23288584214038</c:v>
                </c:pt>
                <c:pt idx="488">
                  <c:v>624.3263829382081</c:v>
                </c:pt>
                <c:pt idx="489">
                  <c:v>622.29839093592295</c:v>
                </c:pt>
                <c:pt idx="490">
                  <c:v>602.24697705417509</c:v>
                </c:pt>
                <c:pt idx="491">
                  <c:v>603.77035132819196</c:v>
                </c:pt>
                <c:pt idx="492">
                  <c:v>612.83442825859288</c:v>
                </c:pt>
                <c:pt idx="493">
                  <c:v>603.21812815386079</c:v>
                </c:pt>
                <c:pt idx="494">
                  <c:v>610.36846615252784</c:v>
                </c:pt>
                <c:pt idx="495">
                  <c:v>611.47291250119008</c:v>
                </c:pt>
                <c:pt idx="496">
                  <c:v>613.67228410930204</c:v>
                </c:pt>
                <c:pt idx="497">
                  <c:v>596.83899838141485</c:v>
                </c:pt>
                <c:pt idx="498">
                  <c:v>612.04417785394651</c:v>
                </c:pt>
                <c:pt idx="499">
                  <c:v>625.04998571836609</c:v>
                </c:pt>
                <c:pt idx="500">
                  <c:v>630.40083785585068</c:v>
                </c:pt>
                <c:pt idx="501">
                  <c:v>620.57507378844139</c:v>
                </c:pt>
                <c:pt idx="502">
                  <c:v>634.99952394553941</c:v>
                </c:pt>
                <c:pt idx="503">
                  <c:v>627.87774921451012</c:v>
                </c:pt>
                <c:pt idx="504">
                  <c:v>614.90050461772819</c:v>
                </c:pt>
                <c:pt idx="505">
                  <c:v>596.5343235266115</c:v>
                </c:pt>
                <c:pt idx="506">
                  <c:v>610.87308388079589</c:v>
                </c:pt>
                <c:pt idx="507">
                  <c:v>610.1494811006379</c:v>
                </c:pt>
                <c:pt idx="508">
                  <c:v>491.96420070456054</c:v>
                </c:pt>
                <c:pt idx="509">
                  <c:v>485.69932400266589</c:v>
                </c:pt>
                <c:pt idx="510">
                  <c:v>488.59373512329813</c:v>
                </c:pt>
                <c:pt idx="511">
                  <c:v>497.80062839188804</c:v>
                </c:pt>
                <c:pt idx="512">
                  <c:v>509.57821574788159</c:v>
                </c:pt>
                <c:pt idx="513">
                  <c:v>520.99400171379602</c:v>
                </c:pt>
                <c:pt idx="514">
                  <c:v>523.68846996096363</c:v>
                </c:pt>
                <c:pt idx="515">
                  <c:v>516.04303532324093</c:v>
                </c:pt>
                <c:pt idx="516">
                  <c:v>525.31657621631916</c:v>
                </c:pt>
                <c:pt idx="517">
                  <c:v>514.27211272969635</c:v>
                </c:pt>
                <c:pt idx="518">
                  <c:v>515.50985432733501</c:v>
                </c:pt>
                <c:pt idx="519">
                  <c:v>534.22831571931829</c:v>
                </c:pt>
                <c:pt idx="520">
                  <c:v>528.29667713986487</c:v>
                </c:pt>
                <c:pt idx="521">
                  <c:v>520.64172141292966</c:v>
                </c:pt>
                <c:pt idx="522">
                  <c:v>517.37598781300585</c:v>
                </c:pt>
                <c:pt idx="523">
                  <c:v>521.34628201466239</c:v>
                </c:pt>
                <c:pt idx="524">
                  <c:v>522.51737598781301</c:v>
                </c:pt>
                <c:pt idx="525">
                  <c:v>526.74473959821</c:v>
                </c:pt>
                <c:pt idx="526">
                  <c:v>520.32752546891356</c:v>
                </c:pt>
                <c:pt idx="527">
                  <c:v>522.107969151671</c:v>
                </c:pt>
                <c:pt idx="528">
                  <c:v>516.05255641245355</c:v>
                </c:pt>
                <c:pt idx="529">
                  <c:v>525.07854898600397</c:v>
                </c:pt>
                <c:pt idx="530">
                  <c:v>518.41378653717982</c:v>
                </c:pt>
                <c:pt idx="531">
                  <c:v>518.26144910977814</c:v>
                </c:pt>
                <c:pt idx="532">
                  <c:v>493.86841854708177</c:v>
                </c:pt>
                <c:pt idx="533">
                  <c:v>500.72360278015805</c:v>
                </c:pt>
                <c:pt idx="534">
                  <c:v>490.04094068361422</c:v>
                </c:pt>
                <c:pt idx="535">
                  <c:v>484.85194706274399</c:v>
                </c:pt>
                <c:pt idx="536">
                  <c:v>474.68342378368089</c:v>
                </c:pt>
                <c:pt idx="537">
                  <c:v>477.63496143958866</c:v>
                </c:pt>
                <c:pt idx="538">
                  <c:v>471.41769018375703</c:v>
                </c:pt>
                <c:pt idx="539">
                  <c:v>464.91478625154718</c:v>
                </c:pt>
                <c:pt idx="540">
                  <c:v>479.19642007045599</c:v>
                </c:pt>
                <c:pt idx="541">
                  <c:v>483.01437684471102</c:v>
                </c:pt>
                <c:pt idx="542">
                  <c:v>476.87327430258017</c:v>
                </c:pt>
                <c:pt idx="543">
                  <c:v>477.30172331714743</c:v>
                </c:pt>
                <c:pt idx="544">
                  <c:v>461.74426354374941</c:v>
                </c:pt>
                <c:pt idx="545">
                  <c:v>467.59021232028937</c:v>
                </c:pt>
                <c:pt idx="546">
                  <c:v>454.72722079405878</c:v>
                </c:pt>
                <c:pt idx="547">
                  <c:v>455.14614871941353</c:v>
                </c:pt>
                <c:pt idx="548">
                  <c:v>454.94620584594873</c:v>
                </c:pt>
                <c:pt idx="549">
                  <c:v>444.82528801294865</c:v>
                </c:pt>
                <c:pt idx="550">
                  <c:v>430.41035894506325</c:v>
                </c:pt>
                <c:pt idx="551">
                  <c:v>453.81319622964867</c:v>
                </c:pt>
                <c:pt idx="552">
                  <c:v>454.86051604303537</c:v>
                </c:pt>
                <c:pt idx="553">
                  <c:v>462.62020375130913</c:v>
                </c:pt>
                <c:pt idx="554">
                  <c:v>457.93582785870706</c:v>
                </c:pt>
                <c:pt idx="555">
                  <c:v>457.59306864705314</c:v>
                </c:pt>
                <c:pt idx="556">
                  <c:v>465.30515090926406</c:v>
                </c:pt>
                <c:pt idx="557">
                  <c:v>462.5249928591831</c:v>
                </c:pt>
                <c:pt idx="558">
                  <c:v>465.07664476816154</c:v>
                </c:pt>
                <c:pt idx="559">
                  <c:v>466.84756736170618</c:v>
                </c:pt>
                <c:pt idx="560">
                  <c:v>464.63867466438165</c:v>
                </c:pt>
                <c:pt idx="561">
                  <c:v>474.61677615919251</c:v>
                </c:pt>
                <c:pt idx="562">
                  <c:v>450.45225173759871</c:v>
                </c:pt>
                <c:pt idx="563">
                  <c:v>442.74016947538797</c:v>
                </c:pt>
                <c:pt idx="564">
                  <c:v>445.04427306483871</c:v>
                </c:pt>
                <c:pt idx="565">
                  <c:v>454.90812148909845</c:v>
                </c:pt>
                <c:pt idx="566">
                  <c:v>447.88155765019508</c:v>
                </c:pt>
                <c:pt idx="567">
                  <c:v>433.65705036656186</c:v>
                </c:pt>
                <c:pt idx="568">
                  <c:v>440.40750261829959</c:v>
                </c:pt>
                <c:pt idx="569">
                  <c:v>441.01685232790624</c:v>
                </c:pt>
                <c:pt idx="570">
                  <c:v>440.35989717223646</c:v>
                </c:pt>
                <c:pt idx="571">
                  <c:v>458.83081024469209</c:v>
                </c:pt>
                <c:pt idx="572">
                  <c:v>474.4263543749405</c:v>
                </c:pt>
                <c:pt idx="573">
                  <c:v>556.68856517185566</c:v>
                </c:pt>
                <c:pt idx="574">
                  <c:v>582.74778634675806</c:v>
                </c:pt>
                <c:pt idx="575">
                  <c:v>595.01094925259451</c:v>
                </c:pt>
                <c:pt idx="576">
                  <c:v>607.38836522898214</c:v>
                </c:pt>
                <c:pt idx="577">
                  <c:v>617.73778920308484</c:v>
                </c:pt>
                <c:pt idx="578">
                  <c:v>601.81852803960771</c:v>
                </c:pt>
                <c:pt idx="579">
                  <c:v>603.63705607921543</c:v>
                </c:pt>
                <c:pt idx="580">
                  <c:v>600.91402456441017</c:v>
                </c:pt>
                <c:pt idx="581">
                  <c:v>599.91431019708659</c:v>
                </c:pt>
                <c:pt idx="582">
                  <c:v>621.47957726363904</c:v>
                </c:pt>
                <c:pt idx="583">
                  <c:v>610.3113396172522</c:v>
                </c:pt>
                <c:pt idx="584">
                  <c:v>610.58745120441768</c:v>
                </c:pt>
                <c:pt idx="585">
                  <c:v>604.39874321622392</c:v>
                </c:pt>
                <c:pt idx="586">
                  <c:v>602.63734171189185</c:v>
                </c:pt>
                <c:pt idx="587">
                  <c:v>617.442635437494</c:v>
                </c:pt>
                <c:pt idx="588">
                  <c:v>618.71846139198317</c:v>
                </c:pt>
                <c:pt idx="589">
                  <c:v>621.22250785489859</c:v>
                </c:pt>
                <c:pt idx="590">
                  <c:v>633.97124631057795</c:v>
                </c:pt>
                <c:pt idx="591">
                  <c:v>639.21736646672377</c:v>
                </c:pt>
                <c:pt idx="592">
                  <c:v>646.15824050271351</c:v>
                </c:pt>
                <c:pt idx="593">
                  <c:v>645.52984861468144</c:v>
                </c:pt>
                <c:pt idx="594">
                  <c:v>650.42368846996089</c:v>
                </c:pt>
                <c:pt idx="595">
                  <c:v>641.77853946491484</c:v>
                </c:pt>
                <c:pt idx="596">
                  <c:v>645.9106921831858</c:v>
                </c:pt>
                <c:pt idx="597">
                  <c:v>650.60458916500033</c:v>
                </c:pt>
                <c:pt idx="598">
                  <c:v>656.99324002665912</c:v>
                </c:pt>
                <c:pt idx="599">
                  <c:v>645.94877654003608</c:v>
                </c:pt>
                <c:pt idx="600">
                  <c:v>653.21336760925442</c:v>
                </c:pt>
                <c:pt idx="601">
                  <c:v>645.68218604208323</c:v>
                </c:pt>
                <c:pt idx="602">
                  <c:v>638.96029705798344</c:v>
                </c:pt>
                <c:pt idx="603">
                  <c:v>636.07540702656377</c:v>
                </c:pt>
                <c:pt idx="604">
                  <c:v>617.67114157859646</c:v>
                </c:pt>
                <c:pt idx="605">
                  <c:v>606.1220603637056</c:v>
                </c:pt>
                <c:pt idx="606">
                  <c:v>591.74521565267071</c:v>
                </c:pt>
                <c:pt idx="607">
                  <c:v>598.72417404551084</c:v>
                </c:pt>
                <c:pt idx="608">
                  <c:v>609.7876797105589</c:v>
                </c:pt>
                <c:pt idx="609">
                  <c:v>596.2962962962963</c:v>
                </c:pt>
                <c:pt idx="610">
                  <c:v>573.9407788250976</c:v>
                </c:pt>
                <c:pt idx="611">
                  <c:v>569.25640293249546</c:v>
                </c:pt>
                <c:pt idx="612">
                  <c:v>575.51175854517749</c:v>
                </c:pt>
                <c:pt idx="613">
                  <c:v>578.34904313053414</c:v>
                </c:pt>
                <c:pt idx="614">
                  <c:v>582.54784347329337</c:v>
                </c:pt>
                <c:pt idx="615">
                  <c:v>578.06341045415593</c:v>
                </c:pt>
                <c:pt idx="616">
                  <c:v>596.12491669046938</c:v>
                </c:pt>
                <c:pt idx="617">
                  <c:v>573.64562505950687</c:v>
                </c:pt>
                <c:pt idx="618">
                  <c:v>568.89460154241635</c:v>
                </c:pt>
                <c:pt idx="619">
                  <c:v>564.15309911453869</c:v>
                </c:pt>
                <c:pt idx="620">
                  <c:v>574.75959249738173</c:v>
                </c:pt>
                <c:pt idx="621">
                  <c:v>566.76187755879278</c:v>
                </c:pt>
                <c:pt idx="622">
                  <c:v>561.90612206036371</c:v>
                </c:pt>
                <c:pt idx="623">
                  <c:v>563.21051128249064</c:v>
                </c:pt>
                <c:pt idx="624">
                  <c:v>574.40731219651525</c:v>
                </c:pt>
                <c:pt idx="625">
                  <c:v>575.96877082738263</c:v>
                </c:pt>
                <c:pt idx="626">
                  <c:v>600.30467485480335</c:v>
                </c:pt>
                <c:pt idx="627">
                  <c:v>597.79110730267541</c:v>
                </c:pt>
                <c:pt idx="628">
                  <c:v>618.29001237741591</c:v>
                </c:pt>
                <c:pt idx="629">
                  <c:v>645.63458059602021</c:v>
                </c:pt>
                <c:pt idx="630">
                  <c:v>651.11872798248123</c:v>
                </c:pt>
                <c:pt idx="631">
                  <c:v>646.70094258783206</c:v>
                </c:pt>
                <c:pt idx="632">
                  <c:v>764.47681614776741</c:v>
                </c:pt>
                <c:pt idx="633">
                  <c:v>777.3969342092737</c:v>
                </c:pt>
                <c:pt idx="634">
                  <c:v>771.74140721698552</c:v>
                </c:pt>
                <c:pt idx="635">
                  <c:v>762.28696562886796</c:v>
                </c:pt>
                <c:pt idx="636">
                  <c:v>758.53565647910125</c:v>
                </c:pt>
                <c:pt idx="637">
                  <c:v>760.4113110539846</c:v>
                </c:pt>
                <c:pt idx="638">
                  <c:v>759.50680757878695</c:v>
                </c:pt>
                <c:pt idx="639">
                  <c:v>769.96096353422831</c:v>
                </c:pt>
                <c:pt idx="640">
                  <c:v>765.84785299438249</c:v>
                </c:pt>
                <c:pt idx="641">
                  <c:v>765.56222031800428</c:v>
                </c:pt>
                <c:pt idx="642">
                  <c:v>756.92659240217085</c:v>
                </c:pt>
                <c:pt idx="643">
                  <c:v>757.65019518232884</c:v>
                </c:pt>
                <c:pt idx="644">
                  <c:v>754.74626297248403</c:v>
                </c:pt>
                <c:pt idx="645">
                  <c:v>769.23736075407021</c:v>
                </c:pt>
                <c:pt idx="646">
                  <c:v>762.42026087784438</c:v>
                </c:pt>
                <c:pt idx="647">
                  <c:v>768.81843282871557</c:v>
                </c:pt>
                <c:pt idx="648">
                  <c:v>781.54812910596979</c:v>
                </c:pt>
                <c:pt idx="649">
                  <c:v>802.41835666000213</c:v>
                </c:pt>
                <c:pt idx="650">
                  <c:v>793.83985527944401</c:v>
                </c:pt>
                <c:pt idx="651">
                  <c:v>789.04122631629059</c:v>
                </c:pt>
                <c:pt idx="652">
                  <c:v>798.21003522803005</c:v>
                </c:pt>
                <c:pt idx="653">
                  <c:v>834.114062648767</c:v>
                </c:pt>
                <c:pt idx="654">
                  <c:v>840.39798152908679</c:v>
                </c:pt>
                <c:pt idx="655">
                  <c:v>838.51280586499092</c:v>
                </c:pt>
                <c:pt idx="656">
                  <c:v>845.37751118727988</c:v>
                </c:pt>
                <c:pt idx="657">
                  <c:v>847.40550318956491</c:v>
                </c:pt>
                <c:pt idx="658">
                  <c:v>845.84404455869753</c:v>
                </c:pt>
                <c:pt idx="659">
                  <c:v>837.78920308483271</c:v>
                </c:pt>
                <c:pt idx="660">
                  <c:v>855.5365133771304</c:v>
                </c:pt>
                <c:pt idx="661">
                  <c:v>852.20413215271833</c:v>
                </c:pt>
                <c:pt idx="662">
                  <c:v>848.81462439303039</c:v>
                </c:pt>
                <c:pt idx="663">
                  <c:v>847.40550318956491</c:v>
                </c:pt>
                <c:pt idx="664">
                  <c:v>848.61468151956581</c:v>
                </c:pt>
                <c:pt idx="665">
                  <c:v>845.55841188231932</c:v>
                </c:pt>
                <c:pt idx="666">
                  <c:v>850.69980005712648</c:v>
                </c:pt>
                <c:pt idx="667">
                  <c:v>861.27773017233164</c:v>
                </c:pt>
                <c:pt idx="668">
                  <c:v>853.12767780634113</c:v>
                </c:pt>
                <c:pt idx="669">
                  <c:v>880.22469770541761</c:v>
                </c:pt>
                <c:pt idx="670">
                  <c:v>912.79634390174226</c:v>
                </c:pt>
                <c:pt idx="671">
                  <c:v>905.3984575835475</c:v>
                </c:pt>
                <c:pt idx="672">
                  <c:v>898.97172236503854</c:v>
                </c:pt>
                <c:pt idx="673">
                  <c:v>889.56488622298389</c:v>
                </c:pt>
                <c:pt idx="674">
                  <c:v>907.10273255260404</c:v>
                </c:pt>
                <c:pt idx="675">
                  <c:v>897.56260116157284</c:v>
                </c:pt>
                <c:pt idx="676">
                  <c:v>902.0565552699228</c:v>
                </c:pt>
                <c:pt idx="677">
                  <c:v>893.75416547653049</c:v>
                </c:pt>
                <c:pt idx="678">
                  <c:v>917.96629534418753</c:v>
                </c:pt>
                <c:pt idx="679">
                  <c:v>926.52575454632017</c:v>
                </c:pt>
                <c:pt idx="680">
                  <c:v>923.01247262686843</c:v>
                </c:pt>
                <c:pt idx="681">
                  <c:v>903.4656764733885</c:v>
                </c:pt>
                <c:pt idx="682">
                  <c:v>886.30867371227259</c:v>
                </c:pt>
                <c:pt idx="683">
                  <c:v>878.1395791678566</c:v>
                </c:pt>
                <c:pt idx="684">
                  <c:v>893.54470151385317</c:v>
                </c:pt>
                <c:pt idx="685">
                  <c:v>891.51670951156814</c:v>
                </c:pt>
                <c:pt idx="686">
                  <c:v>895.40131391031127</c:v>
                </c:pt>
                <c:pt idx="687">
                  <c:v>900.41892792535464</c:v>
                </c:pt>
                <c:pt idx="688">
                  <c:v>895.84880510330368</c:v>
                </c:pt>
                <c:pt idx="689">
                  <c:v>890.28848900314199</c:v>
                </c:pt>
                <c:pt idx="690">
                  <c:v>911.42530705512718</c:v>
                </c:pt>
                <c:pt idx="691">
                  <c:v>925.72598305246106</c:v>
                </c:pt>
                <c:pt idx="692">
                  <c:v>962.45834523469489</c:v>
                </c:pt>
                <c:pt idx="693">
                  <c:v>955.64124535846895</c:v>
                </c:pt>
                <c:pt idx="694">
                  <c:v>934.30448443301907</c:v>
                </c:pt>
                <c:pt idx="695">
                  <c:v>1102.6373417118918</c:v>
                </c:pt>
                <c:pt idx="696">
                  <c:v>1092.7354089307817</c:v>
                </c:pt>
                <c:pt idx="697">
                  <c:v>1052.5564124535845</c:v>
                </c:pt>
                <c:pt idx="698">
                  <c:v>1071.2177473102925</c:v>
                </c:pt>
                <c:pt idx="699">
                  <c:v>1061.6014472055604</c:v>
                </c:pt>
                <c:pt idx="700">
                  <c:v>1048.2719223079118</c:v>
                </c:pt>
                <c:pt idx="701">
                  <c:v>1041.0358945063317</c:v>
                </c:pt>
                <c:pt idx="702">
                  <c:v>1013.3295248976484</c:v>
                </c:pt>
                <c:pt idx="703">
                  <c:v>1017.8044368275731</c:v>
                </c:pt>
                <c:pt idx="704">
                  <c:v>1019.5182328858423</c:v>
                </c:pt>
                <c:pt idx="705">
                  <c:v>1062.1727125583168</c:v>
                </c:pt>
                <c:pt idx="706">
                  <c:v>1088.355707892983</c:v>
                </c:pt>
                <c:pt idx="707">
                  <c:v>1071.6938017709226</c:v>
                </c:pt>
                <c:pt idx="708">
                  <c:v>1153.4799581072075</c:v>
                </c:pt>
                <c:pt idx="709">
                  <c:v>1177.8539464914784</c:v>
                </c:pt>
                <c:pt idx="710">
                  <c:v>1203.9417309340188</c:v>
                </c:pt>
                <c:pt idx="711">
                  <c:v>1176.0449395410835</c:v>
                </c:pt>
                <c:pt idx="712">
                  <c:v>1171.3796058269065</c:v>
                </c:pt>
                <c:pt idx="713">
                  <c:v>1168.6184899552509</c:v>
                </c:pt>
                <c:pt idx="714">
                  <c:v>1147.3864610111398</c:v>
                </c:pt>
                <c:pt idx="715">
                  <c:v>1178.0443682757309</c:v>
                </c:pt>
                <c:pt idx="716">
                  <c:v>1174.8071979434449</c:v>
                </c:pt>
                <c:pt idx="717">
                  <c:v>1193.5637436922784</c:v>
                </c:pt>
                <c:pt idx="718">
                  <c:v>1181.0911168237644</c:v>
                </c:pt>
                <c:pt idx="719">
                  <c:v>1162.1441492906788</c:v>
                </c:pt>
                <c:pt idx="720">
                  <c:v>1071.0273255260399</c:v>
                </c:pt>
                <c:pt idx="721">
                  <c:v>989.81243454251148</c:v>
                </c:pt>
                <c:pt idx="722">
                  <c:v>922.40312291726173</c:v>
                </c:pt>
                <c:pt idx="723">
                  <c:v>966.58097686375322</c:v>
                </c:pt>
                <c:pt idx="724">
                  <c:v>1048.5575549842902</c:v>
                </c:pt>
                <c:pt idx="725">
                  <c:v>1120.2513567552128</c:v>
                </c:pt>
                <c:pt idx="726">
                  <c:v>1119.9657240788347</c:v>
                </c:pt>
                <c:pt idx="727">
                  <c:v>1095.2108921260592</c:v>
                </c:pt>
                <c:pt idx="728">
                  <c:v>1007.2360278015806</c:v>
                </c:pt>
                <c:pt idx="729">
                  <c:v>1003.9036465771685</c:v>
                </c:pt>
                <c:pt idx="730">
                  <c:v>962.20127582595433</c:v>
                </c:pt>
                <c:pt idx="731">
                  <c:v>940.5884033133392</c:v>
                </c:pt>
                <c:pt idx="732">
                  <c:v>904.02742073693241</c:v>
                </c:pt>
                <c:pt idx="733">
                  <c:v>944.30162810625552</c:v>
                </c:pt>
                <c:pt idx="734">
                  <c:v>947.1579548700372</c:v>
                </c:pt>
                <c:pt idx="735">
                  <c:v>928.40140912120364</c:v>
                </c:pt>
                <c:pt idx="736">
                  <c:v>911.07302675426047</c:v>
                </c:pt>
                <c:pt idx="737">
                  <c:v>944.11120632200323</c:v>
                </c:pt>
                <c:pt idx="738">
                  <c:v>990.95496524802422</c:v>
                </c:pt>
                <c:pt idx="739">
                  <c:v>992.19270684566311</c:v>
                </c:pt>
                <c:pt idx="740">
                  <c:v>977.05417499761984</c:v>
                </c:pt>
                <c:pt idx="741">
                  <c:v>954.96524802437398</c:v>
                </c:pt>
                <c:pt idx="742">
                  <c:v>937.54165476530511</c:v>
                </c:pt>
                <c:pt idx="743">
                  <c:v>933.73321908026264</c:v>
                </c:pt>
                <c:pt idx="744">
                  <c:v>987.90821669999059</c:v>
                </c:pt>
                <c:pt idx="745">
                  <c:v>973.43616109682944</c:v>
                </c:pt>
                <c:pt idx="746">
                  <c:v>947.06274397791094</c:v>
                </c:pt>
                <c:pt idx="747">
                  <c:v>936.39912405979237</c:v>
                </c:pt>
                <c:pt idx="748">
                  <c:v>983.14767209368745</c:v>
                </c:pt>
                <c:pt idx="749">
                  <c:v>1009.0450347519758</c:v>
                </c:pt>
                <c:pt idx="750">
                  <c:v>1010.2827763496144</c:v>
                </c:pt>
                <c:pt idx="751">
                  <c:v>1059.2211749024088</c:v>
                </c:pt>
                <c:pt idx="752">
                  <c:v>1031.4195944015996</c:v>
                </c:pt>
                <c:pt idx="753">
                  <c:v>1029.2297438827002</c:v>
                </c:pt>
                <c:pt idx="754">
                  <c:v>1094.2587832047986</c:v>
                </c:pt>
                <c:pt idx="755">
                  <c:v>1079.0250404646292</c:v>
                </c:pt>
                <c:pt idx="756">
                  <c:v>1080.1675711701419</c:v>
                </c:pt>
                <c:pt idx="757">
                  <c:v>1044.7491192992479</c:v>
                </c:pt>
                <c:pt idx="758">
                  <c:v>1049.5096639055507</c:v>
                </c:pt>
                <c:pt idx="759">
                  <c:v>962.48690850233277</c:v>
                </c:pt>
                <c:pt idx="760">
                  <c:v>942.49262115586009</c:v>
                </c:pt>
                <c:pt idx="761">
                  <c:v>968.19956202989624</c:v>
                </c:pt>
                <c:pt idx="762">
                  <c:v>942.49262115586009</c:v>
                </c:pt>
                <c:pt idx="763">
                  <c:v>932.68589926687605</c:v>
                </c:pt>
                <c:pt idx="764">
                  <c:v>926.59240217080821</c:v>
                </c:pt>
                <c:pt idx="765">
                  <c:v>952.48976482909654</c:v>
                </c:pt>
                <c:pt idx="766">
                  <c:v>981.05303246691426</c:v>
                </c:pt>
                <c:pt idx="767">
                  <c:v>981.33866514329236</c:v>
                </c:pt>
                <c:pt idx="768">
                  <c:v>1007.3312386937065</c:v>
                </c:pt>
                <c:pt idx="769">
                  <c:v>1000.8568980291345</c:v>
                </c:pt>
                <c:pt idx="770">
                  <c:v>1031.8956488622298</c:v>
                </c:pt>
                <c:pt idx="771">
                  <c:v>1024.8500428449013</c:v>
                </c:pt>
                <c:pt idx="772">
                  <c:v>1044.844330191374</c:v>
                </c:pt>
                <c:pt idx="773">
                  <c:v>1085.8802246977052</c:v>
                </c:pt>
                <c:pt idx="774">
                  <c:v>1080.6436256307722</c:v>
                </c:pt>
                <c:pt idx="775">
                  <c:v>1085.9754355898315</c:v>
                </c:pt>
                <c:pt idx="776">
                  <c:v>1045.9868608968866</c:v>
                </c:pt>
                <c:pt idx="777">
                  <c:v>1073.0267542606875</c:v>
                </c:pt>
                <c:pt idx="778">
                  <c:v>1074.5501285347043</c:v>
                </c:pt>
                <c:pt idx="779">
                  <c:v>1037.037037037037</c:v>
                </c:pt>
                <c:pt idx="780">
                  <c:v>986.86089688660377</c:v>
                </c:pt>
                <c:pt idx="781">
                  <c:v>1060.1732838236694</c:v>
                </c:pt>
                <c:pt idx="782">
                  <c:v>1114.9195467961533</c:v>
                </c:pt>
                <c:pt idx="783">
                  <c:v>1148.5289917166522</c:v>
                </c:pt>
                <c:pt idx="784">
                  <c:v>1144.6253451394841</c:v>
                </c:pt>
                <c:pt idx="785">
                  <c:v>1179.0916880891175</c:v>
                </c:pt>
                <c:pt idx="786">
                  <c:v>1190.4217842521184</c:v>
                </c:pt>
                <c:pt idx="787">
                  <c:v>1174.0455108064361</c:v>
                </c:pt>
                <c:pt idx="788">
                  <c:v>1182.1384366371512</c:v>
                </c:pt>
                <c:pt idx="789">
                  <c:v>1194.3254308292869</c:v>
                </c:pt>
                <c:pt idx="790">
                  <c:v>1174.2359325906884</c:v>
                </c:pt>
                <c:pt idx="791">
                  <c:v>1193.6589545844045</c:v>
                </c:pt>
                <c:pt idx="792">
                  <c:v>1227.5540321812816</c:v>
                </c:pt>
                <c:pt idx="793">
                  <c:v>1207.3693230505571</c:v>
                </c:pt>
                <c:pt idx="794">
                  <c:v>1246.5962106064933</c:v>
                </c:pt>
                <c:pt idx="795">
                  <c:v>1193.5637436922784</c:v>
                </c:pt>
                <c:pt idx="796">
                  <c:v>1208.9879082166999</c:v>
                </c:pt>
                <c:pt idx="797">
                  <c:v>1182.5192802056556</c:v>
                </c:pt>
                <c:pt idx="798">
                  <c:v>1170.2370751213939</c:v>
                </c:pt>
                <c:pt idx="799">
                  <c:v>1132.1527182709701</c:v>
                </c:pt>
                <c:pt idx="800">
                  <c:v>1148.9098352851568</c:v>
                </c:pt>
                <c:pt idx="801">
                  <c:v>1129.2011806150622</c:v>
                </c:pt>
                <c:pt idx="802">
                  <c:v>1167.6663810339901</c:v>
                </c:pt>
                <c:pt idx="803">
                  <c:v>1166.4286394363517</c:v>
                </c:pt>
                <c:pt idx="804">
                  <c:v>1123.6789488717509</c:v>
                </c:pt>
                <c:pt idx="805">
                  <c:v>1110.4446348662289</c:v>
                </c:pt>
                <c:pt idx="806">
                  <c:v>1106.7314100733122</c:v>
                </c:pt>
                <c:pt idx="807">
                  <c:v>1125.0119013615156</c:v>
                </c:pt>
                <c:pt idx="808">
                  <c:v>1117.1093973150528</c:v>
                </c:pt>
                <c:pt idx="809">
                  <c:v>1115.0147576882796</c:v>
                </c:pt>
                <c:pt idx="810">
                  <c:v>1134.1521470056175</c:v>
                </c:pt>
                <c:pt idx="811">
                  <c:v>1111.2063220032371</c:v>
                </c:pt>
                <c:pt idx="812">
                  <c:v>1089.0221841378652</c:v>
                </c:pt>
                <c:pt idx="813">
                  <c:v>1046.9389698181471</c:v>
                </c:pt>
                <c:pt idx="814">
                  <c:v>1025.0404646291536</c:v>
                </c:pt>
                <c:pt idx="815">
                  <c:v>1120.4417785394651</c:v>
                </c:pt>
                <c:pt idx="816">
                  <c:v>1090.7359801961343</c:v>
                </c:pt>
                <c:pt idx="817">
                  <c:v>1060.5541273921735</c:v>
                </c:pt>
                <c:pt idx="818">
                  <c:v>1094.6396267733028</c:v>
                </c:pt>
                <c:pt idx="819">
                  <c:v>1109.9685804055985</c:v>
                </c:pt>
                <c:pt idx="820">
                  <c:v>1014.5672664952871</c:v>
                </c:pt>
                <c:pt idx="821">
                  <c:v>1019.32781110159</c:v>
                </c:pt>
                <c:pt idx="822">
                  <c:v>990.57412167952009</c:v>
                </c:pt>
                <c:pt idx="823">
                  <c:v>1027.2303151480528</c:v>
                </c:pt>
                <c:pt idx="824">
                  <c:v>1025.8021517661621</c:v>
                </c:pt>
                <c:pt idx="825">
                  <c:v>974.48348091021603</c:v>
                </c:pt>
                <c:pt idx="826">
                  <c:v>958.96410549366828</c:v>
                </c:pt>
                <c:pt idx="827">
                  <c:v>943.73036275349909</c:v>
                </c:pt>
                <c:pt idx="828">
                  <c:v>931.44815766923728</c:v>
                </c:pt>
                <c:pt idx="829">
                  <c:v>867.84728172902987</c:v>
                </c:pt>
                <c:pt idx="830">
                  <c:v>898.88603256212502</c:v>
                </c:pt>
                <c:pt idx="831">
                  <c:v>874.41683328572799</c:v>
                </c:pt>
                <c:pt idx="832">
                  <c:v>895.83928401409128</c:v>
                </c:pt>
                <c:pt idx="833">
                  <c:v>871.0844520613158</c:v>
                </c:pt>
                <c:pt idx="834">
                  <c:v>863.94363515186137</c:v>
                </c:pt>
                <c:pt idx="835">
                  <c:v>854.13691326287733</c:v>
                </c:pt>
                <c:pt idx="836">
                  <c:v>788.25097591164422</c:v>
                </c:pt>
                <c:pt idx="837">
                  <c:v>793.29715319432535</c:v>
                </c:pt>
                <c:pt idx="838">
                  <c:v>820.05141388174798</c:v>
                </c:pt>
                <c:pt idx="839">
                  <c:v>842.14034085499384</c:v>
                </c:pt>
                <c:pt idx="840">
                  <c:v>822.14605350852139</c:v>
                </c:pt>
                <c:pt idx="841">
                  <c:v>832.14319718175761</c:v>
                </c:pt>
                <c:pt idx="842">
                  <c:v>847.8529943825572</c:v>
                </c:pt>
                <c:pt idx="843">
                  <c:v>902.21841378653721</c:v>
                </c:pt>
                <c:pt idx="844">
                  <c:v>861.56336284870974</c:v>
                </c:pt>
                <c:pt idx="845">
                  <c:v>849.56679044082648</c:v>
                </c:pt>
                <c:pt idx="846">
                  <c:v>875.27373131486252</c:v>
                </c:pt>
                <c:pt idx="847">
                  <c:v>848.51947062743989</c:v>
                </c:pt>
                <c:pt idx="848">
                  <c:v>872.22698276682854</c:v>
                </c:pt>
                <c:pt idx="849">
                  <c:v>900.02856326763765</c:v>
                </c:pt>
                <c:pt idx="850">
                  <c:v>902.50404646291531</c:v>
                </c:pt>
                <c:pt idx="851">
                  <c:v>889.36494334951919</c:v>
                </c:pt>
                <c:pt idx="852">
                  <c:v>935.9230695991622</c:v>
                </c:pt>
                <c:pt idx="853">
                  <c:v>929.35351804246386</c:v>
                </c:pt>
                <c:pt idx="854">
                  <c:v>932.40026659049806</c:v>
                </c:pt>
                <c:pt idx="855">
                  <c:v>967.15224221650953</c:v>
                </c:pt>
                <c:pt idx="856">
                  <c:v>909.16880891173935</c:v>
                </c:pt>
                <c:pt idx="857">
                  <c:v>916.21441492906786</c:v>
                </c:pt>
                <c:pt idx="858">
                  <c:v>933.06674283538041</c:v>
                </c:pt>
                <c:pt idx="859">
                  <c:v>926.97324573931257</c:v>
                </c:pt>
                <c:pt idx="860">
                  <c:v>929.82957250309437</c:v>
                </c:pt>
                <c:pt idx="861">
                  <c:v>934.30448443301907</c:v>
                </c:pt>
                <c:pt idx="862">
                  <c:v>931.73379034561549</c:v>
                </c:pt>
                <c:pt idx="863">
                  <c:v>945.9202132723982</c:v>
                </c:pt>
                <c:pt idx="864">
                  <c:v>949.44301628106246</c:v>
                </c:pt>
                <c:pt idx="865">
                  <c:v>962.77254117871087</c:v>
                </c:pt>
                <c:pt idx="866">
                  <c:v>962.20127582595433</c:v>
                </c:pt>
                <c:pt idx="867">
                  <c:v>950.5855469865752</c:v>
                </c:pt>
                <c:pt idx="868">
                  <c:v>948.20527468342368</c:v>
                </c:pt>
                <c:pt idx="869">
                  <c:v>936.49433495191852</c:v>
                </c:pt>
                <c:pt idx="870">
                  <c:v>963.62943920784528</c:v>
                </c:pt>
                <c:pt idx="871">
                  <c:v>991.43101970865462</c:v>
                </c:pt>
                <c:pt idx="872">
                  <c:v>972.96010663619904</c:v>
                </c:pt>
                <c:pt idx="873">
                  <c:v>973.34095020470352</c:v>
                </c:pt>
                <c:pt idx="874">
                  <c:v>1006.379129772446</c:v>
                </c:pt>
                <c:pt idx="875">
                  <c:v>993.5256593354278</c:v>
                </c:pt>
                <c:pt idx="876">
                  <c:v>999.14310197086547</c:v>
                </c:pt>
                <c:pt idx="877">
                  <c:v>998.09578215747888</c:v>
                </c:pt>
                <c:pt idx="878">
                  <c:v>994.47776825668848</c:v>
                </c:pt>
                <c:pt idx="879">
                  <c:v>988.38427116062087</c:v>
                </c:pt>
                <c:pt idx="880">
                  <c:v>977.62544035037615</c:v>
                </c:pt>
                <c:pt idx="881">
                  <c:v>1018.5661239645816</c:v>
                </c:pt>
                <c:pt idx="882">
                  <c:v>1043.9874321622394</c:v>
                </c:pt>
                <c:pt idx="883">
                  <c:v>1051.318670855946</c:v>
                </c:pt>
                <c:pt idx="884">
                  <c:v>1061.6966580976862</c:v>
                </c:pt>
                <c:pt idx="885">
                  <c:v>1032.0860706464819</c:v>
                </c:pt>
                <c:pt idx="886">
                  <c:v>898.2195563172429</c:v>
                </c:pt>
                <c:pt idx="887">
                  <c:v>921.35580310387513</c:v>
                </c:pt>
                <c:pt idx="888">
                  <c:v>904.31305341331051</c:v>
                </c:pt>
                <c:pt idx="889">
                  <c:v>913.07245548890796</c:v>
                </c:pt>
                <c:pt idx="890">
                  <c:v>890.79310673141003</c:v>
                </c:pt>
                <c:pt idx="891">
                  <c:v>880.03427592116543</c:v>
                </c:pt>
                <c:pt idx="892">
                  <c:v>866.79996191564328</c:v>
                </c:pt>
                <c:pt idx="893">
                  <c:v>859.5639341140627</c:v>
                </c:pt>
                <c:pt idx="894">
                  <c:v>857.18366181091119</c:v>
                </c:pt>
                <c:pt idx="895">
                  <c:v>886.5086165857374</c:v>
                </c:pt>
                <c:pt idx="896">
                  <c:v>871.56050652194597</c:v>
                </c:pt>
                <c:pt idx="897">
                  <c:v>864.41968961249177</c:v>
                </c:pt>
                <c:pt idx="898">
                  <c:v>850.8997429305914</c:v>
                </c:pt>
                <c:pt idx="899">
                  <c:v>864.89574407312193</c:v>
                </c:pt>
                <c:pt idx="900">
                  <c:v>862.03941730934025</c:v>
                </c:pt>
                <c:pt idx="901">
                  <c:v>884.41397695896399</c:v>
                </c:pt>
                <c:pt idx="902">
                  <c:v>857.08845091878504</c:v>
                </c:pt>
                <c:pt idx="903">
                  <c:v>835.38036751404354</c:v>
                </c:pt>
                <c:pt idx="904">
                  <c:v>836.71332000380846</c:v>
                </c:pt>
                <c:pt idx="905">
                  <c:v>848.51947062743989</c:v>
                </c:pt>
                <c:pt idx="906">
                  <c:v>843.85413691326278</c:v>
                </c:pt>
                <c:pt idx="907">
                  <c:v>861.65857374083612</c:v>
                </c:pt>
                <c:pt idx="908">
                  <c:v>852.61353898886034</c:v>
                </c:pt>
                <c:pt idx="909">
                  <c:v>880.60554127392163</c:v>
                </c:pt>
                <c:pt idx="910">
                  <c:v>903.45615538417599</c:v>
                </c:pt>
                <c:pt idx="911">
                  <c:v>932.01942302199359</c:v>
                </c:pt>
                <c:pt idx="912">
                  <c:v>954.0131391031133</c:v>
                </c:pt>
                <c:pt idx="913">
                  <c:v>978.86318194801481</c:v>
                </c:pt>
                <c:pt idx="914">
                  <c:v>983.52851566219181</c:v>
                </c:pt>
                <c:pt idx="915">
                  <c:v>976.57812053698945</c:v>
                </c:pt>
                <c:pt idx="916">
                  <c:v>966.48576597162707</c:v>
                </c:pt>
                <c:pt idx="917">
                  <c:v>964.01028277634953</c:v>
                </c:pt>
                <c:pt idx="918">
                  <c:v>948.20527468342368</c:v>
                </c:pt>
                <c:pt idx="919">
                  <c:v>959.15452727792058</c:v>
                </c:pt>
                <c:pt idx="920">
                  <c:v>951.06160144720559</c:v>
                </c:pt>
                <c:pt idx="921">
                  <c:v>931.73379034561549</c:v>
                </c:pt>
                <c:pt idx="922">
                  <c:v>924.40255165190899</c:v>
                </c:pt>
                <c:pt idx="923">
                  <c:v>892.60211368180524</c:v>
                </c:pt>
                <c:pt idx="924">
                  <c:v>893.55422260306568</c:v>
                </c:pt>
                <c:pt idx="925">
                  <c:v>896.12491669046949</c:v>
                </c:pt>
                <c:pt idx="926">
                  <c:v>897.7435018566124</c:v>
                </c:pt>
                <c:pt idx="927">
                  <c:v>908.69275445110929</c:v>
                </c:pt>
                <c:pt idx="928">
                  <c:v>899.26687613062927</c:v>
                </c:pt>
                <c:pt idx="929">
                  <c:v>893.07816814243529</c:v>
                </c:pt>
                <c:pt idx="930">
                  <c:v>866.32390745501289</c:v>
                </c:pt>
                <c:pt idx="931">
                  <c:v>856.99324002665912</c:v>
                </c:pt>
                <c:pt idx="932">
                  <c:v>872.70303722745894</c:v>
                </c:pt>
                <c:pt idx="933">
                  <c:v>842.04512996286769</c:v>
                </c:pt>
                <c:pt idx="934">
                  <c:v>812.43454251166338</c:v>
                </c:pt>
                <c:pt idx="935">
                  <c:v>837.57021803294299</c:v>
                </c:pt>
                <c:pt idx="936">
                  <c:v>866.99038369989512</c:v>
                </c:pt>
                <c:pt idx="937">
                  <c:v>870.98924116918965</c:v>
                </c:pt>
                <c:pt idx="938">
                  <c:v>920.40369418261446</c:v>
                </c:pt>
                <c:pt idx="939">
                  <c:v>932.20984480624588</c:v>
                </c:pt>
                <c:pt idx="940">
                  <c:v>900.69503951252022</c:v>
                </c:pt>
                <c:pt idx="941">
                  <c:v>905.45558411882303</c:v>
                </c:pt>
                <c:pt idx="942">
                  <c:v>924.11691897553078</c:v>
                </c:pt>
                <c:pt idx="943">
                  <c:v>901.36151575740269</c:v>
                </c:pt>
                <c:pt idx="944">
                  <c:v>913.7389317337902</c:v>
                </c:pt>
                <c:pt idx="945">
                  <c:v>918.1186327715892</c:v>
                </c:pt>
                <c:pt idx="946">
                  <c:v>933.25716461963248</c:v>
                </c:pt>
                <c:pt idx="947">
                  <c:v>936.77996762829673</c:v>
                </c:pt>
                <c:pt idx="948">
                  <c:v>940.77882509759115</c:v>
                </c:pt>
                <c:pt idx="949">
                  <c:v>817.29029801009233</c:v>
                </c:pt>
                <c:pt idx="950">
                  <c:v>836.99895268018668</c:v>
                </c:pt>
                <c:pt idx="951">
                  <c:v>818.71846139198328</c:v>
                </c:pt>
                <c:pt idx="952">
                  <c:v>817.76635247072261</c:v>
                </c:pt>
                <c:pt idx="953">
                  <c:v>834.61868037703516</c:v>
                </c:pt>
                <c:pt idx="954">
                  <c:v>870.32276492430731</c:v>
                </c:pt>
                <c:pt idx="955">
                  <c:v>876.32105112824911</c:v>
                </c:pt>
                <c:pt idx="956">
                  <c:v>872.60782633533279</c:v>
                </c:pt>
                <c:pt idx="957">
                  <c:v>868.79939065029032</c:v>
                </c:pt>
                <c:pt idx="958">
                  <c:v>898.505188993621</c:v>
                </c:pt>
                <c:pt idx="959">
                  <c:v>890.79310673141003</c:v>
                </c:pt>
                <c:pt idx="960">
                  <c:v>886.41340569361125</c:v>
                </c:pt>
                <c:pt idx="961">
                  <c:v>889.65057602589729</c:v>
                </c:pt>
                <c:pt idx="962">
                  <c:v>923.83128629915257</c:v>
                </c:pt>
                <c:pt idx="963">
                  <c:v>905.55079501094917</c:v>
                </c:pt>
                <c:pt idx="964">
                  <c:v>894.88717509283049</c:v>
                </c:pt>
                <c:pt idx="965">
                  <c:v>894.31590974007429</c:v>
                </c:pt>
                <c:pt idx="966">
                  <c:v>912.97724459678182</c:v>
                </c:pt>
                <c:pt idx="967">
                  <c:v>919.64200704560608</c:v>
                </c:pt>
                <c:pt idx="968">
                  <c:v>907.45501285347052</c:v>
                </c:pt>
                <c:pt idx="969">
                  <c:v>905.64600590307532</c:v>
                </c:pt>
                <c:pt idx="970">
                  <c:v>917.54736741883266</c:v>
                </c:pt>
                <c:pt idx="971">
                  <c:v>915.5479386841854</c:v>
                </c:pt>
                <c:pt idx="972">
                  <c:v>912.78682281252975</c:v>
                </c:pt>
                <c:pt idx="973">
                  <c:v>906.97895839284013</c:v>
                </c:pt>
                <c:pt idx="974">
                  <c:v>913.4532990574121</c:v>
                </c:pt>
                <c:pt idx="975">
                  <c:v>906.21727125583163</c:v>
                </c:pt>
                <c:pt idx="976">
                  <c:v>926.59240217080821</c:v>
                </c:pt>
                <c:pt idx="977">
                  <c:v>929.06788536608576</c:v>
                </c:pt>
                <c:pt idx="978">
                  <c:v>926.40198038655615</c:v>
                </c:pt>
                <c:pt idx="979">
                  <c:v>927.83014376844721</c:v>
                </c:pt>
                <c:pt idx="980">
                  <c:v>927.83014376844721</c:v>
                </c:pt>
                <c:pt idx="981">
                  <c:v>927.16366752356464</c:v>
                </c:pt>
                <c:pt idx="982">
                  <c:v>927.16366752356464</c:v>
                </c:pt>
                <c:pt idx="983">
                  <c:v>952.96581928972671</c:v>
                </c:pt>
                <c:pt idx="984">
                  <c:v>944.01599542987731</c:v>
                </c:pt>
                <c:pt idx="985">
                  <c:v>948.87175092830614</c:v>
                </c:pt>
                <c:pt idx="986">
                  <c:v>918.78510901647155</c:v>
                </c:pt>
                <c:pt idx="987">
                  <c:v>943.06388650861641</c:v>
                </c:pt>
                <c:pt idx="988">
                  <c:v>914.88146243930316</c:v>
                </c:pt>
                <c:pt idx="989">
                  <c:v>923.6408645149005</c:v>
                </c:pt>
                <c:pt idx="990">
                  <c:v>926.78282395506051</c:v>
                </c:pt>
                <c:pt idx="991">
                  <c:v>947.1579548700372</c:v>
                </c:pt>
                <c:pt idx="992">
                  <c:v>933.63800818813672</c:v>
                </c:pt>
                <c:pt idx="993">
                  <c:v>935.44701513853181</c:v>
                </c:pt>
                <c:pt idx="994">
                  <c:v>903.36094449204984</c:v>
                </c:pt>
                <c:pt idx="995">
                  <c:v>912.4059792440255</c:v>
                </c:pt>
                <c:pt idx="996">
                  <c:v>913.4532990574121</c:v>
                </c:pt>
                <c:pt idx="997">
                  <c:v>900.31419594401586</c:v>
                </c:pt>
                <c:pt idx="998">
                  <c:v>924.2121298676567</c:v>
                </c:pt>
                <c:pt idx="999">
                  <c:v>928.11577644482543</c:v>
                </c:pt>
                <c:pt idx="1000">
                  <c:v>920.40369418261446</c:v>
                </c:pt>
                <c:pt idx="1001">
                  <c:v>938.30334190231372</c:v>
                </c:pt>
                <c:pt idx="1002">
                  <c:v>977.14938588974576</c:v>
                </c:pt>
                <c:pt idx="1003">
                  <c:v>974.38827001809011</c:v>
                </c:pt>
                <c:pt idx="1004">
                  <c:v>1011.9013615157573</c:v>
                </c:pt>
                <c:pt idx="1005">
                  <c:v>1000.3808435685041</c:v>
                </c:pt>
                <c:pt idx="1006">
                  <c:v>998.00057126535273</c:v>
                </c:pt>
                <c:pt idx="1007">
                  <c:v>983.81414833857002</c:v>
                </c:pt>
                <c:pt idx="1008">
                  <c:v>957.72636389602985</c:v>
                </c:pt>
                <c:pt idx="1009">
                  <c:v>947.34837665428915</c:v>
                </c:pt>
                <c:pt idx="1010">
                  <c:v>954.29877177949152</c:v>
                </c:pt>
                <c:pt idx="1011">
                  <c:v>966.10492240312294</c:v>
                </c:pt>
                <c:pt idx="1012">
                  <c:v>950.20470341807106</c:v>
                </c:pt>
                <c:pt idx="1013">
                  <c:v>1131.0101875654575</c:v>
                </c:pt>
                <c:pt idx="1014">
                  <c:v>1160.3351423402837</c:v>
                </c:pt>
                <c:pt idx="1015">
                  <c:v>1174.4263543749405</c:v>
                </c:pt>
                <c:pt idx="1016">
                  <c:v>1213.938874607255</c:v>
                </c:pt>
                <c:pt idx="1017">
                  <c:v>1212.320289441112</c:v>
                </c:pt>
                <c:pt idx="1018">
                  <c:v>1204.5129962867752</c:v>
                </c:pt>
                <c:pt idx="1019">
                  <c:v>1208.8926973245739</c:v>
                </c:pt>
                <c:pt idx="1020">
                  <c:v>1204.1321527182711</c:v>
                </c:pt>
                <c:pt idx="1021">
                  <c:v>1205.0842616395316</c:v>
                </c:pt>
                <c:pt idx="1022">
                  <c:v>1188.8984099781014</c:v>
                </c:pt>
                <c:pt idx="1023">
                  <c:v>1173.9502999143103</c:v>
                </c:pt>
                <c:pt idx="1024">
                  <c:v>1164.8100542702086</c:v>
                </c:pt>
                <c:pt idx="1025">
                  <c:v>1162.9058364276875</c:v>
                </c:pt>
                <c:pt idx="1026">
                  <c:v>1161.8585166143007</c:v>
                </c:pt>
                <c:pt idx="1027">
                  <c:v>1186.1372941064458</c:v>
                </c:pt>
                <c:pt idx="1028">
                  <c:v>1183.8522326954205</c:v>
                </c:pt>
                <c:pt idx="1029">
                  <c:v>1163.3818908883175</c:v>
                </c:pt>
                <c:pt idx="1030">
                  <c:v>1098.9241169189756</c:v>
                </c:pt>
                <c:pt idx="1031">
                  <c:v>1092.8306198229077</c:v>
                </c:pt>
                <c:pt idx="1032">
                  <c:v>1079.5010949252594</c:v>
                </c:pt>
                <c:pt idx="1033">
                  <c:v>1081.5005236599068</c:v>
                </c:pt>
                <c:pt idx="1034">
                  <c:v>1096.7342664000762</c:v>
                </c:pt>
                <c:pt idx="1035">
                  <c:v>1095.2108921260592</c:v>
                </c:pt>
                <c:pt idx="1036">
                  <c:v>1096.924688184328</c:v>
                </c:pt>
                <c:pt idx="1037">
                  <c:v>1123.1076835189945</c:v>
                </c:pt>
                <c:pt idx="1038">
                  <c:v>1123.8693706560032</c:v>
                </c:pt>
                <c:pt idx="1039">
                  <c:v>1120.5369894315909</c:v>
                </c:pt>
                <c:pt idx="1040">
                  <c:v>1117.8710844520613</c:v>
                </c:pt>
                <c:pt idx="1041">
                  <c:v>1113.3009616300105</c:v>
                </c:pt>
                <c:pt idx="1042">
                  <c:v>1118.8231933733221</c:v>
                </c:pt>
                <c:pt idx="1043">
                  <c:v>1113.9674378748928</c:v>
                </c:pt>
                <c:pt idx="1044">
                  <c:v>1116.0620775016662</c:v>
                </c:pt>
                <c:pt idx="1045">
                  <c:v>1150.2427877749215</c:v>
                </c:pt>
                <c:pt idx="1046">
                  <c:v>1134.5329905741216</c:v>
                </c:pt>
                <c:pt idx="1047">
                  <c:v>1186.0420832143197</c:v>
                </c:pt>
                <c:pt idx="1048">
                  <c:v>1193.8493763686565</c:v>
                </c:pt>
                <c:pt idx="1049">
                  <c:v>1173.3790345615539</c:v>
                </c:pt>
                <c:pt idx="1050">
                  <c:v>1169.9514424450158</c:v>
                </c:pt>
                <c:pt idx="1051">
                  <c:v>1169.4753879843854</c:v>
                </c:pt>
                <c:pt idx="1052">
                  <c:v>1178.5204227363611</c:v>
                </c:pt>
                <c:pt idx="1053">
                  <c:v>1175.283252404075</c:v>
                </c:pt>
                <c:pt idx="1054">
                  <c:v>1190.1361515757403</c:v>
                </c:pt>
                <c:pt idx="1055">
                  <c:v>1182.7097019899077</c:v>
                </c:pt>
                <c:pt idx="1056">
                  <c:v>1194.4206417214129</c:v>
                </c:pt>
                <c:pt idx="1057">
                  <c:v>1191.2786822812529</c:v>
                </c:pt>
                <c:pt idx="1058">
                  <c:v>1204.4177853946492</c:v>
                </c:pt>
                <c:pt idx="1059">
                  <c:v>1195.6583833190516</c:v>
                </c:pt>
                <c:pt idx="1060">
                  <c:v>1195.7535942111779</c:v>
                </c:pt>
                <c:pt idx="1061">
                  <c:v>1222.0318004379701</c:v>
                </c:pt>
                <c:pt idx="1062">
                  <c:v>1198.6099209749596</c:v>
                </c:pt>
                <c:pt idx="1063">
                  <c:v>1193.2781110159003</c:v>
                </c:pt>
                <c:pt idx="1064">
                  <c:v>1178.7108445206129</c:v>
                </c:pt>
                <c:pt idx="1065">
                  <c:v>1213.843663715129</c:v>
                </c:pt>
                <c:pt idx="1066">
                  <c:v>1232.1241550033324</c:v>
                </c:pt>
                <c:pt idx="1067">
                  <c:v>1254.9747691135867</c:v>
                </c:pt>
                <c:pt idx="1068">
                  <c:v>1247.9291630962582</c:v>
                </c:pt>
                <c:pt idx="1069">
                  <c:v>1246.7866323907454</c:v>
                </c:pt>
                <c:pt idx="1070">
                  <c:v>1236.6942778253831</c:v>
                </c:pt>
                <c:pt idx="1071">
                  <c:v>1242.5021422450729</c:v>
                </c:pt>
                <c:pt idx="1072">
                  <c:v>1229.9343044844331</c:v>
                </c:pt>
                <c:pt idx="1073">
                  <c:v>1272.9696277254118</c:v>
                </c:pt>
                <c:pt idx="1074">
                  <c:v>1265.2575454632008</c:v>
                </c:pt>
                <c:pt idx="1075">
                  <c:v>1268.780348471865</c:v>
                </c:pt>
                <c:pt idx="1076">
                  <c:v>1317.8139579167857</c:v>
                </c:pt>
                <c:pt idx="1077">
                  <c:v>1319.6229648671806</c:v>
                </c:pt>
                <c:pt idx="1078">
                  <c:v>1308.1024469199276</c:v>
                </c:pt>
                <c:pt idx="1079">
                  <c:v>1333.9998095782159</c:v>
                </c:pt>
                <c:pt idx="1080">
                  <c:v>1328.3823669427784</c:v>
                </c:pt>
                <c:pt idx="1081">
                  <c:v>1323.0505569837189</c:v>
                </c:pt>
                <c:pt idx="1082">
                  <c:v>1356.2791583357136</c:v>
                </c:pt>
                <c:pt idx="1083">
                  <c:v>1344.5682186042084</c:v>
                </c:pt>
                <c:pt idx="1084">
                  <c:v>1339.7124631057795</c:v>
                </c:pt>
                <c:pt idx="1085">
                  <c:v>1340.3789393506618</c:v>
                </c:pt>
                <c:pt idx="1086">
                  <c:v>1325.3356183947442</c:v>
                </c:pt>
                <c:pt idx="1087">
                  <c:v>1335.3327620679806</c:v>
                </c:pt>
                <c:pt idx="1088">
                  <c:v>1342.1879463010566</c:v>
                </c:pt>
                <c:pt idx="1089">
                  <c:v>1371.0368466152529</c:v>
                </c:pt>
                <c:pt idx="1090">
                  <c:v>1378.0824526325812</c:v>
                </c:pt>
                <c:pt idx="1091">
                  <c:v>1372.3697991050176</c:v>
                </c:pt>
                <c:pt idx="1092">
                  <c:v>1378.8441397695897</c:v>
                </c:pt>
                <c:pt idx="1093">
                  <c:v>1363.4199752451677</c:v>
                </c:pt>
                <c:pt idx="1094">
                  <c:v>1340.7597829191659</c:v>
                </c:pt>
                <c:pt idx="1095">
                  <c:v>1354.5653622774446</c:v>
                </c:pt>
                <c:pt idx="1096">
                  <c:v>1352.0898790821668</c:v>
                </c:pt>
                <c:pt idx="1097">
                  <c:v>1354.0893078168142</c:v>
                </c:pt>
                <c:pt idx="1098">
                  <c:v>1357.7073217176044</c:v>
                </c:pt>
                <c:pt idx="1099">
                  <c:v>1369.7038941254882</c:v>
                </c:pt>
                <c:pt idx="1100">
                  <c:v>1359.4211177758734</c:v>
                </c:pt>
                <c:pt idx="1101">
                  <c:v>1363.8960297057984</c:v>
                </c:pt>
                <c:pt idx="1102">
                  <c:v>1365.4194039798153</c:v>
                </c:pt>
                <c:pt idx="1103">
                  <c:v>1353.2324097876794</c:v>
                </c:pt>
                <c:pt idx="1104">
                  <c:v>1358.183376178235</c:v>
                </c:pt>
                <c:pt idx="1105">
                  <c:v>1328.4775778349042</c:v>
                </c:pt>
                <c:pt idx="1106">
                  <c:v>1324.7643530419878</c:v>
                </c:pt>
                <c:pt idx="1107">
                  <c:v>1351.4234028372846</c:v>
                </c:pt>
                <c:pt idx="1108">
                  <c:v>1346.5676473388557</c:v>
                </c:pt>
                <c:pt idx="1109">
                  <c:v>1335.9992383128629</c:v>
                </c:pt>
                <c:pt idx="1110">
                  <c:v>1337.9986670475103</c:v>
                </c:pt>
                <c:pt idx="1111">
                  <c:v>1341.4262591640481</c:v>
                </c:pt>
                <c:pt idx="1112">
                  <c:v>1366.4667237932019</c:v>
                </c:pt>
                <c:pt idx="1113">
                  <c:v>1363.3247643530419</c:v>
                </c:pt>
                <c:pt idx="1114">
                  <c:v>1382.9382081310102</c:v>
                </c:pt>
                <c:pt idx="1115">
                  <c:v>1374.7500714081689</c:v>
                </c:pt>
                <c:pt idx="1116">
                  <c:v>1381.6052556412455</c:v>
                </c:pt>
                <c:pt idx="1117">
                  <c:v>1388.4604398743218</c:v>
                </c:pt>
                <c:pt idx="1118">
                  <c:v>1355.9935256593353</c:v>
                </c:pt>
                <c:pt idx="1119">
                  <c:v>1358.183376178235</c:v>
                </c:pt>
                <c:pt idx="1120">
                  <c:v>1350.471293916024</c:v>
                </c:pt>
                <c:pt idx="1121">
                  <c:v>1352.1850899742931</c:v>
                </c:pt>
                <c:pt idx="1122">
                  <c:v>1371.6081119680093</c:v>
                </c:pt>
                <c:pt idx="1123">
                  <c:v>1382.1765209940017</c:v>
                </c:pt>
                <c:pt idx="1124">
                  <c:v>1394.5539369703895</c:v>
                </c:pt>
                <c:pt idx="1125">
                  <c:v>1409.6924688184329</c:v>
                </c:pt>
                <c:pt idx="1126">
                  <c:v>1407.3121965152814</c:v>
                </c:pt>
                <c:pt idx="1127">
                  <c:v>1398.8384271160619</c:v>
                </c:pt>
                <c:pt idx="1128">
                  <c:v>1385.3184804341618</c:v>
                </c:pt>
                <c:pt idx="1129">
                  <c:v>1367.4188327144625</c:v>
                </c:pt>
                <c:pt idx="1130">
                  <c:v>1368.5613634199751</c:v>
                </c:pt>
                <c:pt idx="1131">
                  <c:v>1362.5630772160337</c:v>
                </c:pt>
                <c:pt idx="1132">
                  <c:v>1369.6086832333617</c:v>
                </c:pt>
                <c:pt idx="1133">
                  <c:v>1374.3692278396647</c:v>
                </c:pt>
                <c:pt idx="1134">
                  <c:v>1369.4182614491097</c:v>
                </c:pt>
                <c:pt idx="1135">
                  <c:v>1360.7540702656381</c:v>
                </c:pt>
                <c:pt idx="1136">
                  <c:v>1401.9803865562221</c:v>
                </c:pt>
                <c:pt idx="1137">
                  <c:v>1364.9433495191852</c:v>
                </c:pt>
                <c:pt idx="1138">
                  <c:v>1330.6674283538034</c:v>
                </c:pt>
                <c:pt idx="1139">
                  <c:v>1344.1873750357042</c:v>
                </c:pt>
                <c:pt idx="1140">
                  <c:v>1360.2780158050082</c:v>
                </c:pt>
                <c:pt idx="1141">
                  <c:v>1369.4182614491097</c:v>
                </c:pt>
                <c:pt idx="1142">
                  <c:v>1448.728934590117</c:v>
                </c:pt>
                <c:pt idx="1143">
                  <c:v>1429.7819670570314</c:v>
                </c:pt>
                <c:pt idx="1144">
                  <c:v>1457.4883366657148</c:v>
                </c:pt>
                <c:pt idx="1145">
                  <c:v>1449.1097781586213</c:v>
                </c:pt>
                <c:pt idx="1146">
                  <c:v>1479.10120917833</c:v>
                </c:pt>
                <c:pt idx="1147">
                  <c:v>1489.5744073121964</c:v>
                </c:pt>
                <c:pt idx="1148">
                  <c:v>1481.3862705893555</c:v>
                </c:pt>
                <c:pt idx="1149">
                  <c:v>1497.1912786822813</c:v>
                </c:pt>
                <c:pt idx="1150">
                  <c:v>1491.0025706940876</c:v>
                </c:pt>
                <c:pt idx="1151">
                  <c:v>1488.9079310673142</c:v>
                </c:pt>
                <c:pt idx="1152">
                  <c:v>1499.1907074169285</c:v>
                </c:pt>
                <c:pt idx="1153">
                  <c:v>1526.0401789964772</c:v>
                </c:pt>
                <c:pt idx="1154">
                  <c:v>1509.4734837665428</c:v>
                </c:pt>
                <c:pt idx="1155">
                  <c:v>1531.0863562791583</c:v>
                </c:pt>
                <c:pt idx="1156">
                  <c:v>1523.5646958012001</c:v>
                </c:pt>
                <c:pt idx="1157">
                  <c:v>1517.75683138151</c:v>
                </c:pt>
                <c:pt idx="1158">
                  <c:v>1458.6308673712272</c:v>
                </c:pt>
                <c:pt idx="1159">
                  <c:v>1482.4335904027419</c:v>
                </c:pt>
                <c:pt idx="1160">
                  <c:v>1495.0014281633819</c:v>
                </c:pt>
                <c:pt idx="1161">
                  <c:v>1496.3343806531466</c:v>
                </c:pt>
                <c:pt idx="1162">
                  <c:v>1503.856041131105</c:v>
                </c:pt>
                <c:pt idx="1163">
                  <c:v>1501.9518232885841</c:v>
                </c:pt>
                <c:pt idx="1164">
                  <c:v>1552.4135961153956</c:v>
                </c:pt>
                <c:pt idx="1165">
                  <c:v>1546.5105208035802</c:v>
                </c:pt>
                <c:pt idx="1166">
                  <c:v>1554.0321812815384</c:v>
                </c:pt>
                <c:pt idx="1167">
                  <c:v>1552.6040178996477</c:v>
                </c:pt>
                <c:pt idx="1168">
                  <c:v>1551.8423307626392</c:v>
                </c:pt>
                <c:pt idx="1169">
                  <c:v>1572.6935161382462</c:v>
                </c:pt>
                <c:pt idx="1170">
                  <c:v>1571.5509854327336</c:v>
                </c:pt>
                <c:pt idx="1171">
                  <c:v>1572.5983052461202</c:v>
                </c:pt>
                <c:pt idx="1172">
                  <c:v>1576.7875844996668</c:v>
                </c:pt>
                <c:pt idx="1173">
                  <c:v>1579.3582785870703</c:v>
                </c:pt>
                <c:pt idx="1174">
                  <c:v>1504.617728268114</c:v>
                </c:pt>
                <c:pt idx="1175">
                  <c:v>1441.8737503570408</c:v>
                </c:pt>
                <c:pt idx="1176">
                  <c:v>1454.0607445491764</c:v>
                </c:pt>
                <c:pt idx="1177">
                  <c:v>1449.1097781586213</c:v>
                </c:pt>
                <c:pt idx="1178">
                  <c:v>1444.9204989050745</c:v>
                </c:pt>
                <c:pt idx="1179">
                  <c:v>1450.8235742168904</c:v>
                </c:pt>
                <c:pt idx="1180">
                  <c:v>1460.5350852137483</c:v>
                </c:pt>
                <c:pt idx="1181">
                  <c:v>1447.6816147767306</c:v>
                </c:pt>
                <c:pt idx="1182">
                  <c:v>1476.054460630296</c:v>
                </c:pt>
                <c:pt idx="1183">
                  <c:v>1474.7215081405311</c:v>
                </c:pt>
                <c:pt idx="1184">
                  <c:v>1504.5225173759879</c:v>
                </c:pt>
                <c:pt idx="1185">
                  <c:v>1499.5715509854326</c:v>
                </c:pt>
                <c:pt idx="1186">
                  <c:v>1437.9701037798723</c:v>
                </c:pt>
                <c:pt idx="1187">
                  <c:v>1460.6302961058745</c:v>
                </c:pt>
                <c:pt idx="1188">
                  <c:v>1429.0202799200229</c:v>
                </c:pt>
                <c:pt idx="1189">
                  <c:v>1422.5459392554508</c:v>
                </c:pt>
                <c:pt idx="1190">
                  <c:v>1391.6976102066076</c:v>
                </c:pt>
                <c:pt idx="1191">
                  <c:v>1405.4079786727602</c:v>
                </c:pt>
                <c:pt idx="1192">
                  <c:v>1392.4592973436161</c:v>
                </c:pt>
                <c:pt idx="1193">
                  <c:v>1429.8771779491574</c:v>
                </c:pt>
                <c:pt idx="1194">
                  <c:v>1453.584690088546</c:v>
                </c:pt>
                <c:pt idx="1195">
                  <c:v>1469.3896981814721</c:v>
                </c:pt>
                <c:pt idx="1196">
                  <c:v>1511.4729125011902</c:v>
                </c:pt>
                <c:pt idx="1197">
                  <c:v>1506.3315243263833</c:v>
                </c:pt>
                <c:pt idx="1198">
                  <c:v>1534.0378939350664</c:v>
                </c:pt>
                <c:pt idx="1199">
                  <c:v>1539.5601256783773</c:v>
                </c:pt>
                <c:pt idx="1200">
                  <c:v>1748.0719794344473</c:v>
                </c:pt>
                <c:pt idx="1201">
                  <c:v>1750.547462629725</c:v>
                </c:pt>
                <c:pt idx="1202">
                  <c:v>1748.0719794344473</c:v>
                </c:pt>
                <c:pt idx="1203">
                  <c:v>1795.1061601447204</c:v>
                </c:pt>
                <c:pt idx="1204">
                  <c:v>1789.107873940779</c:v>
                </c:pt>
                <c:pt idx="1205">
                  <c:v>1780.1580500809291</c:v>
                </c:pt>
                <c:pt idx="1206">
                  <c:v>1800.2475483195281</c:v>
                </c:pt>
                <c:pt idx="1207">
                  <c:v>1739.3125773588497</c:v>
                </c:pt>
                <c:pt idx="1208">
                  <c:v>1752.2612586879936</c:v>
                </c:pt>
                <c:pt idx="1209">
                  <c:v>1729.6010663619918</c:v>
                </c:pt>
                <c:pt idx="1210">
                  <c:v>1733.1238693706559</c:v>
                </c:pt>
                <c:pt idx="1211">
                  <c:v>1720.8416642863945</c:v>
                </c:pt>
                <c:pt idx="1212">
                  <c:v>1706.4648195753591</c:v>
                </c:pt>
                <c:pt idx="1213">
                  <c:v>1716.3667523564698</c:v>
                </c:pt>
                <c:pt idx="1214">
                  <c:v>1726.459106921832</c:v>
                </c:pt>
                <c:pt idx="1215">
                  <c:v>1698.1814719603924</c:v>
                </c:pt>
                <c:pt idx="1216">
                  <c:v>1673.6170617918688</c:v>
                </c:pt>
                <c:pt idx="1217">
                  <c:v>1610.3970294201656</c:v>
                </c:pt>
                <c:pt idx="1218">
                  <c:v>1631.9146910406553</c:v>
                </c:pt>
                <c:pt idx="1219">
                  <c:v>1628.106255355613</c:v>
                </c:pt>
                <c:pt idx="1220">
                  <c:v>1604.3035323240979</c:v>
                </c:pt>
                <c:pt idx="1221">
                  <c:v>1618.3947443587545</c:v>
                </c:pt>
                <c:pt idx="1222">
                  <c:v>1581.3577073217177</c:v>
                </c:pt>
                <c:pt idx="1223">
                  <c:v>1585.6421974673901</c:v>
                </c:pt>
                <c:pt idx="1224">
                  <c:v>1587.7368370941633</c:v>
                </c:pt>
                <c:pt idx="1225">
                  <c:v>1612.301247262687</c:v>
                </c:pt>
                <c:pt idx="1226">
                  <c:v>1609.6353422831569</c:v>
                </c:pt>
                <c:pt idx="1227">
                  <c:v>1600.7807293154335</c:v>
                </c:pt>
                <c:pt idx="1228">
                  <c:v>1580.0247548319528</c:v>
                </c:pt>
                <c:pt idx="1229">
                  <c:v>1591.1644292107017</c:v>
                </c:pt>
                <c:pt idx="1230">
                  <c:v>1607.2550699800058</c:v>
                </c:pt>
                <c:pt idx="1231">
                  <c:v>1663.2390745501286</c:v>
                </c:pt>
                <c:pt idx="1232">
                  <c:v>1663.4294963343805</c:v>
                </c:pt>
                <c:pt idx="1233">
                  <c:v>1663.7151290107588</c:v>
                </c:pt>
                <c:pt idx="1234">
                  <c:v>1661.6204893839856</c:v>
                </c:pt>
                <c:pt idx="1235">
                  <c:v>1706.6552413596116</c:v>
                </c:pt>
                <c:pt idx="1236">
                  <c:v>1704.2749690564599</c:v>
                </c:pt>
                <c:pt idx="1237">
                  <c:v>1679.7105588879369</c:v>
                </c:pt>
                <c:pt idx="1238">
                  <c:v>1730.3627534990003</c:v>
                </c:pt>
                <c:pt idx="1239">
                  <c:v>1762.8296677139865</c:v>
                </c:pt>
                <c:pt idx="1240">
                  <c:v>1748.4528230029512</c:v>
                </c:pt>
                <c:pt idx="1241">
                  <c:v>1738.8365228982195</c:v>
                </c:pt>
                <c:pt idx="1242">
                  <c:v>1736.1706179186899</c:v>
                </c:pt>
                <c:pt idx="1243">
                  <c:v>1757.7834904313054</c:v>
                </c:pt>
                <c:pt idx="1244">
                  <c:v>1767.8758449966676</c:v>
                </c:pt>
                <c:pt idx="1245">
                  <c:v>1766.2572598305242</c:v>
                </c:pt>
                <c:pt idx="1246">
                  <c:v>1797.3912215557459</c:v>
                </c:pt>
                <c:pt idx="1247">
                  <c:v>1783.7760639817195</c:v>
                </c:pt>
                <c:pt idx="1248">
                  <c:v>1699.9904789107873</c:v>
                </c:pt>
                <c:pt idx="1249">
                  <c:v>1707.8929829572503</c:v>
                </c:pt>
                <c:pt idx="1250">
                  <c:v>1732.5526040178995</c:v>
                </c:pt>
                <c:pt idx="1251">
                  <c:v>1720.4608207178901</c:v>
                </c:pt>
                <c:pt idx="1252">
                  <c:v>1726.6495287060839</c:v>
                </c:pt>
                <c:pt idx="1253">
                  <c:v>1685.3280015233743</c:v>
                </c:pt>
                <c:pt idx="1254">
                  <c:v>1706.0839760068554</c:v>
                </c:pt>
                <c:pt idx="1255">
                  <c:v>1756.1649052651624</c:v>
                </c:pt>
                <c:pt idx="1256">
                  <c:v>1850.8045320384654</c:v>
                </c:pt>
                <c:pt idx="1257">
                  <c:v>1885.3660858802248</c:v>
                </c:pt>
                <c:pt idx="1258">
                  <c:v>1874.4168332857282</c:v>
                </c:pt>
                <c:pt idx="1259">
                  <c:v>1857.3740835951635</c:v>
                </c:pt>
                <c:pt idx="1260">
                  <c:v>1856.1363419975244</c:v>
                </c:pt>
                <c:pt idx="1261">
                  <c:v>1864.8005331809961</c:v>
                </c:pt>
                <c:pt idx="1262">
                  <c:v>1899.3620870227555</c:v>
                </c:pt>
                <c:pt idx="1263">
                  <c:v>1929.7343616109681</c:v>
                </c:pt>
                <c:pt idx="1264">
                  <c:v>1899.2668761306295</c:v>
                </c:pt>
                <c:pt idx="1265">
                  <c:v>1861.7537846329619</c:v>
                </c:pt>
                <c:pt idx="1266">
                  <c:v>1857.8501380557934</c:v>
                </c:pt>
                <c:pt idx="1267">
                  <c:v>1848.6146815195659</c:v>
                </c:pt>
                <c:pt idx="1268">
                  <c:v>1832.524040750262</c:v>
                </c:pt>
                <c:pt idx="1269">
                  <c:v>1866.3239074550127</c:v>
                </c:pt>
                <c:pt idx="1270">
                  <c:v>1904.2178425211844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B5-4B39-8974-695C9ADAE0AE}"/>
            </c:ext>
          </c:extLst>
        </c:ser>
        <c:ser>
          <c:idx val="1"/>
          <c:order val="1"/>
          <c:tx>
            <c:strRef>
              <c:f>'Company Overview (4)'!$F$2</c:f>
              <c:strCache>
                <c:ptCount val="1"/>
                <c:pt idx="0">
                  <c:v>Index</c:v>
                </c:pt>
              </c:strCache>
            </c:strRef>
          </c:tx>
          <c:spPr>
            <a:ln w="2222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cat>
            <c:numRef>
              <c:f>'Company Overview (4)'!$B$3:$B$1273</c:f>
              <c:numCache>
                <c:formatCode>m/d/yyyy</c:formatCode>
                <c:ptCount val="1271"/>
                <c:pt idx="0">
                  <c:v>41190</c:v>
                </c:pt>
                <c:pt idx="1">
                  <c:v>41191</c:v>
                </c:pt>
                <c:pt idx="2">
                  <c:v>41192</c:v>
                </c:pt>
                <c:pt idx="3">
                  <c:v>41193</c:v>
                </c:pt>
                <c:pt idx="4">
                  <c:v>41194</c:v>
                </c:pt>
                <c:pt idx="5">
                  <c:v>41197</c:v>
                </c:pt>
                <c:pt idx="6">
                  <c:v>41198</c:v>
                </c:pt>
                <c:pt idx="7">
                  <c:v>41199</c:v>
                </c:pt>
                <c:pt idx="8">
                  <c:v>41200</c:v>
                </c:pt>
                <c:pt idx="9">
                  <c:v>41201</c:v>
                </c:pt>
                <c:pt idx="10">
                  <c:v>41204</c:v>
                </c:pt>
                <c:pt idx="11">
                  <c:v>41205</c:v>
                </c:pt>
                <c:pt idx="12">
                  <c:v>41206</c:v>
                </c:pt>
                <c:pt idx="13">
                  <c:v>41207</c:v>
                </c:pt>
                <c:pt idx="14">
                  <c:v>41208</c:v>
                </c:pt>
                <c:pt idx="15">
                  <c:v>41213</c:v>
                </c:pt>
                <c:pt idx="16">
                  <c:v>41214</c:v>
                </c:pt>
                <c:pt idx="17">
                  <c:v>41215</c:v>
                </c:pt>
                <c:pt idx="18">
                  <c:v>41218</c:v>
                </c:pt>
                <c:pt idx="19">
                  <c:v>41219</c:v>
                </c:pt>
                <c:pt idx="20">
                  <c:v>41220</c:v>
                </c:pt>
                <c:pt idx="21">
                  <c:v>41221</c:v>
                </c:pt>
                <c:pt idx="22">
                  <c:v>41222</c:v>
                </c:pt>
                <c:pt idx="23">
                  <c:v>41225</c:v>
                </c:pt>
                <c:pt idx="24">
                  <c:v>41226</c:v>
                </c:pt>
                <c:pt idx="25">
                  <c:v>41227</c:v>
                </c:pt>
                <c:pt idx="26">
                  <c:v>41228</c:v>
                </c:pt>
                <c:pt idx="27">
                  <c:v>41229</c:v>
                </c:pt>
                <c:pt idx="28">
                  <c:v>41232</c:v>
                </c:pt>
                <c:pt idx="29">
                  <c:v>41233</c:v>
                </c:pt>
                <c:pt idx="30">
                  <c:v>41234</c:v>
                </c:pt>
                <c:pt idx="31">
                  <c:v>41236</c:v>
                </c:pt>
                <c:pt idx="32">
                  <c:v>41239</c:v>
                </c:pt>
                <c:pt idx="33">
                  <c:v>41240</c:v>
                </c:pt>
                <c:pt idx="34">
                  <c:v>41241</c:v>
                </c:pt>
                <c:pt idx="35">
                  <c:v>41242</c:v>
                </c:pt>
                <c:pt idx="36">
                  <c:v>41243</c:v>
                </c:pt>
                <c:pt idx="37">
                  <c:v>41246</c:v>
                </c:pt>
                <c:pt idx="38">
                  <c:v>41247</c:v>
                </c:pt>
                <c:pt idx="39">
                  <c:v>41248</c:v>
                </c:pt>
                <c:pt idx="40">
                  <c:v>41249</c:v>
                </c:pt>
                <c:pt idx="41">
                  <c:v>41250</c:v>
                </c:pt>
                <c:pt idx="42">
                  <c:v>41253</c:v>
                </c:pt>
                <c:pt idx="43">
                  <c:v>41254</c:v>
                </c:pt>
                <c:pt idx="44">
                  <c:v>41255</c:v>
                </c:pt>
                <c:pt idx="45">
                  <c:v>41256</c:v>
                </c:pt>
                <c:pt idx="46">
                  <c:v>41257</c:v>
                </c:pt>
                <c:pt idx="47">
                  <c:v>41260</c:v>
                </c:pt>
                <c:pt idx="48">
                  <c:v>41261</c:v>
                </c:pt>
                <c:pt idx="49">
                  <c:v>41262</c:v>
                </c:pt>
                <c:pt idx="50">
                  <c:v>41263</c:v>
                </c:pt>
                <c:pt idx="51">
                  <c:v>41264</c:v>
                </c:pt>
                <c:pt idx="52">
                  <c:v>41267</c:v>
                </c:pt>
                <c:pt idx="53">
                  <c:v>41269</c:v>
                </c:pt>
                <c:pt idx="54">
                  <c:v>41270</c:v>
                </c:pt>
                <c:pt idx="55">
                  <c:v>41271</c:v>
                </c:pt>
                <c:pt idx="56">
                  <c:v>41274</c:v>
                </c:pt>
                <c:pt idx="57">
                  <c:v>41276</c:v>
                </c:pt>
                <c:pt idx="58">
                  <c:v>41277</c:v>
                </c:pt>
                <c:pt idx="59">
                  <c:v>41278</c:v>
                </c:pt>
                <c:pt idx="60">
                  <c:v>41281</c:v>
                </c:pt>
                <c:pt idx="61">
                  <c:v>41282</c:v>
                </c:pt>
                <c:pt idx="62">
                  <c:v>41283</c:v>
                </c:pt>
                <c:pt idx="63">
                  <c:v>41284</c:v>
                </c:pt>
                <c:pt idx="64">
                  <c:v>41285</c:v>
                </c:pt>
                <c:pt idx="65">
                  <c:v>41288</c:v>
                </c:pt>
                <c:pt idx="66">
                  <c:v>41289</c:v>
                </c:pt>
                <c:pt idx="67">
                  <c:v>41290</c:v>
                </c:pt>
                <c:pt idx="68">
                  <c:v>41291</c:v>
                </c:pt>
                <c:pt idx="69">
                  <c:v>41292</c:v>
                </c:pt>
                <c:pt idx="70">
                  <c:v>41296</c:v>
                </c:pt>
                <c:pt idx="71">
                  <c:v>41297</c:v>
                </c:pt>
                <c:pt idx="72">
                  <c:v>41298</c:v>
                </c:pt>
                <c:pt idx="73">
                  <c:v>41299</c:v>
                </c:pt>
                <c:pt idx="74">
                  <c:v>41302</c:v>
                </c:pt>
                <c:pt idx="75">
                  <c:v>41303</c:v>
                </c:pt>
                <c:pt idx="76">
                  <c:v>41304</c:v>
                </c:pt>
                <c:pt idx="77">
                  <c:v>41305</c:v>
                </c:pt>
                <c:pt idx="78">
                  <c:v>41306</c:v>
                </c:pt>
                <c:pt idx="79">
                  <c:v>41309</c:v>
                </c:pt>
                <c:pt idx="80">
                  <c:v>41310</c:v>
                </c:pt>
                <c:pt idx="81">
                  <c:v>41311</c:v>
                </c:pt>
                <c:pt idx="82">
                  <c:v>41312</c:v>
                </c:pt>
                <c:pt idx="83">
                  <c:v>41313</c:v>
                </c:pt>
                <c:pt idx="84">
                  <c:v>41316</c:v>
                </c:pt>
                <c:pt idx="85">
                  <c:v>41317</c:v>
                </c:pt>
                <c:pt idx="86">
                  <c:v>41318</c:v>
                </c:pt>
                <c:pt idx="87">
                  <c:v>41319</c:v>
                </c:pt>
                <c:pt idx="88">
                  <c:v>41320</c:v>
                </c:pt>
                <c:pt idx="89">
                  <c:v>41324</c:v>
                </c:pt>
                <c:pt idx="90">
                  <c:v>41325</c:v>
                </c:pt>
                <c:pt idx="91">
                  <c:v>41326</c:v>
                </c:pt>
                <c:pt idx="92">
                  <c:v>41327</c:v>
                </c:pt>
                <c:pt idx="93">
                  <c:v>41330</c:v>
                </c:pt>
                <c:pt idx="94">
                  <c:v>41331</c:v>
                </c:pt>
                <c:pt idx="95">
                  <c:v>41332</c:v>
                </c:pt>
                <c:pt idx="96">
                  <c:v>41333</c:v>
                </c:pt>
                <c:pt idx="97">
                  <c:v>41334</c:v>
                </c:pt>
                <c:pt idx="98">
                  <c:v>41337</c:v>
                </c:pt>
                <c:pt idx="99">
                  <c:v>41338</c:v>
                </c:pt>
                <c:pt idx="100">
                  <c:v>41339</c:v>
                </c:pt>
                <c:pt idx="101">
                  <c:v>41340</c:v>
                </c:pt>
                <c:pt idx="102">
                  <c:v>41341</c:v>
                </c:pt>
                <c:pt idx="103">
                  <c:v>41344</c:v>
                </c:pt>
                <c:pt idx="104">
                  <c:v>41345</c:v>
                </c:pt>
                <c:pt idx="105">
                  <c:v>41346</c:v>
                </c:pt>
                <c:pt idx="106">
                  <c:v>41347</c:v>
                </c:pt>
                <c:pt idx="107">
                  <c:v>41348</c:v>
                </c:pt>
                <c:pt idx="108">
                  <c:v>41351</c:v>
                </c:pt>
                <c:pt idx="109">
                  <c:v>41352</c:v>
                </c:pt>
                <c:pt idx="110">
                  <c:v>41353</c:v>
                </c:pt>
                <c:pt idx="111">
                  <c:v>41354</c:v>
                </c:pt>
                <c:pt idx="112">
                  <c:v>41355</c:v>
                </c:pt>
                <c:pt idx="113">
                  <c:v>41358</c:v>
                </c:pt>
                <c:pt idx="114">
                  <c:v>41359</c:v>
                </c:pt>
                <c:pt idx="115">
                  <c:v>41360</c:v>
                </c:pt>
                <c:pt idx="116">
                  <c:v>41361</c:v>
                </c:pt>
                <c:pt idx="117">
                  <c:v>41365</c:v>
                </c:pt>
                <c:pt idx="118">
                  <c:v>41366</c:v>
                </c:pt>
                <c:pt idx="119">
                  <c:v>41367</c:v>
                </c:pt>
                <c:pt idx="120">
                  <c:v>41368</c:v>
                </c:pt>
                <c:pt idx="121">
                  <c:v>41369</c:v>
                </c:pt>
                <c:pt idx="122">
                  <c:v>41372</c:v>
                </c:pt>
                <c:pt idx="123">
                  <c:v>41373</c:v>
                </c:pt>
                <c:pt idx="124">
                  <c:v>41374</c:v>
                </c:pt>
                <c:pt idx="125">
                  <c:v>41375</c:v>
                </c:pt>
                <c:pt idx="126">
                  <c:v>41376</c:v>
                </c:pt>
                <c:pt idx="127">
                  <c:v>41379</c:v>
                </c:pt>
                <c:pt idx="128">
                  <c:v>41380</c:v>
                </c:pt>
                <c:pt idx="129">
                  <c:v>41381</c:v>
                </c:pt>
                <c:pt idx="130">
                  <c:v>41382</c:v>
                </c:pt>
                <c:pt idx="131">
                  <c:v>41383</c:v>
                </c:pt>
                <c:pt idx="132">
                  <c:v>41386</c:v>
                </c:pt>
                <c:pt idx="133">
                  <c:v>41387</c:v>
                </c:pt>
                <c:pt idx="134">
                  <c:v>41388</c:v>
                </c:pt>
                <c:pt idx="135">
                  <c:v>41389</c:v>
                </c:pt>
                <c:pt idx="136">
                  <c:v>41390</c:v>
                </c:pt>
                <c:pt idx="137">
                  <c:v>41393</c:v>
                </c:pt>
                <c:pt idx="138">
                  <c:v>41394</c:v>
                </c:pt>
                <c:pt idx="139">
                  <c:v>41395</c:v>
                </c:pt>
                <c:pt idx="140">
                  <c:v>41396</c:v>
                </c:pt>
                <c:pt idx="141">
                  <c:v>41397</c:v>
                </c:pt>
                <c:pt idx="142">
                  <c:v>41400</c:v>
                </c:pt>
                <c:pt idx="143">
                  <c:v>41401</c:v>
                </c:pt>
                <c:pt idx="144">
                  <c:v>41402</c:v>
                </c:pt>
                <c:pt idx="145">
                  <c:v>41403</c:v>
                </c:pt>
                <c:pt idx="146">
                  <c:v>41404</c:v>
                </c:pt>
                <c:pt idx="147">
                  <c:v>41407</c:v>
                </c:pt>
                <c:pt idx="148">
                  <c:v>41408</c:v>
                </c:pt>
                <c:pt idx="149">
                  <c:v>41409</c:v>
                </c:pt>
                <c:pt idx="150">
                  <c:v>41410</c:v>
                </c:pt>
                <c:pt idx="151">
                  <c:v>41411</c:v>
                </c:pt>
                <c:pt idx="152">
                  <c:v>41414</c:v>
                </c:pt>
                <c:pt idx="153">
                  <c:v>41415</c:v>
                </c:pt>
                <c:pt idx="154">
                  <c:v>41416</c:v>
                </c:pt>
                <c:pt idx="155">
                  <c:v>41417</c:v>
                </c:pt>
                <c:pt idx="156">
                  <c:v>41418</c:v>
                </c:pt>
                <c:pt idx="157">
                  <c:v>41422</c:v>
                </c:pt>
                <c:pt idx="158">
                  <c:v>41423</c:v>
                </c:pt>
                <c:pt idx="159">
                  <c:v>41424</c:v>
                </c:pt>
                <c:pt idx="160">
                  <c:v>41425</c:v>
                </c:pt>
                <c:pt idx="161">
                  <c:v>41428</c:v>
                </c:pt>
                <c:pt idx="162">
                  <c:v>41429</c:v>
                </c:pt>
                <c:pt idx="163">
                  <c:v>41430</c:v>
                </c:pt>
                <c:pt idx="164">
                  <c:v>41431</c:v>
                </c:pt>
                <c:pt idx="165">
                  <c:v>41432</c:v>
                </c:pt>
                <c:pt idx="166">
                  <c:v>41435</c:v>
                </c:pt>
                <c:pt idx="167">
                  <c:v>41436</c:v>
                </c:pt>
                <c:pt idx="168">
                  <c:v>41437</c:v>
                </c:pt>
                <c:pt idx="169">
                  <c:v>41438</c:v>
                </c:pt>
                <c:pt idx="170">
                  <c:v>41439</c:v>
                </c:pt>
                <c:pt idx="171">
                  <c:v>41442</c:v>
                </c:pt>
                <c:pt idx="172">
                  <c:v>41443</c:v>
                </c:pt>
                <c:pt idx="173">
                  <c:v>41444</c:v>
                </c:pt>
                <c:pt idx="174">
                  <c:v>41445</c:v>
                </c:pt>
                <c:pt idx="175">
                  <c:v>41446</c:v>
                </c:pt>
                <c:pt idx="176">
                  <c:v>41449</c:v>
                </c:pt>
                <c:pt idx="177">
                  <c:v>41450</c:v>
                </c:pt>
                <c:pt idx="178">
                  <c:v>41451</c:v>
                </c:pt>
                <c:pt idx="179">
                  <c:v>41452</c:v>
                </c:pt>
                <c:pt idx="180">
                  <c:v>41453</c:v>
                </c:pt>
                <c:pt idx="181">
                  <c:v>41456</c:v>
                </c:pt>
                <c:pt idx="182">
                  <c:v>41457</c:v>
                </c:pt>
                <c:pt idx="183">
                  <c:v>41458</c:v>
                </c:pt>
                <c:pt idx="184">
                  <c:v>41460</c:v>
                </c:pt>
                <c:pt idx="185">
                  <c:v>41463</c:v>
                </c:pt>
                <c:pt idx="186">
                  <c:v>41464</c:v>
                </c:pt>
                <c:pt idx="187">
                  <c:v>41465</c:v>
                </c:pt>
                <c:pt idx="188">
                  <c:v>41466</c:v>
                </c:pt>
                <c:pt idx="189">
                  <c:v>41467</c:v>
                </c:pt>
                <c:pt idx="190">
                  <c:v>41470</c:v>
                </c:pt>
                <c:pt idx="191">
                  <c:v>41471</c:v>
                </c:pt>
                <c:pt idx="192">
                  <c:v>41472</c:v>
                </c:pt>
                <c:pt idx="193">
                  <c:v>41473</c:v>
                </c:pt>
                <c:pt idx="194">
                  <c:v>41474</c:v>
                </c:pt>
                <c:pt idx="195">
                  <c:v>41477</c:v>
                </c:pt>
                <c:pt idx="196">
                  <c:v>41478</c:v>
                </c:pt>
                <c:pt idx="197">
                  <c:v>41479</c:v>
                </c:pt>
                <c:pt idx="198">
                  <c:v>41480</c:v>
                </c:pt>
                <c:pt idx="199">
                  <c:v>41481</c:v>
                </c:pt>
                <c:pt idx="200">
                  <c:v>41484</c:v>
                </c:pt>
                <c:pt idx="201">
                  <c:v>41485</c:v>
                </c:pt>
                <c:pt idx="202">
                  <c:v>41486</c:v>
                </c:pt>
                <c:pt idx="203">
                  <c:v>41487</c:v>
                </c:pt>
                <c:pt idx="204">
                  <c:v>41488</c:v>
                </c:pt>
                <c:pt idx="205">
                  <c:v>41491</c:v>
                </c:pt>
                <c:pt idx="206">
                  <c:v>41492</c:v>
                </c:pt>
                <c:pt idx="207">
                  <c:v>41493</c:v>
                </c:pt>
                <c:pt idx="208">
                  <c:v>41494</c:v>
                </c:pt>
                <c:pt idx="209">
                  <c:v>41495</c:v>
                </c:pt>
                <c:pt idx="210">
                  <c:v>41498</c:v>
                </c:pt>
                <c:pt idx="211">
                  <c:v>41499</c:v>
                </c:pt>
                <c:pt idx="212">
                  <c:v>41500</c:v>
                </c:pt>
                <c:pt idx="213">
                  <c:v>41501</c:v>
                </c:pt>
                <c:pt idx="214">
                  <c:v>41502</c:v>
                </c:pt>
                <c:pt idx="215">
                  <c:v>41505</c:v>
                </c:pt>
                <c:pt idx="216">
                  <c:v>41506</c:v>
                </c:pt>
                <c:pt idx="217">
                  <c:v>41507</c:v>
                </c:pt>
                <c:pt idx="218">
                  <c:v>41508</c:v>
                </c:pt>
                <c:pt idx="219">
                  <c:v>41509</c:v>
                </c:pt>
                <c:pt idx="220">
                  <c:v>41512</c:v>
                </c:pt>
                <c:pt idx="221">
                  <c:v>41513</c:v>
                </c:pt>
                <c:pt idx="222">
                  <c:v>41514</c:v>
                </c:pt>
                <c:pt idx="223">
                  <c:v>41515</c:v>
                </c:pt>
                <c:pt idx="224">
                  <c:v>41516</c:v>
                </c:pt>
                <c:pt idx="225">
                  <c:v>41520</c:v>
                </c:pt>
                <c:pt idx="226">
                  <c:v>41521</c:v>
                </c:pt>
                <c:pt idx="227">
                  <c:v>41522</c:v>
                </c:pt>
                <c:pt idx="228">
                  <c:v>41523</c:v>
                </c:pt>
                <c:pt idx="229">
                  <c:v>41526</c:v>
                </c:pt>
                <c:pt idx="230">
                  <c:v>41527</c:v>
                </c:pt>
                <c:pt idx="231">
                  <c:v>41528</c:v>
                </c:pt>
                <c:pt idx="232">
                  <c:v>41529</c:v>
                </c:pt>
                <c:pt idx="233">
                  <c:v>41530</c:v>
                </c:pt>
                <c:pt idx="234">
                  <c:v>41533</c:v>
                </c:pt>
                <c:pt idx="235">
                  <c:v>41534</c:v>
                </c:pt>
                <c:pt idx="236">
                  <c:v>41535</c:v>
                </c:pt>
                <c:pt idx="237">
                  <c:v>41536</c:v>
                </c:pt>
                <c:pt idx="238">
                  <c:v>41537</c:v>
                </c:pt>
                <c:pt idx="239">
                  <c:v>41540</c:v>
                </c:pt>
                <c:pt idx="240">
                  <c:v>41541</c:v>
                </c:pt>
                <c:pt idx="241">
                  <c:v>41542</c:v>
                </c:pt>
                <c:pt idx="242">
                  <c:v>41543</c:v>
                </c:pt>
                <c:pt idx="243">
                  <c:v>41544</c:v>
                </c:pt>
                <c:pt idx="244">
                  <c:v>41547</c:v>
                </c:pt>
                <c:pt idx="245">
                  <c:v>41548</c:v>
                </c:pt>
                <c:pt idx="246">
                  <c:v>41549</c:v>
                </c:pt>
                <c:pt idx="247">
                  <c:v>41550</c:v>
                </c:pt>
                <c:pt idx="248">
                  <c:v>41551</c:v>
                </c:pt>
                <c:pt idx="249">
                  <c:v>41554</c:v>
                </c:pt>
                <c:pt idx="250">
                  <c:v>41555</c:v>
                </c:pt>
                <c:pt idx="251">
                  <c:v>41556</c:v>
                </c:pt>
                <c:pt idx="252">
                  <c:v>41557</c:v>
                </c:pt>
                <c:pt idx="253">
                  <c:v>41558</c:v>
                </c:pt>
                <c:pt idx="254">
                  <c:v>41561</c:v>
                </c:pt>
                <c:pt idx="255">
                  <c:v>41562</c:v>
                </c:pt>
                <c:pt idx="256">
                  <c:v>41563</c:v>
                </c:pt>
                <c:pt idx="257">
                  <c:v>41564</c:v>
                </c:pt>
                <c:pt idx="258">
                  <c:v>41565</c:v>
                </c:pt>
                <c:pt idx="259">
                  <c:v>41568</c:v>
                </c:pt>
                <c:pt idx="260">
                  <c:v>41569</c:v>
                </c:pt>
                <c:pt idx="261">
                  <c:v>41570</c:v>
                </c:pt>
                <c:pt idx="262">
                  <c:v>41571</c:v>
                </c:pt>
                <c:pt idx="263">
                  <c:v>41572</c:v>
                </c:pt>
                <c:pt idx="264">
                  <c:v>41575</c:v>
                </c:pt>
                <c:pt idx="265">
                  <c:v>41576</c:v>
                </c:pt>
                <c:pt idx="266">
                  <c:v>41577</c:v>
                </c:pt>
                <c:pt idx="267">
                  <c:v>41578</c:v>
                </c:pt>
                <c:pt idx="268">
                  <c:v>41579</c:v>
                </c:pt>
                <c:pt idx="269">
                  <c:v>41582</c:v>
                </c:pt>
                <c:pt idx="270">
                  <c:v>41583</c:v>
                </c:pt>
                <c:pt idx="271">
                  <c:v>41584</c:v>
                </c:pt>
                <c:pt idx="272">
                  <c:v>41585</c:v>
                </c:pt>
                <c:pt idx="273">
                  <c:v>41586</c:v>
                </c:pt>
                <c:pt idx="274">
                  <c:v>41589</c:v>
                </c:pt>
                <c:pt idx="275">
                  <c:v>41590</c:v>
                </c:pt>
                <c:pt idx="276">
                  <c:v>41591</c:v>
                </c:pt>
                <c:pt idx="277">
                  <c:v>41592</c:v>
                </c:pt>
                <c:pt idx="278">
                  <c:v>41593</c:v>
                </c:pt>
                <c:pt idx="279">
                  <c:v>41596</c:v>
                </c:pt>
                <c:pt idx="280">
                  <c:v>41597</c:v>
                </c:pt>
                <c:pt idx="281">
                  <c:v>41598</c:v>
                </c:pt>
                <c:pt idx="282">
                  <c:v>41599</c:v>
                </c:pt>
                <c:pt idx="283">
                  <c:v>41600</c:v>
                </c:pt>
                <c:pt idx="284">
                  <c:v>41603</c:v>
                </c:pt>
                <c:pt idx="285">
                  <c:v>41604</c:v>
                </c:pt>
                <c:pt idx="286">
                  <c:v>41605</c:v>
                </c:pt>
                <c:pt idx="287">
                  <c:v>41607</c:v>
                </c:pt>
                <c:pt idx="288">
                  <c:v>41610</c:v>
                </c:pt>
                <c:pt idx="289">
                  <c:v>41611</c:v>
                </c:pt>
                <c:pt idx="290">
                  <c:v>41612</c:v>
                </c:pt>
                <c:pt idx="291">
                  <c:v>41613</c:v>
                </c:pt>
                <c:pt idx="292">
                  <c:v>41614</c:v>
                </c:pt>
                <c:pt idx="293">
                  <c:v>41617</c:v>
                </c:pt>
                <c:pt idx="294">
                  <c:v>41618</c:v>
                </c:pt>
                <c:pt idx="295">
                  <c:v>41619</c:v>
                </c:pt>
                <c:pt idx="296">
                  <c:v>41620</c:v>
                </c:pt>
                <c:pt idx="297">
                  <c:v>41621</c:v>
                </c:pt>
                <c:pt idx="298">
                  <c:v>41624</c:v>
                </c:pt>
                <c:pt idx="299">
                  <c:v>41625</c:v>
                </c:pt>
                <c:pt idx="300">
                  <c:v>41626</c:v>
                </c:pt>
                <c:pt idx="301">
                  <c:v>41627</c:v>
                </c:pt>
                <c:pt idx="302">
                  <c:v>41628</c:v>
                </c:pt>
                <c:pt idx="303">
                  <c:v>41631</c:v>
                </c:pt>
                <c:pt idx="304">
                  <c:v>41632</c:v>
                </c:pt>
                <c:pt idx="305">
                  <c:v>41634</c:v>
                </c:pt>
                <c:pt idx="306">
                  <c:v>41635</c:v>
                </c:pt>
                <c:pt idx="307">
                  <c:v>41638</c:v>
                </c:pt>
                <c:pt idx="308">
                  <c:v>41639</c:v>
                </c:pt>
                <c:pt idx="309">
                  <c:v>41641</c:v>
                </c:pt>
                <c:pt idx="310">
                  <c:v>41642</c:v>
                </c:pt>
                <c:pt idx="311">
                  <c:v>41645</c:v>
                </c:pt>
                <c:pt idx="312">
                  <c:v>41646</c:v>
                </c:pt>
                <c:pt idx="313">
                  <c:v>41647</c:v>
                </c:pt>
                <c:pt idx="314">
                  <c:v>41648</c:v>
                </c:pt>
                <c:pt idx="315">
                  <c:v>41649</c:v>
                </c:pt>
                <c:pt idx="316">
                  <c:v>41652</c:v>
                </c:pt>
                <c:pt idx="317">
                  <c:v>41653</c:v>
                </c:pt>
                <c:pt idx="318">
                  <c:v>41654</c:v>
                </c:pt>
                <c:pt idx="319">
                  <c:v>41655</c:v>
                </c:pt>
                <c:pt idx="320">
                  <c:v>41656</c:v>
                </c:pt>
                <c:pt idx="321">
                  <c:v>41660</c:v>
                </c:pt>
                <c:pt idx="322">
                  <c:v>41661</c:v>
                </c:pt>
                <c:pt idx="323">
                  <c:v>41662</c:v>
                </c:pt>
                <c:pt idx="324">
                  <c:v>41663</c:v>
                </c:pt>
                <c:pt idx="325">
                  <c:v>41666</c:v>
                </c:pt>
                <c:pt idx="326">
                  <c:v>41667</c:v>
                </c:pt>
                <c:pt idx="327">
                  <c:v>41668</c:v>
                </c:pt>
                <c:pt idx="328">
                  <c:v>41669</c:v>
                </c:pt>
                <c:pt idx="329">
                  <c:v>41670</c:v>
                </c:pt>
                <c:pt idx="330">
                  <c:v>41673</c:v>
                </c:pt>
                <c:pt idx="331">
                  <c:v>41674</c:v>
                </c:pt>
                <c:pt idx="332">
                  <c:v>41675</c:v>
                </c:pt>
                <c:pt idx="333">
                  <c:v>41676</c:v>
                </c:pt>
                <c:pt idx="334">
                  <c:v>41677</c:v>
                </c:pt>
                <c:pt idx="335">
                  <c:v>41680</c:v>
                </c:pt>
                <c:pt idx="336">
                  <c:v>41681</c:v>
                </c:pt>
                <c:pt idx="337">
                  <c:v>41682</c:v>
                </c:pt>
                <c:pt idx="338">
                  <c:v>41683</c:v>
                </c:pt>
                <c:pt idx="339">
                  <c:v>41684</c:v>
                </c:pt>
                <c:pt idx="340">
                  <c:v>41688</c:v>
                </c:pt>
                <c:pt idx="341">
                  <c:v>41689</c:v>
                </c:pt>
                <c:pt idx="342">
                  <c:v>41690</c:v>
                </c:pt>
                <c:pt idx="343">
                  <c:v>41691</c:v>
                </c:pt>
                <c:pt idx="344">
                  <c:v>41694</c:v>
                </c:pt>
                <c:pt idx="345">
                  <c:v>41695</c:v>
                </c:pt>
                <c:pt idx="346">
                  <c:v>41696</c:v>
                </c:pt>
                <c:pt idx="347">
                  <c:v>41697</c:v>
                </c:pt>
                <c:pt idx="348">
                  <c:v>41698</c:v>
                </c:pt>
                <c:pt idx="349">
                  <c:v>41701</c:v>
                </c:pt>
                <c:pt idx="350">
                  <c:v>41702</c:v>
                </c:pt>
                <c:pt idx="351">
                  <c:v>41703</c:v>
                </c:pt>
                <c:pt idx="352">
                  <c:v>41704</c:v>
                </c:pt>
                <c:pt idx="353">
                  <c:v>41705</c:v>
                </c:pt>
                <c:pt idx="354">
                  <c:v>41708</c:v>
                </c:pt>
                <c:pt idx="355">
                  <c:v>41709</c:v>
                </c:pt>
                <c:pt idx="356">
                  <c:v>41710</c:v>
                </c:pt>
                <c:pt idx="357">
                  <c:v>41711</c:v>
                </c:pt>
                <c:pt idx="358">
                  <c:v>41712</c:v>
                </c:pt>
                <c:pt idx="359">
                  <c:v>41715</c:v>
                </c:pt>
                <c:pt idx="360">
                  <c:v>41716</c:v>
                </c:pt>
                <c:pt idx="361">
                  <c:v>41717</c:v>
                </c:pt>
                <c:pt idx="362">
                  <c:v>41718</c:v>
                </c:pt>
                <c:pt idx="363">
                  <c:v>41719</c:v>
                </c:pt>
                <c:pt idx="364">
                  <c:v>41722</c:v>
                </c:pt>
                <c:pt idx="365">
                  <c:v>41723</c:v>
                </c:pt>
                <c:pt idx="366">
                  <c:v>41724</c:v>
                </c:pt>
                <c:pt idx="367">
                  <c:v>41725</c:v>
                </c:pt>
                <c:pt idx="368">
                  <c:v>41726</c:v>
                </c:pt>
                <c:pt idx="369">
                  <c:v>41729</c:v>
                </c:pt>
                <c:pt idx="370">
                  <c:v>41730</c:v>
                </c:pt>
                <c:pt idx="371">
                  <c:v>41731</c:v>
                </c:pt>
                <c:pt idx="372">
                  <c:v>41732</c:v>
                </c:pt>
                <c:pt idx="373">
                  <c:v>41733</c:v>
                </c:pt>
                <c:pt idx="374">
                  <c:v>41736</c:v>
                </c:pt>
                <c:pt idx="375">
                  <c:v>41737</c:v>
                </c:pt>
                <c:pt idx="376">
                  <c:v>41738</c:v>
                </c:pt>
                <c:pt idx="377">
                  <c:v>41739</c:v>
                </c:pt>
                <c:pt idx="378">
                  <c:v>41740</c:v>
                </c:pt>
                <c:pt idx="379">
                  <c:v>41743</c:v>
                </c:pt>
                <c:pt idx="380">
                  <c:v>41744</c:v>
                </c:pt>
                <c:pt idx="381">
                  <c:v>41745</c:v>
                </c:pt>
                <c:pt idx="382">
                  <c:v>41746</c:v>
                </c:pt>
                <c:pt idx="383">
                  <c:v>41750</c:v>
                </c:pt>
                <c:pt idx="384">
                  <c:v>41751</c:v>
                </c:pt>
                <c:pt idx="385">
                  <c:v>41752</c:v>
                </c:pt>
                <c:pt idx="386">
                  <c:v>41753</c:v>
                </c:pt>
                <c:pt idx="387">
                  <c:v>41754</c:v>
                </c:pt>
                <c:pt idx="388">
                  <c:v>41757</c:v>
                </c:pt>
                <c:pt idx="389">
                  <c:v>41758</c:v>
                </c:pt>
                <c:pt idx="390">
                  <c:v>41759</c:v>
                </c:pt>
                <c:pt idx="391">
                  <c:v>41760</c:v>
                </c:pt>
                <c:pt idx="392">
                  <c:v>41761</c:v>
                </c:pt>
                <c:pt idx="393">
                  <c:v>41764</c:v>
                </c:pt>
                <c:pt idx="394">
                  <c:v>41765</c:v>
                </c:pt>
                <c:pt idx="395">
                  <c:v>41766</c:v>
                </c:pt>
                <c:pt idx="396">
                  <c:v>41767</c:v>
                </c:pt>
                <c:pt idx="397">
                  <c:v>41768</c:v>
                </c:pt>
                <c:pt idx="398">
                  <c:v>41771</c:v>
                </c:pt>
                <c:pt idx="399">
                  <c:v>41772</c:v>
                </c:pt>
                <c:pt idx="400">
                  <c:v>41773</c:v>
                </c:pt>
                <c:pt idx="401">
                  <c:v>41774</c:v>
                </c:pt>
                <c:pt idx="402">
                  <c:v>41775</c:v>
                </c:pt>
                <c:pt idx="403">
                  <c:v>41778</c:v>
                </c:pt>
                <c:pt idx="404">
                  <c:v>41779</c:v>
                </c:pt>
                <c:pt idx="405">
                  <c:v>41780</c:v>
                </c:pt>
                <c:pt idx="406">
                  <c:v>41781</c:v>
                </c:pt>
                <c:pt idx="407">
                  <c:v>41782</c:v>
                </c:pt>
                <c:pt idx="408">
                  <c:v>41786</c:v>
                </c:pt>
                <c:pt idx="409">
                  <c:v>41787</c:v>
                </c:pt>
                <c:pt idx="410">
                  <c:v>41788</c:v>
                </c:pt>
                <c:pt idx="411">
                  <c:v>41789</c:v>
                </c:pt>
                <c:pt idx="412">
                  <c:v>41792</c:v>
                </c:pt>
                <c:pt idx="413">
                  <c:v>41793</c:v>
                </c:pt>
                <c:pt idx="414">
                  <c:v>41794</c:v>
                </c:pt>
                <c:pt idx="415">
                  <c:v>41795</c:v>
                </c:pt>
                <c:pt idx="416">
                  <c:v>41796</c:v>
                </c:pt>
                <c:pt idx="417">
                  <c:v>41799</c:v>
                </c:pt>
                <c:pt idx="418">
                  <c:v>41800</c:v>
                </c:pt>
                <c:pt idx="419">
                  <c:v>41801</c:v>
                </c:pt>
                <c:pt idx="420">
                  <c:v>41802</c:v>
                </c:pt>
                <c:pt idx="421">
                  <c:v>41803</c:v>
                </c:pt>
                <c:pt idx="422">
                  <c:v>41806</c:v>
                </c:pt>
                <c:pt idx="423">
                  <c:v>41807</c:v>
                </c:pt>
                <c:pt idx="424">
                  <c:v>41808</c:v>
                </c:pt>
                <c:pt idx="425">
                  <c:v>41809</c:v>
                </c:pt>
                <c:pt idx="426">
                  <c:v>41810</c:v>
                </c:pt>
                <c:pt idx="427">
                  <c:v>41813</c:v>
                </c:pt>
                <c:pt idx="428">
                  <c:v>41814</c:v>
                </c:pt>
                <c:pt idx="429">
                  <c:v>41815</c:v>
                </c:pt>
                <c:pt idx="430">
                  <c:v>41816</c:v>
                </c:pt>
                <c:pt idx="431">
                  <c:v>41817</c:v>
                </c:pt>
                <c:pt idx="432">
                  <c:v>41820</c:v>
                </c:pt>
                <c:pt idx="433">
                  <c:v>41821</c:v>
                </c:pt>
                <c:pt idx="434">
                  <c:v>41822</c:v>
                </c:pt>
                <c:pt idx="435">
                  <c:v>41823</c:v>
                </c:pt>
                <c:pt idx="436">
                  <c:v>41827</c:v>
                </c:pt>
                <c:pt idx="437">
                  <c:v>41828</c:v>
                </c:pt>
                <c:pt idx="438">
                  <c:v>41829</c:v>
                </c:pt>
                <c:pt idx="439">
                  <c:v>41830</c:v>
                </c:pt>
                <c:pt idx="440">
                  <c:v>41831</c:v>
                </c:pt>
                <c:pt idx="441">
                  <c:v>41834</c:v>
                </c:pt>
                <c:pt idx="442">
                  <c:v>41835</c:v>
                </c:pt>
                <c:pt idx="443">
                  <c:v>41836</c:v>
                </c:pt>
                <c:pt idx="444">
                  <c:v>41837</c:v>
                </c:pt>
                <c:pt idx="445">
                  <c:v>41838</c:v>
                </c:pt>
                <c:pt idx="446">
                  <c:v>41841</c:v>
                </c:pt>
                <c:pt idx="447">
                  <c:v>41842</c:v>
                </c:pt>
                <c:pt idx="448">
                  <c:v>41843</c:v>
                </c:pt>
                <c:pt idx="449">
                  <c:v>41844</c:v>
                </c:pt>
                <c:pt idx="450">
                  <c:v>41845</c:v>
                </c:pt>
                <c:pt idx="451">
                  <c:v>41848</c:v>
                </c:pt>
                <c:pt idx="452">
                  <c:v>41849</c:v>
                </c:pt>
                <c:pt idx="453">
                  <c:v>41850</c:v>
                </c:pt>
                <c:pt idx="454">
                  <c:v>41851</c:v>
                </c:pt>
                <c:pt idx="455">
                  <c:v>41852</c:v>
                </c:pt>
                <c:pt idx="456">
                  <c:v>41855</c:v>
                </c:pt>
                <c:pt idx="457">
                  <c:v>41856</c:v>
                </c:pt>
                <c:pt idx="458">
                  <c:v>41857</c:v>
                </c:pt>
                <c:pt idx="459">
                  <c:v>41858</c:v>
                </c:pt>
                <c:pt idx="460">
                  <c:v>41859</c:v>
                </c:pt>
                <c:pt idx="461">
                  <c:v>41862</c:v>
                </c:pt>
                <c:pt idx="462">
                  <c:v>41863</c:v>
                </c:pt>
                <c:pt idx="463">
                  <c:v>41864</c:v>
                </c:pt>
                <c:pt idx="464">
                  <c:v>41865</c:v>
                </c:pt>
                <c:pt idx="465">
                  <c:v>41866</c:v>
                </c:pt>
                <c:pt idx="466">
                  <c:v>41869</c:v>
                </c:pt>
                <c:pt idx="467">
                  <c:v>41870</c:v>
                </c:pt>
                <c:pt idx="468">
                  <c:v>41871</c:v>
                </c:pt>
                <c:pt idx="469">
                  <c:v>41872</c:v>
                </c:pt>
                <c:pt idx="470">
                  <c:v>41873</c:v>
                </c:pt>
                <c:pt idx="471">
                  <c:v>41876</c:v>
                </c:pt>
                <c:pt idx="472">
                  <c:v>41877</c:v>
                </c:pt>
                <c:pt idx="473">
                  <c:v>41878</c:v>
                </c:pt>
                <c:pt idx="474">
                  <c:v>41879</c:v>
                </c:pt>
                <c:pt idx="475">
                  <c:v>41880</c:v>
                </c:pt>
                <c:pt idx="476">
                  <c:v>41884</c:v>
                </c:pt>
                <c:pt idx="477">
                  <c:v>41885</c:v>
                </c:pt>
                <c:pt idx="478">
                  <c:v>41886</c:v>
                </c:pt>
                <c:pt idx="479">
                  <c:v>41887</c:v>
                </c:pt>
                <c:pt idx="480">
                  <c:v>41890</c:v>
                </c:pt>
                <c:pt idx="481">
                  <c:v>41891</c:v>
                </c:pt>
                <c:pt idx="482">
                  <c:v>41892</c:v>
                </c:pt>
                <c:pt idx="483">
                  <c:v>41893</c:v>
                </c:pt>
                <c:pt idx="484">
                  <c:v>41894</c:v>
                </c:pt>
                <c:pt idx="485">
                  <c:v>41897</c:v>
                </c:pt>
                <c:pt idx="486">
                  <c:v>41898</c:v>
                </c:pt>
                <c:pt idx="487">
                  <c:v>41899</c:v>
                </c:pt>
                <c:pt idx="488">
                  <c:v>41900</c:v>
                </c:pt>
                <c:pt idx="489">
                  <c:v>41901</c:v>
                </c:pt>
                <c:pt idx="490">
                  <c:v>41904</c:v>
                </c:pt>
                <c:pt idx="491">
                  <c:v>41905</c:v>
                </c:pt>
                <c:pt idx="492">
                  <c:v>41906</c:v>
                </c:pt>
                <c:pt idx="493">
                  <c:v>41907</c:v>
                </c:pt>
                <c:pt idx="494">
                  <c:v>41908</c:v>
                </c:pt>
                <c:pt idx="495">
                  <c:v>41911</c:v>
                </c:pt>
                <c:pt idx="496">
                  <c:v>41912</c:v>
                </c:pt>
                <c:pt idx="497">
                  <c:v>41913</c:v>
                </c:pt>
                <c:pt idx="498">
                  <c:v>41914</c:v>
                </c:pt>
                <c:pt idx="499">
                  <c:v>41915</c:v>
                </c:pt>
                <c:pt idx="500">
                  <c:v>41918</c:v>
                </c:pt>
                <c:pt idx="501">
                  <c:v>41919</c:v>
                </c:pt>
                <c:pt idx="502">
                  <c:v>41920</c:v>
                </c:pt>
                <c:pt idx="503">
                  <c:v>41921</c:v>
                </c:pt>
                <c:pt idx="504">
                  <c:v>41922</c:v>
                </c:pt>
                <c:pt idx="505">
                  <c:v>41925</c:v>
                </c:pt>
                <c:pt idx="506">
                  <c:v>41926</c:v>
                </c:pt>
                <c:pt idx="507">
                  <c:v>41927</c:v>
                </c:pt>
                <c:pt idx="508">
                  <c:v>41928</c:v>
                </c:pt>
                <c:pt idx="509">
                  <c:v>41929</c:v>
                </c:pt>
                <c:pt idx="510">
                  <c:v>41932</c:v>
                </c:pt>
                <c:pt idx="511">
                  <c:v>41933</c:v>
                </c:pt>
                <c:pt idx="512">
                  <c:v>41934</c:v>
                </c:pt>
                <c:pt idx="513">
                  <c:v>41935</c:v>
                </c:pt>
                <c:pt idx="514">
                  <c:v>41936</c:v>
                </c:pt>
                <c:pt idx="515">
                  <c:v>41939</c:v>
                </c:pt>
                <c:pt idx="516">
                  <c:v>41940</c:v>
                </c:pt>
                <c:pt idx="517">
                  <c:v>41941</c:v>
                </c:pt>
                <c:pt idx="518">
                  <c:v>41942</c:v>
                </c:pt>
                <c:pt idx="519">
                  <c:v>41943</c:v>
                </c:pt>
                <c:pt idx="520">
                  <c:v>41946</c:v>
                </c:pt>
                <c:pt idx="521">
                  <c:v>41947</c:v>
                </c:pt>
                <c:pt idx="522">
                  <c:v>41948</c:v>
                </c:pt>
                <c:pt idx="523">
                  <c:v>41949</c:v>
                </c:pt>
                <c:pt idx="524">
                  <c:v>41950</c:v>
                </c:pt>
                <c:pt idx="525">
                  <c:v>41953</c:v>
                </c:pt>
                <c:pt idx="526">
                  <c:v>41954</c:v>
                </c:pt>
                <c:pt idx="527">
                  <c:v>41955</c:v>
                </c:pt>
                <c:pt idx="528">
                  <c:v>41956</c:v>
                </c:pt>
                <c:pt idx="529">
                  <c:v>41957</c:v>
                </c:pt>
                <c:pt idx="530">
                  <c:v>41960</c:v>
                </c:pt>
                <c:pt idx="531">
                  <c:v>41961</c:v>
                </c:pt>
                <c:pt idx="532">
                  <c:v>41962</c:v>
                </c:pt>
                <c:pt idx="533">
                  <c:v>41963</c:v>
                </c:pt>
                <c:pt idx="534">
                  <c:v>41964</c:v>
                </c:pt>
                <c:pt idx="535">
                  <c:v>41967</c:v>
                </c:pt>
                <c:pt idx="536">
                  <c:v>41968</c:v>
                </c:pt>
                <c:pt idx="537">
                  <c:v>41969</c:v>
                </c:pt>
                <c:pt idx="538">
                  <c:v>41971</c:v>
                </c:pt>
                <c:pt idx="539">
                  <c:v>41974</c:v>
                </c:pt>
                <c:pt idx="540">
                  <c:v>41975</c:v>
                </c:pt>
                <c:pt idx="541">
                  <c:v>41976</c:v>
                </c:pt>
                <c:pt idx="542">
                  <c:v>41977</c:v>
                </c:pt>
                <c:pt idx="543">
                  <c:v>41978</c:v>
                </c:pt>
                <c:pt idx="544">
                  <c:v>41981</c:v>
                </c:pt>
                <c:pt idx="545">
                  <c:v>41982</c:v>
                </c:pt>
                <c:pt idx="546">
                  <c:v>41983</c:v>
                </c:pt>
                <c:pt idx="547">
                  <c:v>41984</c:v>
                </c:pt>
                <c:pt idx="548">
                  <c:v>41985</c:v>
                </c:pt>
                <c:pt idx="549">
                  <c:v>41988</c:v>
                </c:pt>
                <c:pt idx="550">
                  <c:v>41989</c:v>
                </c:pt>
                <c:pt idx="551">
                  <c:v>41990</c:v>
                </c:pt>
                <c:pt idx="552">
                  <c:v>41991</c:v>
                </c:pt>
                <c:pt idx="553">
                  <c:v>41992</c:v>
                </c:pt>
                <c:pt idx="554">
                  <c:v>41995</c:v>
                </c:pt>
                <c:pt idx="555">
                  <c:v>41996</c:v>
                </c:pt>
                <c:pt idx="556">
                  <c:v>41997</c:v>
                </c:pt>
                <c:pt idx="557">
                  <c:v>41999</c:v>
                </c:pt>
                <c:pt idx="558">
                  <c:v>42002</c:v>
                </c:pt>
                <c:pt idx="559">
                  <c:v>42003</c:v>
                </c:pt>
                <c:pt idx="560">
                  <c:v>42004</c:v>
                </c:pt>
                <c:pt idx="561">
                  <c:v>42006</c:v>
                </c:pt>
                <c:pt idx="562">
                  <c:v>42009</c:v>
                </c:pt>
                <c:pt idx="563">
                  <c:v>42010</c:v>
                </c:pt>
                <c:pt idx="564">
                  <c:v>42011</c:v>
                </c:pt>
                <c:pt idx="565">
                  <c:v>42012</c:v>
                </c:pt>
                <c:pt idx="566">
                  <c:v>42013</c:v>
                </c:pt>
                <c:pt idx="567">
                  <c:v>42016</c:v>
                </c:pt>
                <c:pt idx="568">
                  <c:v>42017</c:v>
                </c:pt>
                <c:pt idx="569">
                  <c:v>42018</c:v>
                </c:pt>
                <c:pt idx="570">
                  <c:v>42019</c:v>
                </c:pt>
                <c:pt idx="571">
                  <c:v>42020</c:v>
                </c:pt>
                <c:pt idx="572">
                  <c:v>42024</c:v>
                </c:pt>
                <c:pt idx="573">
                  <c:v>42025</c:v>
                </c:pt>
                <c:pt idx="574">
                  <c:v>42026</c:v>
                </c:pt>
                <c:pt idx="575">
                  <c:v>42027</c:v>
                </c:pt>
                <c:pt idx="576">
                  <c:v>42030</c:v>
                </c:pt>
                <c:pt idx="577">
                  <c:v>42031</c:v>
                </c:pt>
                <c:pt idx="578">
                  <c:v>42032</c:v>
                </c:pt>
                <c:pt idx="579">
                  <c:v>42033</c:v>
                </c:pt>
                <c:pt idx="580">
                  <c:v>42034</c:v>
                </c:pt>
                <c:pt idx="581">
                  <c:v>42037</c:v>
                </c:pt>
                <c:pt idx="582">
                  <c:v>42038</c:v>
                </c:pt>
                <c:pt idx="583">
                  <c:v>42039</c:v>
                </c:pt>
                <c:pt idx="584">
                  <c:v>42040</c:v>
                </c:pt>
                <c:pt idx="585">
                  <c:v>42041</c:v>
                </c:pt>
                <c:pt idx="586">
                  <c:v>42044</c:v>
                </c:pt>
                <c:pt idx="587">
                  <c:v>42045</c:v>
                </c:pt>
                <c:pt idx="588">
                  <c:v>42046</c:v>
                </c:pt>
                <c:pt idx="589">
                  <c:v>42047</c:v>
                </c:pt>
                <c:pt idx="590">
                  <c:v>42048</c:v>
                </c:pt>
                <c:pt idx="591">
                  <c:v>42052</c:v>
                </c:pt>
                <c:pt idx="592">
                  <c:v>42053</c:v>
                </c:pt>
                <c:pt idx="593">
                  <c:v>42054</c:v>
                </c:pt>
                <c:pt idx="594">
                  <c:v>42055</c:v>
                </c:pt>
                <c:pt idx="595">
                  <c:v>42058</c:v>
                </c:pt>
                <c:pt idx="596">
                  <c:v>42059</c:v>
                </c:pt>
                <c:pt idx="597">
                  <c:v>42060</c:v>
                </c:pt>
                <c:pt idx="598">
                  <c:v>42061</c:v>
                </c:pt>
                <c:pt idx="599">
                  <c:v>42062</c:v>
                </c:pt>
                <c:pt idx="600">
                  <c:v>42065</c:v>
                </c:pt>
                <c:pt idx="601">
                  <c:v>42066</c:v>
                </c:pt>
                <c:pt idx="602">
                  <c:v>42067</c:v>
                </c:pt>
                <c:pt idx="603">
                  <c:v>42068</c:v>
                </c:pt>
                <c:pt idx="604">
                  <c:v>42069</c:v>
                </c:pt>
                <c:pt idx="605">
                  <c:v>42072</c:v>
                </c:pt>
                <c:pt idx="606">
                  <c:v>42073</c:v>
                </c:pt>
                <c:pt idx="607">
                  <c:v>42074</c:v>
                </c:pt>
                <c:pt idx="608">
                  <c:v>42075</c:v>
                </c:pt>
                <c:pt idx="609">
                  <c:v>42076</c:v>
                </c:pt>
                <c:pt idx="610">
                  <c:v>42079</c:v>
                </c:pt>
                <c:pt idx="611">
                  <c:v>42080</c:v>
                </c:pt>
                <c:pt idx="612">
                  <c:v>42081</c:v>
                </c:pt>
                <c:pt idx="613">
                  <c:v>42082</c:v>
                </c:pt>
                <c:pt idx="614">
                  <c:v>42083</c:v>
                </c:pt>
                <c:pt idx="615">
                  <c:v>42086</c:v>
                </c:pt>
                <c:pt idx="616">
                  <c:v>42087</c:v>
                </c:pt>
                <c:pt idx="617">
                  <c:v>42088</c:v>
                </c:pt>
                <c:pt idx="618">
                  <c:v>42089</c:v>
                </c:pt>
                <c:pt idx="619">
                  <c:v>42090</c:v>
                </c:pt>
                <c:pt idx="620">
                  <c:v>42093</c:v>
                </c:pt>
                <c:pt idx="621">
                  <c:v>42094</c:v>
                </c:pt>
                <c:pt idx="622">
                  <c:v>42095</c:v>
                </c:pt>
                <c:pt idx="623">
                  <c:v>42096</c:v>
                </c:pt>
                <c:pt idx="624">
                  <c:v>42100</c:v>
                </c:pt>
                <c:pt idx="625">
                  <c:v>42101</c:v>
                </c:pt>
                <c:pt idx="626">
                  <c:v>42102</c:v>
                </c:pt>
                <c:pt idx="627">
                  <c:v>42103</c:v>
                </c:pt>
                <c:pt idx="628">
                  <c:v>42104</c:v>
                </c:pt>
                <c:pt idx="629">
                  <c:v>42107</c:v>
                </c:pt>
                <c:pt idx="630">
                  <c:v>42108</c:v>
                </c:pt>
                <c:pt idx="631">
                  <c:v>42109</c:v>
                </c:pt>
                <c:pt idx="632">
                  <c:v>42110</c:v>
                </c:pt>
                <c:pt idx="633">
                  <c:v>42111</c:v>
                </c:pt>
                <c:pt idx="634">
                  <c:v>42114</c:v>
                </c:pt>
                <c:pt idx="635">
                  <c:v>42115</c:v>
                </c:pt>
                <c:pt idx="636">
                  <c:v>42116</c:v>
                </c:pt>
                <c:pt idx="637">
                  <c:v>42117</c:v>
                </c:pt>
                <c:pt idx="638">
                  <c:v>42118</c:v>
                </c:pt>
                <c:pt idx="639">
                  <c:v>42121</c:v>
                </c:pt>
                <c:pt idx="640">
                  <c:v>42122</c:v>
                </c:pt>
                <c:pt idx="641">
                  <c:v>42123</c:v>
                </c:pt>
                <c:pt idx="642">
                  <c:v>42124</c:v>
                </c:pt>
                <c:pt idx="643">
                  <c:v>42125</c:v>
                </c:pt>
                <c:pt idx="644">
                  <c:v>42128</c:v>
                </c:pt>
                <c:pt idx="645">
                  <c:v>42129</c:v>
                </c:pt>
                <c:pt idx="646">
                  <c:v>42130</c:v>
                </c:pt>
                <c:pt idx="647">
                  <c:v>42131</c:v>
                </c:pt>
                <c:pt idx="648">
                  <c:v>42132</c:v>
                </c:pt>
                <c:pt idx="649">
                  <c:v>42135</c:v>
                </c:pt>
                <c:pt idx="650">
                  <c:v>42136</c:v>
                </c:pt>
                <c:pt idx="651">
                  <c:v>42137</c:v>
                </c:pt>
                <c:pt idx="652">
                  <c:v>42138</c:v>
                </c:pt>
                <c:pt idx="653">
                  <c:v>42139</c:v>
                </c:pt>
                <c:pt idx="654">
                  <c:v>42142</c:v>
                </c:pt>
                <c:pt idx="655">
                  <c:v>42143</c:v>
                </c:pt>
                <c:pt idx="656">
                  <c:v>42144</c:v>
                </c:pt>
                <c:pt idx="657">
                  <c:v>42145</c:v>
                </c:pt>
                <c:pt idx="658">
                  <c:v>42146</c:v>
                </c:pt>
                <c:pt idx="659">
                  <c:v>42150</c:v>
                </c:pt>
                <c:pt idx="660">
                  <c:v>42151</c:v>
                </c:pt>
                <c:pt idx="661">
                  <c:v>42152</c:v>
                </c:pt>
                <c:pt idx="662">
                  <c:v>42153</c:v>
                </c:pt>
                <c:pt idx="663">
                  <c:v>42156</c:v>
                </c:pt>
                <c:pt idx="664">
                  <c:v>42157</c:v>
                </c:pt>
                <c:pt idx="665">
                  <c:v>42158</c:v>
                </c:pt>
                <c:pt idx="666">
                  <c:v>42159</c:v>
                </c:pt>
                <c:pt idx="667">
                  <c:v>42160</c:v>
                </c:pt>
                <c:pt idx="668">
                  <c:v>42163</c:v>
                </c:pt>
                <c:pt idx="669">
                  <c:v>42164</c:v>
                </c:pt>
                <c:pt idx="670">
                  <c:v>42165</c:v>
                </c:pt>
                <c:pt idx="671">
                  <c:v>42166</c:v>
                </c:pt>
                <c:pt idx="672">
                  <c:v>42167</c:v>
                </c:pt>
                <c:pt idx="673">
                  <c:v>42170</c:v>
                </c:pt>
                <c:pt idx="674">
                  <c:v>42171</c:v>
                </c:pt>
                <c:pt idx="675">
                  <c:v>42172</c:v>
                </c:pt>
                <c:pt idx="676">
                  <c:v>42173</c:v>
                </c:pt>
                <c:pt idx="677">
                  <c:v>42174</c:v>
                </c:pt>
                <c:pt idx="678">
                  <c:v>42177</c:v>
                </c:pt>
                <c:pt idx="679">
                  <c:v>42178</c:v>
                </c:pt>
                <c:pt idx="680">
                  <c:v>42179</c:v>
                </c:pt>
                <c:pt idx="681">
                  <c:v>42180</c:v>
                </c:pt>
                <c:pt idx="682">
                  <c:v>42181</c:v>
                </c:pt>
                <c:pt idx="683">
                  <c:v>42184</c:v>
                </c:pt>
                <c:pt idx="684">
                  <c:v>42185</c:v>
                </c:pt>
                <c:pt idx="685">
                  <c:v>42186</c:v>
                </c:pt>
                <c:pt idx="686">
                  <c:v>42187</c:v>
                </c:pt>
                <c:pt idx="687">
                  <c:v>42191</c:v>
                </c:pt>
                <c:pt idx="688">
                  <c:v>42192</c:v>
                </c:pt>
                <c:pt idx="689">
                  <c:v>42193</c:v>
                </c:pt>
                <c:pt idx="690">
                  <c:v>42194</c:v>
                </c:pt>
                <c:pt idx="691">
                  <c:v>42195</c:v>
                </c:pt>
                <c:pt idx="692">
                  <c:v>42198</c:v>
                </c:pt>
                <c:pt idx="693">
                  <c:v>42199</c:v>
                </c:pt>
                <c:pt idx="694">
                  <c:v>42200</c:v>
                </c:pt>
                <c:pt idx="695">
                  <c:v>42201</c:v>
                </c:pt>
                <c:pt idx="696">
                  <c:v>42202</c:v>
                </c:pt>
                <c:pt idx="697">
                  <c:v>42205</c:v>
                </c:pt>
                <c:pt idx="698">
                  <c:v>42206</c:v>
                </c:pt>
                <c:pt idx="699">
                  <c:v>42207</c:v>
                </c:pt>
                <c:pt idx="700">
                  <c:v>42208</c:v>
                </c:pt>
                <c:pt idx="701">
                  <c:v>42209</c:v>
                </c:pt>
                <c:pt idx="702">
                  <c:v>42212</c:v>
                </c:pt>
                <c:pt idx="703">
                  <c:v>42213</c:v>
                </c:pt>
                <c:pt idx="704">
                  <c:v>42214</c:v>
                </c:pt>
                <c:pt idx="705">
                  <c:v>42215</c:v>
                </c:pt>
                <c:pt idx="706">
                  <c:v>42216</c:v>
                </c:pt>
                <c:pt idx="707">
                  <c:v>42219</c:v>
                </c:pt>
                <c:pt idx="708">
                  <c:v>42220</c:v>
                </c:pt>
                <c:pt idx="709">
                  <c:v>42221</c:v>
                </c:pt>
                <c:pt idx="710">
                  <c:v>42222</c:v>
                </c:pt>
                <c:pt idx="711">
                  <c:v>42223</c:v>
                </c:pt>
                <c:pt idx="712">
                  <c:v>42226</c:v>
                </c:pt>
                <c:pt idx="713">
                  <c:v>42227</c:v>
                </c:pt>
                <c:pt idx="714">
                  <c:v>42228</c:v>
                </c:pt>
                <c:pt idx="715">
                  <c:v>42229</c:v>
                </c:pt>
                <c:pt idx="716">
                  <c:v>42230</c:v>
                </c:pt>
                <c:pt idx="717">
                  <c:v>42233</c:v>
                </c:pt>
                <c:pt idx="718">
                  <c:v>42234</c:v>
                </c:pt>
                <c:pt idx="719">
                  <c:v>42235</c:v>
                </c:pt>
                <c:pt idx="720">
                  <c:v>42236</c:v>
                </c:pt>
                <c:pt idx="721">
                  <c:v>42237</c:v>
                </c:pt>
                <c:pt idx="722">
                  <c:v>42240</c:v>
                </c:pt>
                <c:pt idx="723">
                  <c:v>42241</c:v>
                </c:pt>
                <c:pt idx="724">
                  <c:v>42242</c:v>
                </c:pt>
                <c:pt idx="725">
                  <c:v>42243</c:v>
                </c:pt>
                <c:pt idx="726">
                  <c:v>42244</c:v>
                </c:pt>
                <c:pt idx="727">
                  <c:v>42247</c:v>
                </c:pt>
                <c:pt idx="728">
                  <c:v>42248</c:v>
                </c:pt>
                <c:pt idx="729">
                  <c:v>42249</c:v>
                </c:pt>
                <c:pt idx="730">
                  <c:v>42250</c:v>
                </c:pt>
                <c:pt idx="731">
                  <c:v>42251</c:v>
                </c:pt>
                <c:pt idx="732">
                  <c:v>42255</c:v>
                </c:pt>
                <c:pt idx="733">
                  <c:v>42256</c:v>
                </c:pt>
                <c:pt idx="734">
                  <c:v>42257</c:v>
                </c:pt>
                <c:pt idx="735">
                  <c:v>42258</c:v>
                </c:pt>
                <c:pt idx="736">
                  <c:v>42261</c:v>
                </c:pt>
                <c:pt idx="737">
                  <c:v>42262</c:v>
                </c:pt>
                <c:pt idx="738">
                  <c:v>42263</c:v>
                </c:pt>
                <c:pt idx="739">
                  <c:v>42264</c:v>
                </c:pt>
                <c:pt idx="740">
                  <c:v>42265</c:v>
                </c:pt>
                <c:pt idx="741">
                  <c:v>42268</c:v>
                </c:pt>
                <c:pt idx="742">
                  <c:v>42269</c:v>
                </c:pt>
                <c:pt idx="743">
                  <c:v>42270</c:v>
                </c:pt>
                <c:pt idx="744">
                  <c:v>42271</c:v>
                </c:pt>
                <c:pt idx="745">
                  <c:v>42272</c:v>
                </c:pt>
                <c:pt idx="746">
                  <c:v>42275</c:v>
                </c:pt>
                <c:pt idx="747">
                  <c:v>42276</c:v>
                </c:pt>
                <c:pt idx="748">
                  <c:v>42277</c:v>
                </c:pt>
                <c:pt idx="749">
                  <c:v>42278</c:v>
                </c:pt>
                <c:pt idx="750">
                  <c:v>42279</c:v>
                </c:pt>
                <c:pt idx="751">
                  <c:v>42282</c:v>
                </c:pt>
                <c:pt idx="752">
                  <c:v>42283</c:v>
                </c:pt>
                <c:pt idx="753">
                  <c:v>42284</c:v>
                </c:pt>
                <c:pt idx="754">
                  <c:v>42285</c:v>
                </c:pt>
                <c:pt idx="755">
                  <c:v>42286</c:v>
                </c:pt>
                <c:pt idx="756">
                  <c:v>42289</c:v>
                </c:pt>
                <c:pt idx="757">
                  <c:v>42290</c:v>
                </c:pt>
                <c:pt idx="758">
                  <c:v>42291</c:v>
                </c:pt>
                <c:pt idx="759">
                  <c:v>42292</c:v>
                </c:pt>
                <c:pt idx="760">
                  <c:v>42293</c:v>
                </c:pt>
                <c:pt idx="761">
                  <c:v>42296</c:v>
                </c:pt>
                <c:pt idx="762">
                  <c:v>42297</c:v>
                </c:pt>
                <c:pt idx="763">
                  <c:v>42298</c:v>
                </c:pt>
                <c:pt idx="764">
                  <c:v>42299</c:v>
                </c:pt>
                <c:pt idx="765">
                  <c:v>42300</c:v>
                </c:pt>
                <c:pt idx="766">
                  <c:v>42303</c:v>
                </c:pt>
                <c:pt idx="767">
                  <c:v>42304</c:v>
                </c:pt>
                <c:pt idx="768">
                  <c:v>42305</c:v>
                </c:pt>
                <c:pt idx="769">
                  <c:v>42306</c:v>
                </c:pt>
                <c:pt idx="770">
                  <c:v>42307</c:v>
                </c:pt>
                <c:pt idx="771">
                  <c:v>42310</c:v>
                </c:pt>
                <c:pt idx="772">
                  <c:v>42311</c:v>
                </c:pt>
                <c:pt idx="773">
                  <c:v>42312</c:v>
                </c:pt>
                <c:pt idx="774">
                  <c:v>42313</c:v>
                </c:pt>
                <c:pt idx="775">
                  <c:v>42314</c:v>
                </c:pt>
                <c:pt idx="776">
                  <c:v>42317</c:v>
                </c:pt>
                <c:pt idx="777">
                  <c:v>42318</c:v>
                </c:pt>
                <c:pt idx="778">
                  <c:v>42319</c:v>
                </c:pt>
                <c:pt idx="779">
                  <c:v>42320</c:v>
                </c:pt>
                <c:pt idx="780">
                  <c:v>42321</c:v>
                </c:pt>
                <c:pt idx="781">
                  <c:v>42324</c:v>
                </c:pt>
                <c:pt idx="782">
                  <c:v>42325</c:v>
                </c:pt>
                <c:pt idx="783">
                  <c:v>42326</c:v>
                </c:pt>
                <c:pt idx="784">
                  <c:v>42327</c:v>
                </c:pt>
                <c:pt idx="785">
                  <c:v>42328</c:v>
                </c:pt>
                <c:pt idx="786">
                  <c:v>42331</c:v>
                </c:pt>
                <c:pt idx="787">
                  <c:v>42332</c:v>
                </c:pt>
                <c:pt idx="788">
                  <c:v>42333</c:v>
                </c:pt>
                <c:pt idx="789">
                  <c:v>42335</c:v>
                </c:pt>
                <c:pt idx="790">
                  <c:v>42338</c:v>
                </c:pt>
                <c:pt idx="791">
                  <c:v>42339</c:v>
                </c:pt>
                <c:pt idx="792">
                  <c:v>42340</c:v>
                </c:pt>
                <c:pt idx="793">
                  <c:v>42341</c:v>
                </c:pt>
                <c:pt idx="794">
                  <c:v>42342</c:v>
                </c:pt>
                <c:pt idx="795">
                  <c:v>42345</c:v>
                </c:pt>
                <c:pt idx="796">
                  <c:v>42346</c:v>
                </c:pt>
                <c:pt idx="797">
                  <c:v>42347</c:v>
                </c:pt>
                <c:pt idx="798">
                  <c:v>42348</c:v>
                </c:pt>
                <c:pt idx="799">
                  <c:v>42349</c:v>
                </c:pt>
                <c:pt idx="800">
                  <c:v>42352</c:v>
                </c:pt>
                <c:pt idx="801">
                  <c:v>42353</c:v>
                </c:pt>
                <c:pt idx="802">
                  <c:v>42354</c:v>
                </c:pt>
                <c:pt idx="803">
                  <c:v>42355</c:v>
                </c:pt>
                <c:pt idx="804">
                  <c:v>42356</c:v>
                </c:pt>
                <c:pt idx="805">
                  <c:v>42359</c:v>
                </c:pt>
                <c:pt idx="806">
                  <c:v>42360</c:v>
                </c:pt>
                <c:pt idx="807">
                  <c:v>42361</c:v>
                </c:pt>
                <c:pt idx="808">
                  <c:v>42362</c:v>
                </c:pt>
                <c:pt idx="809">
                  <c:v>42366</c:v>
                </c:pt>
                <c:pt idx="810">
                  <c:v>42367</c:v>
                </c:pt>
                <c:pt idx="811">
                  <c:v>42368</c:v>
                </c:pt>
                <c:pt idx="812">
                  <c:v>42369</c:v>
                </c:pt>
                <c:pt idx="813">
                  <c:v>42373</c:v>
                </c:pt>
                <c:pt idx="814">
                  <c:v>42374</c:v>
                </c:pt>
                <c:pt idx="815">
                  <c:v>42375</c:v>
                </c:pt>
                <c:pt idx="816">
                  <c:v>42376</c:v>
                </c:pt>
                <c:pt idx="817">
                  <c:v>42377</c:v>
                </c:pt>
                <c:pt idx="818">
                  <c:v>42380</c:v>
                </c:pt>
                <c:pt idx="819">
                  <c:v>42381</c:v>
                </c:pt>
                <c:pt idx="820">
                  <c:v>42382</c:v>
                </c:pt>
                <c:pt idx="821">
                  <c:v>42383</c:v>
                </c:pt>
                <c:pt idx="822">
                  <c:v>42384</c:v>
                </c:pt>
                <c:pt idx="823">
                  <c:v>42388</c:v>
                </c:pt>
                <c:pt idx="824">
                  <c:v>42389</c:v>
                </c:pt>
                <c:pt idx="825">
                  <c:v>42390</c:v>
                </c:pt>
                <c:pt idx="826">
                  <c:v>42391</c:v>
                </c:pt>
                <c:pt idx="827">
                  <c:v>42394</c:v>
                </c:pt>
                <c:pt idx="828">
                  <c:v>42395</c:v>
                </c:pt>
                <c:pt idx="829">
                  <c:v>42396</c:v>
                </c:pt>
                <c:pt idx="830">
                  <c:v>42397</c:v>
                </c:pt>
                <c:pt idx="831">
                  <c:v>42398</c:v>
                </c:pt>
                <c:pt idx="832">
                  <c:v>42401</c:v>
                </c:pt>
                <c:pt idx="833">
                  <c:v>42402</c:v>
                </c:pt>
                <c:pt idx="834">
                  <c:v>42403</c:v>
                </c:pt>
                <c:pt idx="835">
                  <c:v>42404</c:v>
                </c:pt>
                <c:pt idx="836">
                  <c:v>42405</c:v>
                </c:pt>
                <c:pt idx="837">
                  <c:v>42408</c:v>
                </c:pt>
                <c:pt idx="838">
                  <c:v>42409</c:v>
                </c:pt>
                <c:pt idx="839">
                  <c:v>42410</c:v>
                </c:pt>
                <c:pt idx="840">
                  <c:v>42411</c:v>
                </c:pt>
                <c:pt idx="841">
                  <c:v>42412</c:v>
                </c:pt>
                <c:pt idx="842">
                  <c:v>42416</c:v>
                </c:pt>
                <c:pt idx="843">
                  <c:v>42417</c:v>
                </c:pt>
                <c:pt idx="844">
                  <c:v>42418</c:v>
                </c:pt>
                <c:pt idx="845">
                  <c:v>42419</c:v>
                </c:pt>
                <c:pt idx="846">
                  <c:v>42422</c:v>
                </c:pt>
                <c:pt idx="847">
                  <c:v>42423</c:v>
                </c:pt>
                <c:pt idx="848">
                  <c:v>42424</c:v>
                </c:pt>
                <c:pt idx="849">
                  <c:v>42425</c:v>
                </c:pt>
                <c:pt idx="850">
                  <c:v>42426</c:v>
                </c:pt>
                <c:pt idx="851">
                  <c:v>42429</c:v>
                </c:pt>
                <c:pt idx="852">
                  <c:v>42430</c:v>
                </c:pt>
                <c:pt idx="853">
                  <c:v>42431</c:v>
                </c:pt>
                <c:pt idx="854">
                  <c:v>42432</c:v>
                </c:pt>
                <c:pt idx="855">
                  <c:v>42433</c:v>
                </c:pt>
                <c:pt idx="856">
                  <c:v>42436</c:v>
                </c:pt>
                <c:pt idx="857">
                  <c:v>42437</c:v>
                </c:pt>
                <c:pt idx="858">
                  <c:v>42438</c:v>
                </c:pt>
                <c:pt idx="859">
                  <c:v>42439</c:v>
                </c:pt>
                <c:pt idx="860">
                  <c:v>42440</c:v>
                </c:pt>
                <c:pt idx="861">
                  <c:v>42443</c:v>
                </c:pt>
                <c:pt idx="862">
                  <c:v>42444</c:v>
                </c:pt>
                <c:pt idx="863">
                  <c:v>42445</c:v>
                </c:pt>
                <c:pt idx="864">
                  <c:v>42446</c:v>
                </c:pt>
                <c:pt idx="865">
                  <c:v>42447</c:v>
                </c:pt>
                <c:pt idx="866">
                  <c:v>42450</c:v>
                </c:pt>
                <c:pt idx="867">
                  <c:v>42451</c:v>
                </c:pt>
                <c:pt idx="868">
                  <c:v>42452</c:v>
                </c:pt>
                <c:pt idx="869">
                  <c:v>42453</c:v>
                </c:pt>
                <c:pt idx="870">
                  <c:v>42457</c:v>
                </c:pt>
                <c:pt idx="871">
                  <c:v>42458</c:v>
                </c:pt>
                <c:pt idx="872">
                  <c:v>42459</c:v>
                </c:pt>
                <c:pt idx="873">
                  <c:v>42460</c:v>
                </c:pt>
                <c:pt idx="874">
                  <c:v>42461</c:v>
                </c:pt>
                <c:pt idx="875">
                  <c:v>42464</c:v>
                </c:pt>
                <c:pt idx="876">
                  <c:v>42465</c:v>
                </c:pt>
                <c:pt idx="877">
                  <c:v>42466</c:v>
                </c:pt>
                <c:pt idx="878">
                  <c:v>42467</c:v>
                </c:pt>
                <c:pt idx="879">
                  <c:v>42468</c:v>
                </c:pt>
                <c:pt idx="880">
                  <c:v>42471</c:v>
                </c:pt>
                <c:pt idx="881">
                  <c:v>42472</c:v>
                </c:pt>
                <c:pt idx="882">
                  <c:v>42473</c:v>
                </c:pt>
                <c:pt idx="883">
                  <c:v>42474</c:v>
                </c:pt>
                <c:pt idx="884">
                  <c:v>42475</c:v>
                </c:pt>
                <c:pt idx="885">
                  <c:v>42478</c:v>
                </c:pt>
                <c:pt idx="886">
                  <c:v>42479</c:v>
                </c:pt>
                <c:pt idx="887">
                  <c:v>42480</c:v>
                </c:pt>
                <c:pt idx="888">
                  <c:v>42481</c:v>
                </c:pt>
                <c:pt idx="889">
                  <c:v>42482</c:v>
                </c:pt>
                <c:pt idx="890">
                  <c:v>42485</c:v>
                </c:pt>
                <c:pt idx="891">
                  <c:v>42486</c:v>
                </c:pt>
                <c:pt idx="892">
                  <c:v>42487</c:v>
                </c:pt>
                <c:pt idx="893">
                  <c:v>42488</c:v>
                </c:pt>
                <c:pt idx="894">
                  <c:v>42489</c:v>
                </c:pt>
                <c:pt idx="895">
                  <c:v>42492</c:v>
                </c:pt>
                <c:pt idx="896">
                  <c:v>42493</c:v>
                </c:pt>
                <c:pt idx="897">
                  <c:v>42494</c:v>
                </c:pt>
                <c:pt idx="898">
                  <c:v>42495</c:v>
                </c:pt>
                <c:pt idx="899">
                  <c:v>42496</c:v>
                </c:pt>
                <c:pt idx="900">
                  <c:v>42499</c:v>
                </c:pt>
                <c:pt idx="901">
                  <c:v>42500</c:v>
                </c:pt>
                <c:pt idx="902">
                  <c:v>42501</c:v>
                </c:pt>
                <c:pt idx="903">
                  <c:v>42502</c:v>
                </c:pt>
                <c:pt idx="904">
                  <c:v>42503</c:v>
                </c:pt>
                <c:pt idx="905">
                  <c:v>42506</c:v>
                </c:pt>
                <c:pt idx="906">
                  <c:v>42507</c:v>
                </c:pt>
                <c:pt idx="907">
                  <c:v>42508</c:v>
                </c:pt>
                <c:pt idx="908">
                  <c:v>42509</c:v>
                </c:pt>
                <c:pt idx="909">
                  <c:v>42510</c:v>
                </c:pt>
                <c:pt idx="910">
                  <c:v>42513</c:v>
                </c:pt>
                <c:pt idx="911">
                  <c:v>42514</c:v>
                </c:pt>
                <c:pt idx="912">
                  <c:v>42515</c:v>
                </c:pt>
                <c:pt idx="913">
                  <c:v>42516</c:v>
                </c:pt>
                <c:pt idx="914">
                  <c:v>42517</c:v>
                </c:pt>
                <c:pt idx="915">
                  <c:v>42521</c:v>
                </c:pt>
                <c:pt idx="916">
                  <c:v>42522</c:v>
                </c:pt>
                <c:pt idx="917">
                  <c:v>42523</c:v>
                </c:pt>
                <c:pt idx="918">
                  <c:v>42524</c:v>
                </c:pt>
                <c:pt idx="919">
                  <c:v>42527</c:v>
                </c:pt>
                <c:pt idx="920">
                  <c:v>42528</c:v>
                </c:pt>
                <c:pt idx="921">
                  <c:v>42529</c:v>
                </c:pt>
                <c:pt idx="922">
                  <c:v>42530</c:v>
                </c:pt>
                <c:pt idx="923">
                  <c:v>42531</c:v>
                </c:pt>
                <c:pt idx="924">
                  <c:v>42534</c:v>
                </c:pt>
                <c:pt idx="925">
                  <c:v>42535</c:v>
                </c:pt>
                <c:pt idx="926">
                  <c:v>42536</c:v>
                </c:pt>
                <c:pt idx="927">
                  <c:v>42537</c:v>
                </c:pt>
                <c:pt idx="928">
                  <c:v>42538</c:v>
                </c:pt>
                <c:pt idx="929">
                  <c:v>42541</c:v>
                </c:pt>
                <c:pt idx="930">
                  <c:v>42542</c:v>
                </c:pt>
                <c:pt idx="931">
                  <c:v>42543</c:v>
                </c:pt>
                <c:pt idx="932">
                  <c:v>42544</c:v>
                </c:pt>
                <c:pt idx="933">
                  <c:v>42545</c:v>
                </c:pt>
                <c:pt idx="934">
                  <c:v>42548</c:v>
                </c:pt>
                <c:pt idx="935">
                  <c:v>42549</c:v>
                </c:pt>
                <c:pt idx="936">
                  <c:v>42550</c:v>
                </c:pt>
                <c:pt idx="937">
                  <c:v>42551</c:v>
                </c:pt>
                <c:pt idx="938">
                  <c:v>42552</c:v>
                </c:pt>
                <c:pt idx="939">
                  <c:v>42556</c:v>
                </c:pt>
                <c:pt idx="940">
                  <c:v>42557</c:v>
                </c:pt>
                <c:pt idx="941">
                  <c:v>42558</c:v>
                </c:pt>
                <c:pt idx="942">
                  <c:v>42559</c:v>
                </c:pt>
                <c:pt idx="943">
                  <c:v>42562</c:v>
                </c:pt>
                <c:pt idx="944">
                  <c:v>42563</c:v>
                </c:pt>
                <c:pt idx="945">
                  <c:v>42564</c:v>
                </c:pt>
                <c:pt idx="946">
                  <c:v>42565</c:v>
                </c:pt>
                <c:pt idx="947">
                  <c:v>42566</c:v>
                </c:pt>
                <c:pt idx="948">
                  <c:v>42569</c:v>
                </c:pt>
                <c:pt idx="949">
                  <c:v>42570</c:v>
                </c:pt>
                <c:pt idx="950">
                  <c:v>42571</c:v>
                </c:pt>
                <c:pt idx="951">
                  <c:v>42572</c:v>
                </c:pt>
                <c:pt idx="952">
                  <c:v>42573</c:v>
                </c:pt>
                <c:pt idx="953">
                  <c:v>42576</c:v>
                </c:pt>
                <c:pt idx="954">
                  <c:v>42577</c:v>
                </c:pt>
                <c:pt idx="955">
                  <c:v>42578</c:v>
                </c:pt>
                <c:pt idx="956">
                  <c:v>42579</c:v>
                </c:pt>
                <c:pt idx="957">
                  <c:v>42580</c:v>
                </c:pt>
                <c:pt idx="958">
                  <c:v>42583</c:v>
                </c:pt>
                <c:pt idx="959">
                  <c:v>42584</c:v>
                </c:pt>
                <c:pt idx="960">
                  <c:v>42585</c:v>
                </c:pt>
                <c:pt idx="961">
                  <c:v>42586</c:v>
                </c:pt>
                <c:pt idx="962">
                  <c:v>42587</c:v>
                </c:pt>
                <c:pt idx="963">
                  <c:v>42590</c:v>
                </c:pt>
                <c:pt idx="964">
                  <c:v>42591</c:v>
                </c:pt>
                <c:pt idx="965">
                  <c:v>42592</c:v>
                </c:pt>
                <c:pt idx="966">
                  <c:v>42593</c:v>
                </c:pt>
                <c:pt idx="967">
                  <c:v>42594</c:v>
                </c:pt>
                <c:pt idx="968">
                  <c:v>42597</c:v>
                </c:pt>
                <c:pt idx="969">
                  <c:v>42598</c:v>
                </c:pt>
                <c:pt idx="970">
                  <c:v>42599</c:v>
                </c:pt>
                <c:pt idx="971">
                  <c:v>42600</c:v>
                </c:pt>
                <c:pt idx="972">
                  <c:v>42601</c:v>
                </c:pt>
                <c:pt idx="973">
                  <c:v>42604</c:v>
                </c:pt>
                <c:pt idx="974">
                  <c:v>42605</c:v>
                </c:pt>
                <c:pt idx="975">
                  <c:v>42606</c:v>
                </c:pt>
                <c:pt idx="976">
                  <c:v>42607</c:v>
                </c:pt>
                <c:pt idx="977">
                  <c:v>42608</c:v>
                </c:pt>
                <c:pt idx="978">
                  <c:v>42611</c:v>
                </c:pt>
                <c:pt idx="979">
                  <c:v>42612</c:v>
                </c:pt>
                <c:pt idx="980">
                  <c:v>42613</c:v>
                </c:pt>
                <c:pt idx="981">
                  <c:v>42614</c:v>
                </c:pt>
                <c:pt idx="982">
                  <c:v>42615</c:v>
                </c:pt>
                <c:pt idx="983">
                  <c:v>42619</c:v>
                </c:pt>
                <c:pt idx="984">
                  <c:v>42620</c:v>
                </c:pt>
                <c:pt idx="985">
                  <c:v>42621</c:v>
                </c:pt>
                <c:pt idx="986">
                  <c:v>42622</c:v>
                </c:pt>
                <c:pt idx="987">
                  <c:v>42625</c:v>
                </c:pt>
                <c:pt idx="988">
                  <c:v>42626</c:v>
                </c:pt>
                <c:pt idx="989">
                  <c:v>42627</c:v>
                </c:pt>
                <c:pt idx="990">
                  <c:v>42628</c:v>
                </c:pt>
                <c:pt idx="991">
                  <c:v>42629</c:v>
                </c:pt>
                <c:pt idx="992">
                  <c:v>42632</c:v>
                </c:pt>
                <c:pt idx="993">
                  <c:v>42633</c:v>
                </c:pt>
                <c:pt idx="994">
                  <c:v>42634</c:v>
                </c:pt>
                <c:pt idx="995">
                  <c:v>42635</c:v>
                </c:pt>
                <c:pt idx="996">
                  <c:v>42636</c:v>
                </c:pt>
                <c:pt idx="997">
                  <c:v>42639</c:v>
                </c:pt>
                <c:pt idx="998">
                  <c:v>42640</c:v>
                </c:pt>
                <c:pt idx="999">
                  <c:v>42641</c:v>
                </c:pt>
                <c:pt idx="1000">
                  <c:v>42642</c:v>
                </c:pt>
                <c:pt idx="1001">
                  <c:v>42643</c:v>
                </c:pt>
                <c:pt idx="1002">
                  <c:v>42646</c:v>
                </c:pt>
                <c:pt idx="1003">
                  <c:v>42647</c:v>
                </c:pt>
                <c:pt idx="1004">
                  <c:v>42648</c:v>
                </c:pt>
                <c:pt idx="1005">
                  <c:v>42649</c:v>
                </c:pt>
                <c:pt idx="1006">
                  <c:v>42650</c:v>
                </c:pt>
                <c:pt idx="1007">
                  <c:v>42653</c:v>
                </c:pt>
                <c:pt idx="1008">
                  <c:v>42654</c:v>
                </c:pt>
                <c:pt idx="1009">
                  <c:v>42655</c:v>
                </c:pt>
                <c:pt idx="1010">
                  <c:v>42656</c:v>
                </c:pt>
                <c:pt idx="1011">
                  <c:v>42657</c:v>
                </c:pt>
                <c:pt idx="1012">
                  <c:v>42660</c:v>
                </c:pt>
                <c:pt idx="1013">
                  <c:v>42661</c:v>
                </c:pt>
                <c:pt idx="1014">
                  <c:v>42662</c:v>
                </c:pt>
                <c:pt idx="1015">
                  <c:v>42663</c:v>
                </c:pt>
                <c:pt idx="1016">
                  <c:v>42664</c:v>
                </c:pt>
                <c:pt idx="1017">
                  <c:v>42667</c:v>
                </c:pt>
                <c:pt idx="1018">
                  <c:v>42668</c:v>
                </c:pt>
                <c:pt idx="1019">
                  <c:v>42669</c:v>
                </c:pt>
                <c:pt idx="1020">
                  <c:v>42670</c:v>
                </c:pt>
                <c:pt idx="1021">
                  <c:v>42671</c:v>
                </c:pt>
                <c:pt idx="1022">
                  <c:v>42674</c:v>
                </c:pt>
                <c:pt idx="1023">
                  <c:v>42675</c:v>
                </c:pt>
                <c:pt idx="1024">
                  <c:v>42676</c:v>
                </c:pt>
                <c:pt idx="1025">
                  <c:v>42677</c:v>
                </c:pt>
                <c:pt idx="1026">
                  <c:v>42678</c:v>
                </c:pt>
                <c:pt idx="1027">
                  <c:v>42681</c:v>
                </c:pt>
                <c:pt idx="1028">
                  <c:v>42682</c:v>
                </c:pt>
                <c:pt idx="1029">
                  <c:v>42683</c:v>
                </c:pt>
                <c:pt idx="1030">
                  <c:v>42684</c:v>
                </c:pt>
                <c:pt idx="1031">
                  <c:v>42685</c:v>
                </c:pt>
                <c:pt idx="1032">
                  <c:v>42688</c:v>
                </c:pt>
                <c:pt idx="1033">
                  <c:v>42689</c:v>
                </c:pt>
                <c:pt idx="1034">
                  <c:v>42690</c:v>
                </c:pt>
                <c:pt idx="1035">
                  <c:v>42691</c:v>
                </c:pt>
                <c:pt idx="1036">
                  <c:v>42692</c:v>
                </c:pt>
                <c:pt idx="1037">
                  <c:v>42695</c:v>
                </c:pt>
                <c:pt idx="1038">
                  <c:v>42696</c:v>
                </c:pt>
                <c:pt idx="1039">
                  <c:v>42697</c:v>
                </c:pt>
                <c:pt idx="1040">
                  <c:v>42699</c:v>
                </c:pt>
                <c:pt idx="1041">
                  <c:v>42702</c:v>
                </c:pt>
                <c:pt idx="1042">
                  <c:v>42703</c:v>
                </c:pt>
                <c:pt idx="1043">
                  <c:v>42704</c:v>
                </c:pt>
                <c:pt idx="1044">
                  <c:v>42705</c:v>
                </c:pt>
                <c:pt idx="1045">
                  <c:v>42706</c:v>
                </c:pt>
                <c:pt idx="1046">
                  <c:v>42709</c:v>
                </c:pt>
                <c:pt idx="1047">
                  <c:v>42710</c:v>
                </c:pt>
                <c:pt idx="1048">
                  <c:v>42711</c:v>
                </c:pt>
                <c:pt idx="1049">
                  <c:v>42712</c:v>
                </c:pt>
                <c:pt idx="1050">
                  <c:v>42713</c:v>
                </c:pt>
                <c:pt idx="1051">
                  <c:v>42716</c:v>
                </c:pt>
                <c:pt idx="1052">
                  <c:v>42717</c:v>
                </c:pt>
                <c:pt idx="1053">
                  <c:v>42718</c:v>
                </c:pt>
                <c:pt idx="1054">
                  <c:v>42719</c:v>
                </c:pt>
                <c:pt idx="1055">
                  <c:v>42720</c:v>
                </c:pt>
                <c:pt idx="1056">
                  <c:v>42723</c:v>
                </c:pt>
                <c:pt idx="1057">
                  <c:v>42724</c:v>
                </c:pt>
                <c:pt idx="1058">
                  <c:v>42725</c:v>
                </c:pt>
                <c:pt idx="1059">
                  <c:v>42726</c:v>
                </c:pt>
                <c:pt idx="1060">
                  <c:v>42727</c:v>
                </c:pt>
                <c:pt idx="1061">
                  <c:v>42731</c:v>
                </c:pt>
                <c:pt idx="1062">
                  <c:v>42732</c:v>
                </c:pt>
                <c:pt idx="1063">
                  <c:v>42733</c:v>
                </c:pt>
                <c:pt idx="1064">
                  <c:v>42734</c:v>
                </c:pt>
                <c:pt idx="1065">
                  <c:v>42738</c:v>
                </c:pt>
                <c:pt idx="1066">
                  <c:v>42739</c:v>
                </c:pt>
                <c:pt idx="1067">
                  <c:v>42740</c:v>
                </c:pt>
                <c:pt idx="1068">
                  <c:v>42741</c:v>
                </c:pt>
                <c:pt idx="1069">
                  <c:v>42744</c:v>
                </c:pt>
                <c:pt idx="1070">
                  <c:v>42745</c:v>
                </c:pt>
                <c:pt idx="1071">
                  <c:v>42746</c:v>
                </c:pt>
                <c:pt idx="1072">
                  <c:v>42747</c:v>
                </c:pt>
                <c:pt idx="1073">
                  <c:v>42748</c:v>
                </c:pt>
                <c:pt idx="1074">
                  <c:v>42752</c:v>
                </c:pt>
                <c:pt idx="1075">
                  <c:v>42753</c:v>
                </c:pt>
                <c:pt idx="1076">
                  <c:v>42754</c:v>
                </c:pt>
                <c:pt idx="1077">
                  <c:v>42755</c:v>
                </c:pt>
                <c:pt idx="1078">
                  <c:v>42758</c:v>
                </c:pt>
                <c:pt idx="1079">
                  <c:v>42759</c:v>
                </c:pt>
                <c:pt idx="1080">
                  <c:v>42760</c:v>
                </c:pt>
                <c:pt idx="1081">
                  <c:v>42761</c:v>
                </c:pt>
                <c:pt idx="1082">
                  <c:v>42762</c:v>
                </c:pt>
                <c:pt idx="1083">
                  <c:v>42765</c:v>
                </c:pt>
                <c:pt idx="1084">
                  <c:v>42766</c:v>
                </c:pt>
                <c:pt idx="1085">
                  <c:v>42767</c:v>
                </c:pt>
                <c:pt idx="1086">
                  <c:v>42768</c:v>
                </c:pt>
                <c:pt idx="1087">
                  <c:v>42769</c:v>
                </c:pt>
                <c:pt idx="1088">
                  <c:v>42772</c:v>
                </c:pt>
                <c:pt idx="1089">
                  <c:v>42773</c:v>
                </c:pt>
                <c:pt idx="1090">
                  <c:v>42774</c:v>
                </c:pt>
                <c:pt idx="1091">
                  <c:v>42775</c:v>
                </c:pt>
                <c:pt idx="1092">
                  <c:v>42776</c:v>
                </c:pt>
                <c:pt idx="1093">
                  <c:v>42779</c:v>
                </c:pt>
                <c:pt idx="1094">
                  <c:v>42780</c:v>
                </c:pt>
                <c:pt idx="1095">
                  <c:v>42781</c:v>
                </c:pt>
                <c:pt idx="1096">
                  <c:v>42782</c:v>
                </c:pt>
                <c:pt idx="1097">
                  <c:v>42783</c:v>
                </c:pt>
                <c:pt idx="1098">
                  <c:v>42787</c:v>
                </c:pt>
                <c:pt idx="1099">
                  <c:v>42788</c:v>
                </c:pt>
                <c:pt idx="1100">
                  <c:v>42789</c:v>
                </c:pt>
                <c:pt idx="1101">
                  <c:v>42790</c:v>
                </c:pt>
                <c:pt idx="1102">
                  <c:v>42793</c:v>
                </c:pt>
                <c:pt idx="1103">
                  <c:v>42794</c:v>
                </c:pt>
                <c:pt idx="1104">
                  <c:v>42795</c:v>
                </c:pt>
                <c:pt idx="1105">
                  <c:v>42796</c:v>
                </c:pt>
                <c:pt idx="1106">
                  <c:v>42797</c:v>
                </c:pt>
                <c:pt idx="1107">
                  <c:v>42800</c:v>
                </c:pt>
                <c:pt idx="1108">
                  <c:v>42801</c:v>
                </c:pt>
                <c:pt idx="1109">
                  <c:v>42802</c:v>
                </c:pt>
                <c:pt idx="1110">
                  <c:v>42803</c:v>
                </c:pt>
                <c:pt idx="1111">
                  <c:v>42804</c:v>
                </c:pt>
                <c:pt idx="1112">
                  <c:v>42807</c:v>
                </c:pt>
                <c:pt idx="1113">
                  <c:v>42808</c:v>
                </c:pt>
                <c:pt idx="1114">
                  <c:v>42809</c:v>
                </c:pt>
                <c:pt idx="1115">
                  <c:v>42810</c:v>
                </c:pt>
                <c:pt idx="1116">
                  <c:v>42811</c:v>
                </c:pt>
                <c:pt idx="1117">
                  <c:v>42814</c:v>
                </c:pt>
                <c:pt idx="1118">
                  <c:v>42815</c:v>
                </c:pt>
                <c:pt idx="1119">
                  <c:v>42816</c:v>
                </c:pt>
                <c:pt idx="1120">
                  <c:v>42817</c:v>
                </c:pt>
                <c:pt idx="1121">
                  <c:v>42818</c:v>
                </c:pt>
                <c:pt idx="1122">
                  <c:v>42821</c:v>
                </c:pt>
                <c:pt idx="1123">
                  <c:v>42822</c:v>
                </c:pt>
                <c:pt idx="1124">
                  <c:v>42823</c:v>
                </c:pt>
                <c:pt idx="1125">
                  <c:v>42824</c:v>
                </c:pt>
                <c:pt idx="1126">
                  <c:v>42825</c:v>
                </c:pt>
                <c:pt idx="1127">
                  <c:v>42828</c:v>
                </c:pt>
                <c:pt idx="1128">
                  <c:v>42829</c:v>
                </c:pt>
                <c:pt idx="1129">
                  <c:v>42830</c:v>
                </c:pt>
                <c:pt idx="1130">
                  <c:v>42831</c:v>
                </c:pt>
                <c:pt idx="1131">
                  <c:v>42832</c:v>
                </c:pt>
                <c:pt idx="1132">
                  <c:v>42835</c:v>
                </c:pt>
                <c:pt idx="1133">
                  <c:v>42836</c:v>
                </c:pt>
                <c:pt idx="1134">
                  <c:v>42837</c:v>
                </c:pt>
                <c:pt idx="1135">
                  <c:v>42838</c:v>
                </c:pt>
                <c:pt idx="1136">
                  <c:v>42842</c:v>
                </c:pt>
                <c:pt idx="1137">
                  <c:v>42843</c:v>
                </c:pt>
                <c:pt idx="1138">
                  <c:v>42844</c:v>
                </c:pt>
                <c:pt idx="1139">
                  <c:v>42845</c:v>
                </c:pt>
                <c:pt idx="1140">
                  <c:v>42846</c:v>
                </c:pt>
                <c:pt idx="1141">
                  <c:v>42849</c:v>
                </c:pt>
                <c:pt idx="1142">
                  <c:v>42850</c:v>
                </c:pt>
                <c:pt idx="1143">
                  <c:v>42851</c:v>
                </c:pt>
                <c:pt idx="1144">
                  <c:v>42852</c:v>
                </c:pt>
                <c:pt idx="1145">
                  <c:v>42853</c:v>
                </c:pt>
                <c:pt idx="1146">
                  <c:v>42856</c:v>
                </c:pt>
                <c:pt idx="1147">
                  <c:v>42857</c:v>
                </c:pt>
                <c:pt idx="1148">
                  <c:v>42858</c:v>
                </c:pt>
                <c:pt idx="1149">
                  <c:v>42859</c:v>
                </c:pt>
                <c:pt idx="1150">
                  <c:v>42860</c:v>
                </c:pt>
                <c:pt idx="1151">
                  <c:v>42863</c:v>
                </c:pt>
                <c:pt idx="1152">
                  <c:v>42864</c:v>
                </c:pt>
                <c:pt idx="1153">
                  <c:v>42865</c:v>
                </c:pt>
                <c:pt idx="1154">
                  <c:v>42866</c:v>
                </c:pt>
                <c:pt idx="1155">
                  <c:v>42867</c:v>
                </c:pt>
                <c:pt idx="1156">
                  <c:v>42870</c:v>
                </c:pt>
                <c:pt idx="1157">
                  <c:v>42871</c:v>
                </c:pt>
                <c:pt idx="1158">
                  <c:v>42872</c:v>
                </c:pt>
                <c:pt idx="1159">
                  <c:v>42873</c:v>
                </c:pt>
                <c:pt idx="1160">
                  <c:v>42874</c:v>
                </c:pt>
                <c:pt idx="1161">
                  <c:v>42877</c:v>
                </c:pt>
                <c:pt idx="1162">
                  <c:v>42878</c:v>
                </c:pt>
                <c:pt idx="1163">
                  <c:v>42879</c:v>
                </c:pt>
                <c:pt idx="1164">
                  <c:v>42880</c:v>
                </c:pt>
                <c:pt idx="1165">
                  <c:v>42881</c:v>
                </c:pt>
                <c:pt idx="1166">
                  <c:v>42885</c:v>
                </c:pt>
                <c:pt idx="1167">
                  <c:v>42886</c:v>
                </c:pt>
                <c:pt idx="1168">
                  <c:v>42887</c:v>
                </c:pt>
                <c:pt idx="1169">
                  <c:v>42888</c:v>
                </c:pt>
                <c:pt idx="1170">
                  <c:v>42891</c:v>
                </c:pt>
                <c:pt idx="1171">
                  <c:v>42892</c:v>
                </c:pt>
                <c:pt idx="1172">
                  <c:v>42893</c:v>
                </c:pt>
                <c:pt idx="1173">
                  <c:v>42894</c:v>
                </c:pt>
                <c:pt idx="1174">
                  <c:v>42895</c:v>
                </c:pt>
                <c:pt idx="1175">
                  <c:v>42898</c:v>
                </c:pt>
                <c:pt idx="1176">
                  <c:v>42899</c:v>
                </c:pt>
                <c:pt idx="1177">
                  <c:v>42900</c:v>
                </c:pt>
                <c:pt idx="1178">
                  <c:v>42901</c:v>
                </c:pt>
                <c:pt idx="1179">
                  <c:v>42902</c:v>
                </c:pt>
                <c:pt idx="1180">
                  <c:v>42905</c:v>
                </c:pt>
                <c:pt idx="1181">
                  <c:v>42906</c:v>
                </c:pt>
                <c:pt idx="1182">
                  <c:v>42907</c:v>
                </c:pt>
                <c:pt idx="1183">
                  <c:v>42908</c:v>
                </c:pt>
                <c:pt idx="1184">
                  <c:v>42909</c:v>
                </c:pt>
                <c:pt idx="1185">
                  <c:v>42912</c:v>
                </c:pt>
                <c:pt idx="1186">
                  <c:v>42913</c:v>
                </c:pt>
                <c:pt idx="1187">
                  <c:v>42914</c:v>
                </c:pt>
                <c:pt idx="1188">
                  <c:v>42915</c:v>
                </c:pt>
                <c:pt idx="1189">
                  <c:v>42916</c:v>
                </c:pt>
                <c:pt idx="1190">
                  <c:v>42919</c:v>
                </c:pt>
                <c:pt idx="1191">
                  <c:v>42921</c:v>
                </c:pt>
                <c:pt idx="1192">
                  <c:v>42922</c:v>
                </c:pt>
                <c:pt idx="1193">
                  <c:v>42923</c:v>
                </c:pt>
                <c:pt idx="1194">
                  <c:v>42926</c:v>
                </c:pt>
                <c:pt idx="1195">
                  <c:v>42927</c:v>
                </c:pt>
                <c:pt idx="1196">
                  <c:v>42928</c:v>
                </c:pt>
                <c:pt idx="1197">
                  <c:v>42929</c:v>
                </c:pt>
                <c:pt idx="1198">
                  <c:v>42930</c:v>
                </c:pt>
                <c:pt idx="1199">
                  <c:v>42933</c:v>
                </c:pt>
                <c:pt idx="1200">
                  <c:v>42934</c:v>
                </c:pt>
                <c:pt idx="1201">
                  <c:v>42935</c:v>
                </c:pt>
                <c:pt idx="1202">
                  <c:v>42936</c:v>
                </c:pt>
                <c:pt idx="1203">
                  <c:v>42937</c:v>
                </c:pt>
                <c:pt idx="1204">
                  <c:v>42940</c:v>
                </c:pt>
                <c:pt idx="1205">
                  <c:v>42941</c:v>
                </c:pt>
                <c:pt idx="1206">
                  <c:v>42942</c:v>
                </c:pt>
                <c:pt idx="1207">
                  <c:v>42943</c:v>
                </c:pt>
                <c:pt idx="1208">
                  <c:v>42944</c:v>
                </c:pt>
                <c:pt idx="1209">
                  <c:v>42947</c:v>
                </c:pt>
                <c:pt idx="1210">
                  <c:v>42948</c:v>
                </c:pt>
                <c:pt idx="1211">
                  <c:v>42949</c:v>
                </c:pt>
                <c:pt idx="1212">
                  <c:v>42950</c:v>
                </c:pt>
                <c:pt idx="1213">
                  <c:v>42951</c:v>
                </c:pt>
                <c:pt idx="1214">
                  <c:v>42954</c:v>
                </c:pt>
                <c:pt idx="1215">
                  <c:v>42955</c:v>
                </c:pt>
                <c:pt idx="1216">
                  <c:v>42956</c:v>
                </c:pt>
                <c:pt idx="1217">
                  <c:v>42957</c:v>
                </c:pt>
                <c:pt idx="1218">
                  <c:v>42958</c:v>
                </c:pt>
                <c:pt idx="1219">
                  <c:v>42961</c:v>
                </c:pt>
                <c:pt idx="1220">
                  <c:v>42962</c:v>
                </c:pt>
                <c:pt idx="1221">
                  <c:v>42963</c:v>
                </c:pt>
                <c:pt idx="1222">
                  <c:v>42964</c:v>
                </c:pt>
                <c:pt idx="1223">
                  <c:v>42965</c:v>
                </c:pt>
                <c:pt idx="1224">
                  <c:v>42968</c:v>
                </c:pt>
                <c:pt idx="1225">
                  <c:v>42969</c:v>
                </c:pt>
                <c:pt idx="1226">
                  <c:v>42970</c:v>
                </c:pt>
                <c:pt idx="1227">
                  <c:v>42971</c:v>
                </c:pt>
                <c:pt idx="1228">
                  <c:v>42972</c:v>
                </c:pt>
                <c:pt idx="1229">
                  <c:v>42975</c:v>
                </c:pt>
                <c:pt idx="1230">
                  <c:v>42976</c:v>
                </c:pt>
                <c:pt idx="1231">
                  <c:v>42977</c:v>
                </c:pt>
                <c:pt idx="1232">
                  <c:v>42978</c:v>
                </c:pt>
                <c:pt idx="1233">
                  <c:v>42979</c:v>
                </c:pt>
                <c:pt idx="1234">
                  <c:v>42983</c:v>
                </c:pt>
                <c:pt idx="1235">
                  <c:v>42984</c:v>
                </c:pt>
                <c:pt idx="1236">
                  <c:v>42985</c:v>
                </c:pt>
                <c:pt idx="1237">
                  <c:v>42986</c:v>
                </c:pt>
                <c:pt idx="1238">
                  <c:v>42989</c:v>
                </c:pt>
                <c:pt idx="1239">
                  <c:v>42990</c:v>
                </c:pt>
                <c:pt idx="1240">
                  <c:v>42991</c:v>
                </c:pt>
                <c:pt idx="1241">
                  <c:v>42992</c:v>
                </c:pt>
                <c:pt idx="1242">
                  <c:v>42993</c:v>
                </c:pt>
                <c:pt idx="1243">
                  <c:v>42996</c:v>
                </c:pt>
                <c:pt idx="1244">
                  <c:v>42997</c:v>
                </c:pt>
                <c:pt idx="1245">
                  <c:v>42998</c:v>
                </c:pt>
                <c:pt idx="1246">
                  <c:v>42999</c:v>
                </c:pt>
                <c:pt idx="1247">
                  <c:v>43000</c:v>
                </c:pt>
                <c:pt idx="1248">
                  <c:v>43003</c:v>
                </c:pt>
                <c:pt idx="1249">
                  <c:v>43004</c:v>
                </c:pt>
                <c:pt idx="1250">
                  <c:v>43005</c:v>
                </c:pt>
                <c:pt idx="1251">
                  <c:v>43006</c:v>
                </c:pt>
                <c:pt idx="1252">
                  <c:v>43007</c:v>
                </c:pt>
                <c:pt idx="1253">
                  <c:v>43010</c:v>
                </c:pt>
                <c:pt idx="1254">
                  <c:v>43011</c:v>
                </c:pt>
                <c:pt idx="1255">
                  <c:v>43012</c:v>
                </c:pt>
                <c:pt idx="1256">
                  <c:v>43013</c:v>
                </c:pt>
                <c:pt idx="1257">
                  <c:v>43014</c:v>
                </c:pt>
                <c:pt idx="1258">
                  <c:v>43017</c:v>
                </c:pt>
                <c:pt idx="1259">
                  <c:v>43018</c:v>
                </c:pt>
                <c:pt idx="1260">
                  <c:v>43019</c:v>
                </c:pt>
                <c:pt idx="1261">
                  <c:v>43020</c:v>
                </c:pt>
                <c:pt idx="1262">
                  <c:v>43021</c:v>
                </c:pt>
                <c:pt idx="1263">
                  <c:v>43024</c:v>
                </c:pt>
                <c:pt idx="1264">
                  <c:v>43025</c:v>
                </c:pt>
                <c:pt idx="1265">
                  <c:v>43026</c:v>
                </c:pt>
                <c:pt idx="1266">
                  <c:v>43027</c:v>
                </c:pt>
                <c:pt idx="1267">
                  <c:v>43028</c:v>
                </c:pt>
                <c:pt idx="1268">
                  <c:v>43031</c:v>
                </c:pt>
                <c:pt idx="1269">
                  <c:v>43032</c:v>
                </c:pt>
                <c:pt idx="1270">
                  <c:v>43033</c:v>
                </c:pt>
              </c:numCache>
            </c:numRef>
          </c:cat>
          <c:val>
            <c:numRef>
              <c:f>'Company Overview (4)'!$F$3:$F$1273</c:f>
              <c:numCache>
                <c:formatCode>0.00</c:formatCode>
                <c:ptCount val="1271"/>
                <c:pt idx="0">
                  <c:v>100</c:v>
                </c:pt>
                <c:pt idx="1">
                  <c:v>99.01090749237575</c:v>
                </c:pt>
                <c:pt idx="2">
                  <c:v>98.398219633486264</c:v>
                </c:pt>
                <c:pt idx="3">
                  <c:v>98.897118860845595</c:v>
                </c:pt>
                <c:pt idx="4">
                  <c:v>97.201855421568823</c:v>
                </c:pt>
                <c:pt idx="5">
                  <c:v>97.638146335643924</c:v>
                </c:pt>
                <c:pt idx="6">
                  <c:v>98.980650688980603</c:v>
                </c:pt>
                <c:pt idx="7">
                  <c:v>101.52660266385793</c:v>
                </c:pt>
                <c:pt idx="8">
                  <c:v>100.34284516588679</c:v>
                </c:pt>
                <c:pt idx="9">
                  <c:v>97.905214123817075</c:v>
                </c:pt>
                <c:pt idx="10">
                  <c:v>100.90735412883107</c:v>
                </c:pt>
                <c:pt idx="11">
                  <c:v>101.25794017994765</c:v>
                </c:pt>
                <c:pt idx="12">
                  <c:v>92.985676476456632</c:v>
                </c:pt>
                <c:pt idx="13">
                  <c:v>94.467137483502626</c:v>
                </c:pt>
                <c:pt idx="14">
                  <c:v>102.98994275981572</c:v>
                </c:pt>
                <c:pt idx="15">
                  <c:v>112.82100958729255</c:v>
                </c:pt>
                <c:pt idx="16">
                  <c:v>111.30658044554971</c:v>
                </c:pt>
                <c:pt idx="17">
                  <c:v>110.52741701302844</c:v>
                </c:pt>
                <c:pt idx="18">
                  <c:v>111.84864243935912</c:v>
                </c:pt>
                <c:pt idx="19">
                  <c:v>110.01155487584684</c:v>
                </c:pt>
                <c:pt idx="20">
                  <c:v>111.30804223991785</c:v>
                </c:pt>
                <c:pt idx="21">
                  <c:v>109.62527552169368</c:v>
                </c:pt>
                <c:pt idx="22">
                  <c:v>111.54210335281023</c:v>
                </c:pt>
                <c:pt idx="23">
                  <c:v>111.82464317891649</c:v>
                </c:pt>
                <c:pt idx="24">
                  <c:v>113.22195558620581</c:v>
                </c:pt>
                <c:pt idx="25">
                  <c:v>113.38623380445043</c:v>
                </c:pt>
                <c:pt idx="26">
                  <c:v>115.04845641282671</c:v>
                </c:pt>
                <c:pt idx="27">
                  <c:v>114.48440455015852</c:v>
                </c:pt>
                <c:pt idx="28">
                  <c:v>114.93393413729949</c:v>
                </c:pt>
                <c:pt idx="29">
                  <c:v>115.94018178874012</c:v>
                </c:pt>
                <c:pt idx="30">
                  <c:v>116.52259631452549</c:v>
                </c:pt>
                <c:pt idx="31">
                  <c:v>116.47529790878318</c:v>
                </c:pt>
                <c:pt idx="32">
                  <c:v>115.61701131301254</c:v>
                </c:pt>
                <c:pt idx="33">
                  <c:v>116.6070426902963</c:v>
                </c:pt>
                <c:pt idx="34">
                  <c:v>115.78293567425131</c:v>
                </c:pt>
                <c:pt idx="35">
                  <c:v>114.96293145321992</c:v>
                </c:pt>
                <c:pt idx="36">
                  <c:v>115.28248121505371</c:v>
                </c:pt>
                <c:pt idx="37">
                  <c:v>109.74153266078794</c:v>
                </c:pt>
                <c:pt idx="38">
                  <c:v>120.3122272922684</c:v>
                </c:pt>
                <c:pt idx="39">
                  <c:v>117.18457640172718</c:v>
                </c:pt>
                <c:pt idx="40">
                  <c:v>119.89060145929487</c:v>
                </c:pt>
                <c:pt idx="41">
                  <c:v>119.70979914730886</c:v>
                </c:pt>
                <c:pt idx="42">
                  <c:v>118.57733337594883</c:v>
                </c:pt>
                <c:pt idx="43">
                  <c:v>119.81568809270094</c:v>
                </c:pt>
                <c:pt idx="44">
                  <c:v>124.25694458546654</c:v>
                </c:pt>
                <c:pt idx="45">
                  <c:v>125.98396145792267</c:v>
                </c:pt>
                <c:pt idx="46">
                  <c:v>126.67835273572959</c:v>
                </c:pt>
                <c:pt idx="47">
                  <c:v>127.98526960751873</c:v>
                </c:pt>
                <c:pt idx="48">
                  <c:v>128.85685956718055</c:v>
                </c:pt>
                <c:pt idx="49">
                  <c:v>127.31355528595645</c:v>
                </c:pt>
                <c:pt idx="50">
                  <c:v>126.87016885927407</c:v>
                </c:pt>
                <c:pt idx="51">
                  <c:v>124.85869479169003</c:v>
                </c:pt>
                <c:pt idx="52">
                  <c:v>123.81264631008267</c:v>
                </c:pt>
                <c:pt idx="53">
                  <c:v>124.20890287337612</c:v>
                </c:pt>
                <c:pt idx="54">
                  <c:v>124.07041384078926</c:v>
                </c:pt>
                <c:pt idx="55">
                  <c:v>122.96193934131514</c:v>
                </c:pt>
                <c:pt idx="56">
                  <c:v>126.04928347840101</c:v>
                </c:pt>
                <c:pt idx="57">
                  <c:v>125.50544460244426</c:v>
                </c:pt>
                <c:pt idx="58">
                  <c:v>129.80565243193115</c:v>
                </c:pt>
                <c:pt idx="59">
                  <c:v>129.23648270676509</c:v>
                </c:pt>
                <c:pt idx="60">
                  <c:v>132.21765420250321</c:v>
                </c:pt>
                <c:pt idx="61">
                  <c:v>130.34445083191014</c:v>
                </c:pt>
                <c:pt idx="62">
                  <c:v>129.19506059813691</c:v>
                </c:pt>
                <c:pt idx="63">
                  <c:v>131.1336148584744</c:v>
                </c:pt>
                <c:pt idx="64">
                  <c:v>134.16050727278008</c:v>
                </c:pt>
                <c:pt idx="65">
                  <c:v>136.12395799751613</c:v>
                </c:pt>
                <c:pt idx="66">
                  <c:v>134.53429246786342</c:v>
                </c:pt>
                <c:pt idx="67">
                  <c:v>130.70741405552153</c:v>
                </c:pt>
                <c:pt idx="68">
                  <c:v>130.90746870765193</c:v>
                </c:pt>
                <c:pt idx="69">
                  <c:v>132.26173718877584</c:v>
                </c:pt>
                <c:pt idx="70">
                  <c:v>131.01644521734352</c:v>
                </c:pt>
                <c:pt idx="71">
                  <c:v>136.03211434397821</c:v>
                </c:pt>
                <c:pt idx="72">
                  <c:v>175.52796260440232</c:v>
                </c:pt>
                <c:pt idx="73">
                  <c:v>194.18320542155541</c:v>
                </c:pt>
                <c:pt idx="74">
                  <c:v>188.31860409779603</c:v>
                </c:pt>
                <c:pt idx="75">
                  <c:v>193.91515722187756</c:v>
                </c:pt>
                <c:pt idx="76">
                  <c:v>192.7948838992161</c:v>
                </c:pt>
                <c:pt idx="77">
                  <c:v>190.85273144418414</c:v>
                </c:pt>
                <c:pt idx="78">
                  <c:v>190.50252054657798</c:v>
                </c:pt>
                <c:pt idx="79">
                  <c:v>198.40276259528306</c:v>
                </c:pt>
                <c:pt idx="80">
                  <c:v>198.12406434386639</c:v>
                </c:pt>
                <c:pt idx="81">
                  <c:v>205.95447936557429</c:v>
                </c:pt>
                <c:pt idx="82">
                  <c:v>204.07849989806635</c:v>
                </c:pt>
                <c:pt idx="83">
                  <c:v>203.31200564078779</c:v>
                </c:pt>
                <c:pt idx="84">
                  <c:v>200.9328772234893</c:v>
                </c:pt>
                <c:pt idx="85">
                  <c:v>200.97636810226641</c:v>
                </c:pt>
                <c:pt idx="86">
                  <c:v>207.43956441233692</c:v>
                </c:pt>
                <c:pt idx="87">
                  <c:v>208.30251459058431</c:v>
                </c:pt>
                <c:pt idx="88">
                  <c:v>209.91817465792852</c:v>
                </c:pt>
                <c:pt idx="89">
                  <c:v>215.2014159027828</c:v>
                </c:pt>
                <c:pt idx="90">
                  <c:v>208.17330134856391</c:v>
                </c:pt>
                <c:pt idx="91">
                  <c:v>208.20007409701481</c:v>
                </c:pt>
                <c:pt idx="92">
                  <c:v>202.62095932562829</c:v>
                </c:pt>
                <c:pt idx="93">
                  <c:v>202.20345930420737</c:v>
                </c:pt>
                <c:pt idx="94">
                  <c:v>205.90478938805217</c:v>
                </c:pt>
                <c:pt idx="95">
                  <c:v>206.07705171968246</c:v>
                </c:pt>
                <c:pt idx="96">
                  <c:v>208.9721124902519</c:v>
                </c:pt>
                <c:pt idx="97">
                  <c:v>209.9560506005505</c:v>
                </c:pt>
                <c:pt idx="98">
                  <c:v>203.73412745624168</c:v>
                </c:pt>
                <c:pt idx="99">
                  <c:v>204.13455773472754</c:v>
                </c:pt>
                <c:pt idx="100">
                  <c:v>205.06986508569233</c:v>
                </c:pt>
                <c:pt idx="101">
                  <c:v>204.00700691727559</c:v>
                </c:pt>
                <c:pt idx="102">
                  <c:v>206.43520891801307</c:v>
                </c:pt>
                <c:pt idx="103">
                  <c:v>203.16999203343059</c:v>
                </c:pt>
                <c:pt idx="104">
                  <c:v>204.45425799639989</c:v>
                </c:pt>
                <c:pt idx="105">
                  <c:v>212.36486559247672</c:v>
                </c:pt>
                <c:pt idx="106">
                  <c:v>209.33618186706374</c:v>
                </c:pt>
                <c:pt idx="107">
                  <c:v>206.64581370124174</c:v>
                </c:pt>
                <c:pt idx="108">
                  <c:v>207.21614412721507</c:v>
                </c:pt>
                <c:pt idx="109">
                  <c:v>203.97576998490101</c:v>
                </c:pt>
                <c:pt idx="110">
                  <c:v>205.27484891640762</c:v>
                </c:pt>
                <c:pt idx="111">
                  <c:v>204.45985545448505</c:v>
                </c:pt>
                <c:pt idx="112">
                  <c:v>203.92455239015513</c:v>
                </c:pt>
                <c:pt idx="113">
                  <c:v>203.52936257515165</c:v>
                </c:pt>
                <c:pt idx="114">
                  <c:v>211.13129334904789</c:v>
                </c:pt>
                <c:pt idx="115">
                  <c:v>210.84874422459862</c:v>
                </c:pt>
                <c:pt idx="116">
                  <c:v>210.11793637905117</c:v>
                </c:pt>
                <c:pt idx="117">
                  <c:v>204.88732732936379</c:v>
                </c:pt>
                <c:pt idx="118">
                  <c:v>200.45480427695338</c:v>
                </c:pt>
                <c:pt idx="119">
                  <c:v>195.03810513700267</c:v>
                </c:pt>
                <c:pt idx="120">
                  <c:v>192.62694944571223</c:v>
                </c:pt>
                <c:pt idx="121">
                  <c:v>191.01402485822132</c:v>
                </c:pt>
                <c:pt idx="122">
                  <c:v>189.73546472387773</c:v>
                </c:pt>
                <c:pt idx="123">
                  <c:v>194.77580762594121</c:v>
                </c:pt>
                <c:pt idx="124">
                  <c:v>192.17422079881774</c:v>
                </c:pt>
                <c:pt idx="125">
                  <c:v>197.69921739895781</c:v>
                </c:pt>
                <c:pt idx="126">
                  <c:v>197.84770960429913</c:v>
                </c:pt>
                <c:pt idx="127">
                  <c:v>200.43719048323862</c:v>
                </c:pt>
                <c:pt idx="128">
                  <c:v>199.92887582199174</c:v>
                </c:pt>
                <c:pt idx="129">
                  <c:v>194.85626593175456</c:v>
                </c:pt>
                <c:pt idx="130">
                  <c:v>190.47604201174886</c:v>
                </c:pt>
                <c:pt idx="131">
                  <c:v>190.1178945076517</c:v>
                </c:pt>
                <c:pt idx="132">
                  <c:v>198.91682863723125</c:v>
                </c:pt>
                <c:pt idx="133">
                  <c:v>232.34840867228837</c:v>
                </c:pt>
                <c:pt idx="134">
                  <c:v>232.14742084528902</c:v>
                </c:pt>
                <c:pt idx="135">
                  <c:v>229.96146242381568</c:v>
                </c:pt>
                <c:pt idx="136">
                  <c:v>231.29219003378884</c:v>
                </c:pt>
                <c:pt idx="137">
                  <c:v>230.89452919795522</c:v>
                </c:pt>
                <c:pt idx="138">
                  <c:v>231.67496837223226</c:v>
                </c:pt>
                <c:pt idx="139">
                  <c:v>229.34755051668415</c:v>
                </c:pt>
                <c:pt idx="140">
                  <c:v>230.51405833576877</c:v>
                </c:pt>
                <c:pt idx="141">
                  <c:v>229.74851579914056</c:v>
                </c:pt>
                <c:pt idx="142">
                  <c:v>227.70742694085615</c:v>
                </c:pt>
                <c:pt idx="143">
                  <c:v>224.40440100631682</c:v>
                </c:pt>
                <c:pt idx="144">
                  <c:v>226.16914899071378</c:v>
                </c:pt>
                <c:pt idx="145">
                  <c:v>231.98737414099958</c:v>
                </c:pt>
                <c:pt idx="146">
                  <c:v>232.93153342891654</c:v>
                </c:pt>
                <c:pt idx="147">
                  <c:v>241.52664122027693</c:v>
                </c:pt>
                <c:pt idx="148">
                  <c:v>244.85118514864757</c:v>
                </c:pt>
                <c:pt idx="149">
                  <c:v>251.63578928871729</c:v>
                </c:pt>
                <c:pt idx="150">
                  <c:v>247.1077545487868</c:v>
                </c:pt>
                <c:pt idx="151">
                  <c:v>248.52272976256961</c:v>
                </c:pt>
                <c:pt idx="152">
                  <c:v>248.91309592866469</c:v>
                </c:pt>
                <c:pt idx="153">
                  <c:v>247.15769915343685</c:v>
                </c:pt>
                <c:pt idx="154">
                  <c:v>241.0415821914695</c:v>
                </c:pt>
                <c:pt idx="155">
                  <c:v>239.3157938572046</c:v>
                </c:pt>
                <c:pt idx="156">
                  <c:v>241.17966196287989</c:v>
                </c:pt>
                <c:pt idx="157">
                  <c:v>230.63440476248439</c:v>
                </c:pt>
                <c:pt idx="158">
                  <c:v>231.48431652024394</c:v>
                </c:pt>
                <c:pt idx="159">
                  <c:v>236.89606620667587</c:v>
                </c:pt>
                <c:pt idx="160">
                  <c:v>239.51781407410476</c:v>
                </c:pt>
                <c:pt idx="161">
                  <c:v>236.40461157792259</c:v>
                </c:pt>
                <c:pt idx="162">
                  <c:v>238.84968109130375</c:v>
                </c:pt>
                <c:pt idx="163">
                  <c:v>237.50270085946221</c:v>
                </c:pt>
                <c:pt idx="164">
                  <c:v>233.32343459907875</c:v>
                </c:pt>
                <c:pt idx="165">
                  <c:v>235.149139513606</c:v>
                </c:pt>
                <c:pt idx="166">
                  <c:v>235.66820144555177</c:v>
                </c:pt>
                <c:pt idx="167">
                  <c:v>230.92430355121866</c:v>
                </c:pt>
                <c:pt idx="168">
                  <c:v>225.87658080868937</c:v>
                </c:pt>
                <c:pt idx="169">
                  <c:v>231.67242742520523</c:v>
                </c:pt>
                <c:pt idx="170">
                  <c:v>230.63707077333535</c:v>
                </c:pt>
                <c:pt idx="171">
                  <c:v>241.92996429851897</c:v>
                </c:pt>
                <c:pt idx="172">
                  <c:v>241.64042592747865</c:v>
                </c:pt>
                <c:pt idx="173">
                  <c:v>244.16637267366292</c:v>
                </c:pt>
                <c:pt idx="174">
                  <c:v>237.81276162495689</c:v>
                </c:pt>
                <c:pt idx="175">
                  <c:v>232.97362844766721</c:v>
                </c:pt>
                <c:pt idx="176">
                  <c:v>232.01208852461099</c:v>
                </c:pt>
                <c:pt idx="177">
                  <c:v>230.01286970581708</c:v>
                </c:pt>
                <c:pt idx="178">
                  <c:v>229.42008556571412</c:v>
                </c:pt>
                <c:pt idx="179">
                  <c:v>231.55453462848249</c:v>
                </c:pt>
                <c:pt idx="180">
                  <c:v>228.68245571691611</c:v>
                </c:pt>
                <c:pt idx="181">
                  <c:v>238.50565920488251</c:v>
                </c:pt>
                <c:pt idx="182">
                  <c:v>236.44301483093076</c:v>
                </c:pt>
                <c:pt idx="183">
                  <c:v>236.04220448248307</c:v>
                </c:pt>
                <c:pt idx="184">
                  <c:v>239.11745671243682</c:v>
                </c:pt>
                <c:pt idx="185">
                  <c:v>244.96125365783081</c:v>
                </c:pt>
                <c:pt idx="186">
                  <c:v>255.27927589195656</c:v>
                </c:pt>
                <c:pt idx="187">
                  <c:v>252.75125926532573</c:v>
                </c:pt>
                <c:pt idx="188">
                  <c:v>253.00072477999009</c:v>
                </c:pt>
                <c:pt idx="189">
                  <c:v>262.33154356707615</c:v>
                </c:pt>
                <c:pt idx="190">
                  <c:v>262.83213433745487</c:v>
                </c:pt>
                <c:pt idx="191">
                  <c:v>264.58268698194536</c:v>
                </c:pt>
                <c:pt idx="192">
                  <c:v>269.77949263133269</c:v>
                </c:pt>
                <c:pt idx="193">
                  <c:v>268.73751913965719</c:v>
                </c:pt>
                <c:pt idx="194">
                  <c:v>267.46552429413441</c:v>
                </c:pt>
                <c:pt idx="195">
                  <c:v>265.6458434996556</c:v>
                </c:pt>
                <c:pt idx="196">
                  <c:v>257.48539876424491</c:v>
                </c:pt>
                <c:pt idx="197">
                  <c:v>251.14688392224318</c:v>
                </c:pt>
                <c:pt idx="198">
                  <c:v>255.04420905477647</c:v>
                </c:pt>
                <c:pt idx="199">
                  <c:v>254.73576707269524</c:v>
                </c:pt>
                <c:pt idx="200">
                  <c:v>253.77508845304445</c:v>
                </c:pt>
                <c:pt idx="201">
                  <c:v>252.92245053937842</c:v>
                </c:pt>
                <c:pt idx="202">
                  <c:v>253.43681570876689</c:v>
                </c:pt>
                <c:pt idx="203">
                  <c:v>256.74467868738498</c:v>
                </c:pt>
                <c:pt idx="204">
                  <c:v>254.66139657021549</c:v>
                </c:pt>
                <c:pt idx="205">
                  <c:v>260.10809773509692</c:v>
                </c:pt>
                <c:pt idx="206">
                  <c:v>261.55803964416884</c:v>
                </c:pt>
                <c:pt idx="207">
                  <c:v>256.85510929640429</c:v>
                </c:pt>
                <c:pt idx="208">
                  <c:v>257.69842087424217</c:v>
                </c:pt>
                <c:pt idx="209">
                  <c:v>259.36272650642451</c:v>
                </c:pt>
                <c:pt idx="210">
                  <c:v>262.07911558688568</c:v>
                </c:pt>
                <c:pt idx="211">
                  <c:v>263.89793821451133</c:v>
                </c:pt>
                <c:pt idx="212">
                  <c:v>265.73068388724892</c:v>
                </c:pt>
                <c:pt idx="213">
                  <c:v>259.86858869397861</c:v>
                </c:pt>
                <c:pt idx="214">
                  <c:v>263.71841337636567</c:v>
                </c:pt>
                <c:pt idx="215">
                  <c:v>264.35582251437467</c:v>
                </c:pt>
                <c:pt idx="216">
                  <c:v>273.80853963948476</c:v>
                </c:pt>
                <c:pt idx="217">
                  <c:v>271.79771017532659</c:v>
                </c:pt>
                <c:pt idx="218">
                  <c:v>271.37193106828664</c:v>
                </c:pt>
                <c:pt idx="219">
                  <c:v>277.32740780712908</c:v>
                </c:pt>
                <c:pt idx="220">
                  <c:v>280.31472996562627</c:v>
                </c:pt>
                <c:pt idx="221">
                  <c:v>275.75751704306435</c:v>
                </c:pt>
                <c:pt idx="222">
                  <c:v>280.78674524093458</c:v>
                </c:pt>
                <c:pt idx="223">
                  <c:v>283.84382843729821</c:v>
                </c:pt>
                <c:pt idx="224">
                  <c:v>281.17656916570263</c:v>
                </c:pt>
                <c:pt idx="225">
                  <c:v>284.64185791935887</c:v>
                </c:pt>
                <c:pt idx="226">
                  <c:v>286.96462234931687</c:v>
                </c:pt>
                <c:pt idx="227">
                  <c:v>288.77351755707195</c:v>
                </c:pt>
                <c:pt idx="228">
                  <c:v>286.37164274597444</c:v>
                </c:pt>
                <c:pt idx="229">
                  <c:v>288.13030119079548</c:v>
                </c:pt>
                <c:pt idx="230">
                  <c:v>300.8688813422977</c:v>
                </c:pt>
                <c:pt idx="231">
                  <c:v>297.72353564005863</c:v>
                </c:pt>
                <c:pt idx="232">
                  <c:v>293.14543184869694</c:v>
                </c:pt>
                <c:pt idx="233">
                  <c:v>295.98214244594703</c:v>
                </c:pt>
                <c:pt idx="234">
                  <c:v>293.66109262085592</c:v>
                </c:pt>
                <c:pt idx="235">
                  <c:v>291.91636930350973</c:v>
                </c:pt>
                <c:pt idx="236">
                  <c:v>296.85523499253884</c:v>
                </c:pt>
                <c:pt idx="237">
                  <c:v>295.91025220102176</c:v>
                </c:pt>
                <c:pt idx="238">
                  <c:v>301.45785689379653</c:v>
                </c:pt>
                <c:pt idx="239">
                  <c:v>293.67240145381299</c:v>
                </c:pt>
                <c:pt idx="240">
                  <c:v>296.64392553562431</c:v>
                </c:pt>
                <c:pt idx="241">
                  <c:v>297.07715312135383</c:v>
                </c:pt>
                <c:pt idx="242">
                  <c:v>301.31345450237228</c:v>
                </c:pt>
                <c:pt idx="243">
                  <c:v>300.58259016948614</c:v>
                </c:pt>
                <c:pt idx="244">
                  <c:v>298.4709270307099</c:v>
                </c:pt>
                <c:pt idx="245">
                  <c:v>308.69628006774491</c:v>
                </c:pt>
                <c:pt idx="246">
                  <c:v>312.69190037377246</c:v>
                </c:pt>
                <c:pt idx="247">
                  <c:v>306.83545535279933</c:v>
                </c:pt>
                <c:pt idx="248">
                  <c:v>310.46636243073965</c:v>
                </c:pt>
                <c:pt idx="249">
                  <c:v>304.53055052888027</c:v>
                </c:pt>
                <c:pt idx="250">
                  <c:v>294.1099402305378</c:v>
                </c:pt>
                <c:pt idx="251">
                  <c:v>284.81577915282895</c:v>
                </c:pt>
                <c:pt idx="252">
                  <c:v>295.38572056296914</c:v>
                </c:pt>
                <c:pt idx="253">
                  <c:v>293.28123809985965</c:v>
                </c:pt>
                <c:pt idx="254">
                  <c:v>309.04141953191606</c:v>
                </c:pt>
                <c:pt idx="255">
                  <c:v>307.29428284860433</c:v>
                </c:pt>
                <c:pt idx="256">
                  <c:v>308.07126688079677</c:v>
                </c:pt>
                <c:pt idx="257">
                  <c:v>312.81049531099637</c:v>
                </c:pt>
                <c:pt idx="258">
                  <c:v>315.02708110745152</c:v>
                </c:pt>
                <c:pt idx="259">
                  <c:v>328.9843451249003</c:v>
                </c:pt>
                <c:pt idx="260">
                  <c:v>308.29723608865669</c:v>
                </c:pt>
                <c:pt idx="261">
                  <c:v>313.36713163025485</c:v>
                </c:pt>
                <c:pt idx="262">
                  <c:v>314.00651934437212</c:v>
                </c:pt>
                <c:pt idx="263">
                  <c:v>311.93043023892886</c:v>
                </c:pt>
                <c:pt idx="264">
                  <c:v>302.754197270953</c:v>
                </c:pt>
                <c:pt idx="265">
                  <c:v>311.57131578301517</c:v>
                </c:pt>
                <c:pt idx="266">
                  <c:v>305.5784892976576</c:v>
                </c:pt>
                <c:pt idx="267">
                  <c:v>308.4446680126477</c:v>
                </c:pt>
                <c:pt idx="268">
                  <c:v>312.90539237775664</c:v>
                </c:pt>
                <c:pt idx="269">
                  <c:v>318.35279017309108</c:v>
                </c:pt>
                <c:pt idx="270">
                  <c:v>320.88074161780639</c:v>
                </c:pt>
                <c:pt idx="271">
                  <c:v>317.08651268354811</c:v>
                </c:pt>
                <c:pt idx="272">
                  <c:v>311.38906257047614</c:v>
                </c:pt>
                <c:pt idx="273">
                  <c:v>316.65742244370119</c:v>
                </c:pt>
                <c:pt idx="274">
                  <c:v>318.61425134076416</c:v>
                </c:pt>
                <c:pt idx="275">
                  <c:v>315.90500579153388</c:v>
                </c:pt>
                <c:pt idx="276">
                  <c:v>316.91640544518054</c:v>
                </c:pt>
                <c:pt idx="277">
                  <c:v>321.65218197365033</c:v>
                </c:pt>
                <c:pt idx="278">
                  <c:v>326.29321847397489</c:v>
                </c:pt>
                <c:pt idx="279">
                  <c:v>321.16563549208462</c:v>
                </c:pt>
                <c:pt idx="280">
                  <c:v>318.27103376832275</c:v>
                </c:pt>
                <c:pt idx="281">
                  <c:v>319.71979920736351</c:v>
                </c:pt>
                <c:pt idx="282">
                  <c:v>325.53467866266521</c:v>
                </c:pt>
                <c:pt idx="283">
                  <c:v>325.1165729482193</c:v>
                </c:pt>
                <c:pt idx="284">
                  <c:v>326.65052364378278</c:v>
                </c:pt>
                <c:pt idx="285">
                  <c:v>329.8330902327578</c:v>
                </c:pt>
                <c:pt idx="286">
                  <c:v>334.48554268069654</c:v>
                </c:pt>
                <c:pt idx="287">
                  <c:v>336.58620394589099</c:v>
                </c:pt>
                <c:pt idx="288">
                  <c:v>335.39934321520229</c:v>
                </c:pt>
                <c:pt idx="289">
                  <c:v>334.77834277352082</c:v>
                </c:pt>
                <c:pt idx="290">
                  <c:v>330.54753785430142</c:v>
                </c:pt>
                <c:pt idx="291">
                  <c:v>331.68622281512148</c:v>
                </c:pt>
                <c:pt idx="292">
                  <c:v>329.38119072082054</c:v>
                </c:pt>
                <c:pt idx="293">
                  <c:v>330.16838577210916</c:v>
                </c:pt>
                <c:pt idx="294">
                  <c:v>334.90878375775594</c:v>
                </c:pt>
                <c:pt idx="295">
                  <c:v>335.46813626874371</c:v>
                </c:pt>
                <c:pt idx="296">
                  <c:v>341.39455831290707</c:v>
                </c:pt>
                <c:pt idx="297">
                  <c:v>338.6525942598588</c:v>
                </c:pt>
                <c:pt idx="298">
                  <c:v>336.97395213727327</c:v>
                </c:pt>
                <c:pt idx="299">
                  <c:v>342.38878658704596</c:v>
                </c:pt>
                <c:pt idx="300">
                  <c:v>343.25038507672059</c:v>
                </c:pt>
                <c:pt idx="301">
                  <c:v>343.56213914007617</c:v>
                </c:pt>
                <c:pt idx="302">
                  <c:v>342.89060798676405</c:v>
                </c:pt>
                <c:pt idx="303">
                  <c:v>345.97449538626182</c:v>
                </c:pt>
                <c:pt idx="304">
                  <c:v>344.60503269084677</c:v>
                </c:pt>
                <c:pt idx="305">
                  <c:v>343.6889448361834</c:v>
                </c:pt>
                <c:pt idx="306">
                  <c:v>337.77762067301899</c:v>
                </c:pt>
                <c:pt idx="307">
                  <c:v>337.45469129331292</c:v>
                </c:pt>
                <c:pt idx="308">
                  <c:v>338.20262016306668</c:v>
                </c:pt>
                <c:pt idx="309">
                  <c:v>334.82042381843405</c:v>
                </c:pt>
                <c:pt idx="310">
                  <c:v>334.99808619800018</c:v>
                </c:pt>
                <c:pt idx="311">
                  <c:v>332.76007955525421</c:v>
                </c:pt>
                <c:pt idx="312">
                  <c:v>319.99016946142245</c:v>
                </c:pt>
                <c:pt idx="313">
                  <c:v>320.95641528712338</c:v>
                </c:pt>
                <c:pt idx="314">
                  <c:v>318.40593066918512</c:v>
                </c:pt>
                <c:pt idx="315">
                  <c:v>315.21868158973433</c:v>
                </c:pt>
                <c:pt idx="316">
                  <c:v>318.26534058637441</c:v>
                </c:pt>
                <c:pt idx="317">
                  <c:v>319.01119971149137</c:v>
                </c:pt>
                <c:pt idx="318">
                  <c:v>314.09102805263757</c:v>
                </c:pt>
                <c:pt idx="319">
                  <c:v>314.9421018317301</c:v>
                </c:pt>
                <c:pt idx="320">
                  <c:v>313.87270928155186</c:v>
                </c:pt>
                <c:pt idx="321">
                  <c:v>313.00305267500568</c:v>
                </c:pt>
                <c:pt idx="322">
                  <c:v>316.28901075252156</c:v>
                </c:pt>
                <c:pt idx="323">
                  <c:v>352.11874695503354</c:v>
                </c:pt>
                <c:pt idx="324">
                  <c:v>350.47510153810367</c:v>
                </c:pt>
                <c:pt idx="325">
                  <c:v>347.44730617492479</c:v>
                </c:pt>
                <c:pt idx="326">
                  <c:v>363.45358324225367</c:v>
                </c:pt>
                <c:pt idx="327">
                  <c:v>359.55309928503294</c:v>
                </c:pt>
                <c:pt idx="328">
                  <c:v>362.17638776053576</c:v>
                </c:pt>
                <c:pt idx="329">
                  <c:v>365.04521583443659</c:v>
                </c:pt>
                <c:pt idx="330">
                  <c:v>362.0106151813917</c:v>
                </c:pt>
                <c:pt idx="331">
                  <c:v>362.9498973521479</c:v>
                </c:pt>
                <c:pt idx="332">
                  <c:v>362.0332363190455</c:v>
                </c:pt>
                <c:pt idx="333">
                  <c:v>364.18319285707531</c:v>
                </c:pt>
                <c:pt idx="334">
                  <c:v>377.73164315345997</c:v>
                </c:pt>
                <c:pt idx="335">
                  <c:v>378.00646902796024</c:v>
                </c:pt>
                <c:pt idx="336">
                  <c:v>380.15362957266336</c:v>
                </c:pt>
                <c:pt idx="337">
                  <c:v>377.10555292677861</c:v>
                </c:pt>
                <c:pt idx="338">
                  <c:v>381.70933274600782</c:v>
                </c:pt>
                <c:pt idx="339">
                  <c:v>381.08649681249318</c:v>
                </c:pt>
                <c:pt idx="340">
                  <c:v>381.89088923588946</c:v>
                </c:pt>
                <c:pt idx="341">
                  <c:v>376.71151640770893</c:v>
                </c:pt>
                <c:pt idx="342">
                  <c:v>380.77606371359116</c:v>
                </c:pt>
                <c:pt idx="343">
                  <c:v>379.13702550159991</c:v>
                </c:pt>
                <c:pt idx="344">
                  <c:v>388.04493756667495</c:v>
                </c:pt>
                <c:pt idx="345">
                  <c:v>391.64652453111984</c:v>
                </c:pt>
                <c:pt idx="346">
                  <c:v>389.12508688681783</c:v>
                </c:pt>
                <c:pt idx="347">
                  <c:v>391.17406704698749</c:v>
                </c:pt>
                <c:pt idx="348">
                  <c:v>387.24820107151083</c:v>
                </c:pt>
                <c:pt idx="349">
                  <c:v>387.22728890219827</c:v>
                </c:pt>
                <c:pt idx="350">
                  <c:v>392.83607035339071</c:v>
                </c:pt>
                <c:pt idx="351">
                  <c:v>391.95924392580281</c:v>
                </c:pt>
                <c:pt idx="352">
                  <c:v>390.18300759376825</c:v>
                </c:pt>
                <c:pt idx="353">
                  <c:v>388.90746895011995</c:v>
                </c:pt>
                <c:pt idx="354">
                  <c:v>383.88536653021134</c:v>
                </c:pt>
                <c:pt idx="355">
                  <c:v>382.40290268569265</c:v>
                </c:pt>
                <c:pt idx="356">
                  <c:v>381.86440342843355</c:v>
                </c:pt>
                <c:pt idx="357">
                  <c:v>377.94094154921947</c:v>
                </c:pt>
                <c:pt idx="358">
                  <c:v>374.57411969779224</c:v>
                </c:pt>
                <c:pt idx="359">
                  <c:v>373.50387007511046</c:v>
                </c:pt>
                <c:pt idx="360">
                  <c:v>372.00271657582607</c:v>
                </c:pt>
                <c:pt idx="361">
                  <c:v>371.90472802655796</c:v>
                </c:pt>
                <c:pt idx="362">
                  <c:v>374.44847449057823</c:v>
                </c:pt>
                <c:pt idx="363">
                  <c:v>363.35754912218817</c:v>
                </c:pt>
                <c:pt idx="364">
                  <c:v>346.68746557711</c:v>
                </c:pt>
                <c:pt idx="365">
                  <c:v>341.61436181922545</c:v>
                </c:pt>
                <c:pt idx="366">
                  <c:v>342.52769473419602</c:v>
                </c:pt>
                <c:pt idx="367">
                  <c:v>337.40416396927355</c:v>
                </c:pt>
                <c:pt idx="368">
                  <c:v>334.01973887305462</c:v>
                </c:pt>
                <c:pt idx="369">
                  <c:v>329.64308783163364</c:v>
                </c:pt>
                <c:pt idx="370">
                  <c:v>337.7960238538198</c:v>
                </c:pt>
                <c:pt idx="371">
                  <c:v>336.64140660964313</c:v>
                </c:pt>
                <c:pt idx="372">
                  <c:v>331.41742630196251</c:v>
                </c:pt>
                <c:pt idx="373">
                  <c:v>320.25099791252808</c:v>
                </c:pt>
                <c:pt idx="374">
                  <c:v>320.7033836733296</c:v>
                </c:pt>
                <c:pt idx="375">
                  <c:v>327.80448704716497</c:v>
                </c:pt>
                <c:pt idx="376">
                  <c:v>330.48157711527364</c:v>
                </c:pt>
                <c:pt idx="377">
                  <c:v>318.70412995727764</c:v>
                </c:pt>
                <c:pt idx="378">
                  <c:v>313.45261086600016</c:v>
                </c:pt>
                <c:pt idx="379">
                  <c:v>316.66648262767143</c:v>
                </c:pt>
                <c:pt idx="380">
                  <c:v>313.17778936082573</c:v>
                </c:pt>
                <c:pt idx="381">
                  <c:v>316.56873666389458</c:v>
                </c:pt>
                <c:pt idx="382">
                  <c:v>325.97969926218286</c:v>
                </c:pt>
                <c:pt idx="383">
                  <c:v>327.7630978375467</c:v>
                </c:pt>
                <c:pt idx="384">
                  <c:v>343.54776194086685</c:v>
                </c:pt>
                <c:pt idx="385">
                  <c:v>331.26075992538443</c:v>
                </c:pt>
                <c:pt idx="386">
                  <c:v>325.18557725576085</c:v>
                </c:pt>
                <c:pt idx="387">
                  <c:v>310.8933288479941</c:v>
                </c:pt>
                <c:pt idx="388">
                  <c:v>305.67142138478334</c:v>
                </c:pt>
                <c:pt idx="389">
                  <c:v>309.45929872398978</c:v>
                </c:pt>
                <c:pt idx="390">
                  <c:v>310.90274350499993</c:v>
                </c:pt>
                <c:pt idx="391">
                  <c:v>320.51164504345439</c:v>
                </c:pt>
                <c:pt idx="392">
                  <c:v>323.21621796312974</c:v>
                </c:pt>
                <c:pt idx="393">
                  <c:v>325.65024657609808</c:v>
                </c:pt>
                <c:pt idx="394">
                  <c:v>313.8262289899946</c:v>
                </c:pt>
                <c:pt idx="395">
                  <c:v>310.08480323437982</c:v>
                </c:pt>
                <c:pt idx="396">
                  <c:v>310.82976411368287</c:v>
                </c:pt>
                <c:pt idx="397">
                  <c:v>315.41094027076457</c:v>
                </c:pt>
                <c:pt idx="398">
                  <c:v>326.56469456332246</c:v>
                </c:pt>
                <c:pt idx="399">
                  <c:v>327.6612036770876</c:v>
                </c:pt>
                <c:pt idx="400">
                  <c:v>330.74130483332425</c:v>
                </c:pt>
                <c:pt idx="401">
                  <c:v>325.76967241267647</c:v>
                </c:pt>
                <c:pt idx="402">
                  <c:v>329.47318749751992</c:v>
                </c:pt>
                <c:pt idx="403">
                  <c:v>338.93646078671185</c:v>
                </c:pt>
                <c:pt idx="404">
                  <c:v>343.52378427660966</c:v>
                </c:pt>
                <c:pt idx="405">
                  <c:v>355.55237708627942</c:v>
                </c:pt>
                <c:pt idx="406">
                  <c:v>356.301544066502</c:v>
                </c:pt>
                <c:pt idx="407">
                  <c:v>362.90192664293568</c:v>
                </c:pt>
                <c:pt idx="408">
                  <c:v>360.70536337727509</c:v>
                </c:pt>
                <c:pt idx="409">
                  <c:v>362.21588211062954</c:v>
                </c:pt>
                <c:pt idx="410">
                  <c:v>370.87950601032287</c:v>
                </c:pt>
                <c:pt idx="411">
                  <c:v>372.49600931726729</c:v>
                </c:pt>
                <c:pt idx="412">
                  <c:v>375.08762210123001</c:v>
                </c:pt>
                <c:pt idx="413">
                  <c:v>372.34585983534373</c:v>
                </c:pt>
                <c:pt idx="414">
                  <c:v>375.8049542089729</c:v>
                </c:pt>
                <c:pt idx="415">
                  <c:v>378.94192684879869</c:v>
                </c:pt>
                <c:pt idx="416">
                  <c:v>380.02340502532104</c:v>
                </c:pt>
                <c:pt idx="417">
                  <c:v>375.74560212318511</c:v>
                </c:pt>
                <c:pt idx="418">
                  <c:v>378.92148302918298</c:v>
                </c:pt>
                <c:pt idx="419">
                  <c:v>379.96473827216448</c:v>
                </c:pt>
                <c:pt idx="420">
                  <c:v>375.37588233678406</c:v>
                </c:pt>
                <c:pt idx="421">
                  <c:v>378.58763548202717</c:v>
                </c:pt>
                <c:pt idx="422">
                  <c:v>380.14261295516076</c:v>
                </c:pt>
                <c:pt idx="423">
                  <c:v>388.27727853281914</c:v>
                </c:pt>
                <c:pt idx="424">
                  <c:v>391.30164328665342</c:v>
                </c:pt>
                <c:pt idx="425">
                  <c:v>386.93208207613816</c:v>
                </c:pt>
                <c:pt idx="426">
                  <c:v>386.2021750312266</c:v>
                </c:pt>
                <c:pt idx="427">
                  <c:v>385.80523724273564</c:v>
                </c:pt>
                <c:pt idx="428">
                  <c:v>383.89566489651128</c:v>
                </c:pt>
                <c:pt idx="429">
                  <c:v>388.64653653437404</c:v>
                </c:pt>
                <c:pt idx="430">
                  <c:v>385.87576574303341</c:v>
                </c:pt>
                <c:pt idx="431">
                  <c:v>387.36707866168223</c:v>
                </c:pt>
                <c:pt idx="432">
                  <c:v>386.47722737984111</c:v>
                </c:pt>
                <c:pt idx="433">
                  <c:v>406.0786811889102</c:v>
                </c:pt>
                <c:pt idx="434">
                  <c:v>402.32350378739443</c:v>
                </c:pt>
                <c:pt idx="435">
                  <c:v>405.65076464738479</c:v>
                </c:pt>
                <c:pt idx="436">
                  <c:v>398.72335604191386</c:v>
                </c:pt>
                <c:pt idx="437">
                  <c:v>389.45774863684591</c:v>
                </c:pt>
                <c:pt idx="438">
                  <c:v>388.22371383993584</c:v>
                </c:pt>
                <c:pt idx="439">
                  <c:v>385.54118340453846</c:v>
                </c:pt>
                <c:pt idx="440">
                  <c:v>386.39165318719608</c:v>
                </c:pt>
                <c:pt idx="441">
                  <c:v>394.01287146708819</c:v>
                </c:pt>
                <c:pt idx="442">
                  <c:v>391.92618363885197</c:v>
                </c:pt>
                <c:pt idx="443">
                  <c:v>389.13298530259715</c:v>
                </c:pt>
                <c:pt idx="444">
                  <c:v>386.07780381022371</c:v>
                </c:pt>
                <c:pt idx="445">
                  <c:v>388.98329958470339</c:v>
                </c:pt>
                <c:pt idx="446">
                  <c:v>393.66610362521482</c:v>
                </c:pt>
                <c:pt idx="447">
                  <c:v>381.17309653455374</c:v>
                </c:pt>
                <c:pt idx="448">
                  <c:v>379.23676877051946</c:v>
                </c:pt>
                <c:pt idx="449">
                  <c:v>377.70116639053862</c:v>
                </c:pt>
                <c:pt idx="450">
                  <c:v>375.55161738432855</c:v>
                </c:pt>
                <c:pt idx="451">
                  <c:v>377.26545784000996</c:v>
                </c:pt>
                <c:pt idx="452">
                  <c:v>377.03029023214089</c:v>
                </c:pt>
                <c:pt idx="453">
                  <c:v>383.18915140323799</c:v>
                </c:pt>
                <c:pt idx="454">
                  <c:v>376.13233905233665</c:v>
                </c:pt>
                <c:pt idx="455">
                  <c:v>377.76824875819443</c:v>
                </c:pt>
                <c:pt idx="456">
                  <c:v>376.12272965281795</c:v>
                </c:pt>
                <c:pt idx="457">
                  <c:v>376.21266403195068</c:v>
                </c:pt>
                <c:pt idx="458">
                  <c:v>380.76884431431768</c:v>
                </c:pt>
                <c:pt idx="459">
                  <c:v>392.55766448468182</c:v>
                </c:pt>
                <c:pt idx="460">
                  <c:v>390.2635744328291</c:v>
                </c:pt>
                <c:pt idx="461">
                  <c:v>393.6886486612193</c:v>
                </c:pt>
                <c:pt idx="462">
                  <c:v>390.61276514485496</c:v>
                </c:pt>
                <c:pt idx="463">
                  <c:v>393.69127175753931</c:v>
                </c:pt>
                <c:pt idx="464">
                  <c:v>393.2968052611356</c:v>
                </c:pt>
                <c:pt idx="465">
                  <c:v>398.22568640839779</c:v>
                </c:pt>
                <c:pt idx="466">
                  <c:v>402.34629772295102</c:v>
                </c:pt>
                <c:pt idx="467">
                  <c:v>403.62620578491584</c:v>
                </c:pt>
                <c:pt idx="468">
                  <c:v>406.02050557432392</c:v>
                </c:pt>
                <c:pt idx="469">
                  <c:v>405.93773604073328</c:v>
                </c:pt>
                <c:pt idx="470">
                  <c:v>410.15937340080757</c:v>
                </c:pt>
                <c:pt idx="471">
                  <c:v>411.18103232353764</c:v>
                </c:pt>
                <c:pt idx="472">
                  <c:v>410.25928433697061</c:v>
                </c:pt>
                <c:pt idx="473">
                  <c:v>407.515929244863</c:v>
                </c:pt>
                <c:pt idx="474">
                  <c:v>407.81754999593795</c:v>
                </c:pt>
                <c:pt idx="475">
                  <c:v>409.25079982407959</c:v>
                </c:pt>
                <c:pt idx="476">
                  <c:v>408.64047146423445</c:v>
                </c:pt>
                <c:pt idx="477">
                  <c:v>409.10678189390819</c:v>
                </c:pt>
                <c:pt idx="478">
                  <c:v>406.32274122783355</c:v>
                </c:pt>
                <c:pt idx="479">
                  <c:v>408.1018174433616</c:v>
                </c:pt>
                <c:pt idx="480">
                  <c:v>410.25726338621274</c:v>
                </c:pt>
                <c:pt idx="481">
                  <c:v>410.06777226885828</c:v>
                </c:pt>
                <c:pt idx="482">
                  <c:v>413.23623474506564</c:v>
                </c:pt>
                <c:pt idx="483">
                  <c:v>411.57333246042225</c:v>
                </c:pt>
                <c:pt idx="484">
                  <c:v>408.63219152032178</c:v>
                </c:pt>
                <c:pt idx="485">
                  <c:v>397.54711879342415</c:v>
                </c:pt>
                <c:pt idx="486">
                  <c:v>397.04552549655244</c:v>
                </c:pt>
                <c:pt idx="487">
                  <c:v>395.6235281730734</c:v>
                </c:pt>
                <c:pt idx="488">
                  <c:v>398.30460801130454</c:v>
                </c:pt>
                <c:pt idx="489">
                  <c:v>397.41503210774556</c:v>
                </c:pt>
                <c:pt idx="490">
                  <c:v>388.61055146514019</c:v>
                </c:pt>
                <c:pt idx="491">
                  <c:v>389.286416075018</c:v>
                </c:pt>
                <c:pt idx="492">
                  <c:v>393.30464040661451</c:v>
                </c:pt>
                <c:pt idx="493">
                  <c:v>389.06130801227118</c:v>
                </c:pt>
                <c:pt idx="494">
                  <c:v>392.23221394755427</c:v>
                </c:pt>
                <c:pt idx="495">
                  <c:v>392.72020170231229</c:v>
                </c:pt>
                <c:pt idx="496">
                  <c:v>393.69142202849315</c:v>
                </c:pt>
                <c:pt idx="497">
                  <c:v>386.26633637907781</c:v>
                </c:pt>
                <c:pt idx="498">
                  <c:v>393.03237305725014</c:v>
                </c:pt>
                <c:pt idx="499">
                  <c:v>398.77480710372549</c:v>
                </c:pt>
                <c:pt idx="500">
                  <c:v>401.12200141326514</c:v>
                </c:pt>
                <c:pt idx="501">
                  <c:v>396.82328136208537</c:v>
                </c:pt>
                <c:pt idx="502">
                  <c:v>403.16512037432943</c:v>
                </c:pt>
                <c:pt idx="503">
                  <c:v>400.05619058344655</c:v>
                </c:pt>
                <c:pt idx="504">
                  <c:v>394.37104589248395</c:v>
                </c:pt>
                <c:pt idx="505">
                  <c:v>386.27203161788566</c:v>
                </c:pt>
                <c:pt idx="506">
                  <c:v>392.65587997840316</c:v>
                </c:pt>
                <c:pt idx="507">
                  <c:v>392.33608291470199</c:v>
                </c:pt>
                <c:pt idx="508">
                  <c:v>340.08461148770135</c:v>
                </c:pt>
                <c:pt idx="509">
                  <c:v>337.10692385314996</c:v>
                </c:pt>
                <c:pt idx="510">
                  <c:v>338.48817776563538</c:v>
                </c:pt>
                <c:pt idx="511">
                  <c:v>342.87370536929814</c:v>
                </c:pt>
                <c:pt idx="512">
                  <c:v>348.45131613808985</c:v>
                </c:pt>
                <c:pt idx="513">
                  <c:v>353.81854609071172</c:v>
                </c:pt>
                <c:pt idx="514">
                  <c:v>355.07670086474843</c:v>
                </c:pt>
                <c:pt idx="515">
                  <c:v>351.51248110813583</c:v>
                </c:pt>
                <c:pt idx="516">
                  <c:v>355.85571832297086</c:v>
                </c:pt>
                <c:pt idx="517">
                  <c:v>350.71160417335159</c:v>
                </c:pt>
                <c:pt idx="518">
                  <c:v>351.29196792244505</c:v>
                </c:pt>
                <c:pt idx="519">
                  <c:v>360.06226947208575</c:v>
                </c:pt>
                <c:pt idx="520">
                  <c:v>357.31349871471508</c:v>
                </c:pt>
                <c:pt idx="521">
                  <c:v>353.75368430164622</c:v>
                </c:pt>
                <c:pt idx="522">
                  <c:v>352.22803087589676</c:v>
                </c:pt>
                <c:pt idx="523">
                  <c:v>354.08649193337595</c:v>
                </c:pt>
                <c:pt idx="524">
                  <c:v>354.63336678669117</c:v>
                </c:pt>
                <c:pt idx="525">
                  <c:v>356.60606927345117</c:v>
                </c:pt>
                <c:pt idx="526">
                  <c:v>353.61898012752914</c:v>
                </c:pt>
                <c:pt idx="527">
                  <c:v>354.45093570382562</c:v>
                </c:pt>
                <c:pt idx="528">
                  <c:v>351.6244116560589</c:v>
                </c:pt>
                <c:pt idx="529">
                  <c:v>355.8529783624507</c:v>
                </c:pt>
                <c:pt idx="530">
                  <c:v>352.74738826924215</c:v>
                </c:pt>
                <c:pt idx="531">
                  <c:v>352.67611822784039</c:v>
                </c:pt>
                <c:pt idx="532">
                  <c:v>341.26295479129794</c:v>
                </c:pt>
                <c:pt idx="533">
                  <c:v>344.51989774629493</c:v>
                </c:pt>
                <c:pt idx="534">
                  <c:v>339.46620461612315</c:v>
                </c:pt>
                <c:pt idx="535">
                  <c:v>336.99470557547107</c:v>
                </c:pt>
                <c:pt idx="536">
                  <c:v>332.13527982669046</c:v>
                </c:pt>
                <c:pt idx="537">
                  <c:v>333.55522769810045</c:v>
                </c:pt>
                <c:pt idx="538">
                  <c:v>330.56995101718525</c:v>
                </c:pt>
                <c:pt idx="539">
                  <c:v>327.43465922516691</c:v>
                </c:pt>
                <c:pt idx="540">
                  <c:v>334.35045742408636</c:v>
                </c:pt>
                <c:pt idx="541">
                  <c:v>336.1820652623785</c:v>
                </c:pt>
                <c:pt idx="542">
                  <c:v>333.24323866403745</c:v>
                </c:pt>
                <c:pt idx="543">
                  <c:v>333.4490980346539</c:v>
                </c:pt>
                <c:pt idx="544">
                  <c:v>325.97621197059061</c:v>
                </c:pt>
                <c:pt idx="545">
                  <c:v>328.81382085442488</c:v>
                </c:pt>
                <c:pt idx="546">
                  <c:v>322.59454579302201</c:v>
                </c:pt>
                <c:pt idx="547">
                  <c:v>322.79888820165854</c:v>
                </c:pt>
                <c:pt idx="548">
                  <c:v>322.70138918923033</c:v>
                </c:pt>
                <c:pt idx="549">
                  <c:v>317.76540436182808</c:v>
                </c:pt>
                <c:pt idx="550">
                  <c:v>310.68524906512994</c:v>
                </c:pt>
                <c:pt idx="551">
                  <c:v>322.30025835110604</c:v>
                </c:pt>
                <c:pt idx="552">
                  <c:v>322.81167631920823</c:v>
                </c:pt>
                <c:pt idx="553">
                  <c:v>326.59809268050606</c:v>
                </c:pt>
                <c:pt idx="554">
                  <c:v>324.32428402484487</c:v>
                </c:pt>
                <c:pt idx="555">
                  <c:v>324.15737604154509</c:v>
                </c:pt>
                <c:pt idx="556">
                  <c:v>327.91368454743366</c:v>
                </c:pt>
                <c:pt idx="557">
                  <c:v>326.56657071256564</c:v>
                </c:pt>
                <c:pt idx="558">
                  <c:v>327.80528480556086</c:v>
                </c:pt>
                <c:pt idx="559">
                  <c:v>328.66351566904518</c:v>
                </c:pt>
                <c:pt idx="560">
                  <c:v>327.59430287877962</c:v>
                </c:pt>
                <c:pt idx="561">
                  <c:v>332.4313690788419</c:v>
                </c:pt>
                <c:pt idx="562">
                  <c:v>320.79412093718236</c:v>
                </c:pt>
                <c:pt idx="563">
                  <c:v>317.01785630392328</c:v>
                </c:pt>
                <c:pt idx="564">
                  <c:v>318.15221375462602</c:v>
                </c:pt>
                <c:pt idx="565">
                  <c:v>323.0005334818818</c:v>
                </c:pt>
                <c:pt idx="566">
                  <c:v>319.57020526997752</c:v>
                </c:pt>
                <c:pt idx="567">
                  <c:v>312.59184377441682</c:v>
                </c:pt>
                <c:pt idx="568">
                  <c:v>315.93746853603221</c:v>
                </c:pt>
                <c:pt idx="569">
                  <c:v>316.2380250626548</c:v>
                </c:pt>
                <c:pt idx="570">
                  <c:v>315.91412744130275</c:v>
                </c:pt>
                <c:pt idx="571">
                  <c:v>325.02505891030671</c:v>
                </c:pt>
                <c:pt idx="572">
                  <c:v>332.62093609675946</c:v>
                </c:pt>
                <c:pt idx="573">
                  <c:v>372.27560077972669</c:v>
                </c:pt>
                <c:pt idx="574">
                  <c:v>384.25753232147775</c:v>
                </c:pt>
                <c:pt idx="575">
                  <c:v>389.81730946730619</c:v>
                </c:pt>
                <c:pt idx="576">
                  <c:v>395.39275115989352</c:v>
                </c:pt>
                <c:pt idx="577">
                  <c:v>400.0249963872518</c:v>
                </c:pt>
                <c:pt idx="578">
                  <c:v>392.93707327845323</c:v>
                </c:pt>
                <c:pt idx="579">
                  <c:v>393.75344994471374</c:v>
                </c:pt>
                <c:pt idx="580">
                  <c:v>392.53217266776539</c:v>
                </c:pt>
                <c:pt idx="581">
                  <c:v>392.08316683656068</c:v>
                </c:pt>
                <c:pt idx="582">
                  <c:v>401.77390693296246</c:v>
                </c:pt>
                <c:pt idx="583">
                  <c:v>396.80966838403026</c:v>
                </c:pt>
                <c:pt idx="584">
                  <c:v>396.93310061195416</c:v>
                </c:pt>
                <c:pt idx="585">
                  <c:v>394.16690707144346</c:v>
                </c:pt>
                <c:pt idx="586">
                  <c:v>393.37708712139101</c:v>
                </c:pt>
                <c:pt idx="587">
                  <c:v>400.0219064766074</c:v>
                </c:pt>
                <c:pt idx="588">
                  <c:v>400.59022488404031</c:v>
                </c:pt>
                <c:pt idx="589">
                  <c:v>401.70493716354781</c:v>
                </c:pt>
                <c:pt idx="590">
                  <c:v>407.37307402384653</c:v>
                </c:pt>
                <c:pt idx="591">
                  <c:v>409.69086422310374</c:v>
                </c:pt>
                <c:pt idx="592">
                  <c:v>412.7495510060964</c:v>
                </c:pt>
                <c:pt idx="593">
                  <c:v>412.47356222922713</c:v>
                </c:pt>
                <c:pt idx="594">
                  <c:v>414.62358308148464</c:v>
                </c:pt>
                <c:pt idx="595">
                  <c:v>410.83442029868354</c:v>
                </c:pt>
                <c:pt idx="596">
                  <c:v>412.6531624209498</c:v>
                </c:pt>
                <c:pt idx="597">
                  <c:v>414.71502343614179</c:v>
                </c:pt>
                <c:pt idx="598">
                  <c:v>417.5150034424471</c:v>
                </c:pt>
                <c:pt idx="599">
                  <c:v>412.6892076688801</c:v>
                </c:pt>
                <c:pt idx="600">
                  <c:v>415.88037320949087</c:v>
                </c:pt>
                <c:pt idx="601">
                  <c:v>412.58359592752259</c:v>
                </c:pt>
                <c:pt idx="602">
                  <c:v>409.63036357747956</c:v>
                </c:pt>
                <c:pt idx="603">
                  <c:v>408.3587338849635</c:v>
                </c:pt>
                <c:pt idx="604">
                  <c:v>400.23482839919211</c:v>
                </c:pt>
                <c:pt idx="605">
                  <c:v>395.08944036641549</c:v>
                </c:pt>
                <c:pt idx="606">
                  <c:v>388.64608561666444</c:v>
                </c:pt>
                <c:pt idx="607">
                  <c:v>391.79762893753804</c:v>
                </c:pt>
                <c:pt idx="608">
                  <c:v>396.77546857915667</c:v>
                </c:pt>
                <c:pt idx="609">
                  <c:v>390.73965549839983</c:v>
                </c:pt>
                <c:pt idx="610">
                  <c:v>380.66748116833224</c:v>
                </c:pt>
                <c:pt idx="611">
                  <c:v>378.53127304366876</c:v>
                </c:pt>
                <c:pt idx="612">
                  <c:v>381.39122656147106</c:v>
                </c:pt>
                <c:pt idx="613">
                  <c:v>382.6840300792432</c:v>
                </c:pt>
                <c:pt idx="614">
                  <c:v>384.594273317155</c:v>
                </c:pt>
                <c:pt idx="615">
                  <c:v>382.55867592664612</c:v>
                </c:pt>
                <c:pt idx="616">
                  <c:v>390.77712124146325</c:v>
                </c:pt>
                <c:pt idx="617">
                  <c:v>380.64529797604251</c:v>
                </c:pt>
                <c:pt idx="618">
                  <c:v>378.47770820301105</c:v>
                </c:pt>
                <c:pt idx="619">
                  <c:v>376.30881783820513</c:v>
                </c:pt>
                <c:pt idx="620">
                  <c:v>381.17325246894637</c:v>
                </c:pt>
                <c:pt idx="621">
                  <c:v>377.52642481186774</c:v>
                </c:pt>
                <c:pt idx="622">
                  <c:v>375.3025175905704</c:v>
                </c:pt>
                <c:pt idx="623">
                  <c:v>375.90153306963629</c:v>
                </c:pt>
                <c:pt idx="624">
                  <c:v>381.03972628294036</c:v>
                </c:pt>
                <c:pt idx="625">
                  <c:v>381.75191306449796</c:v>
                </c:pt>
                <c:pt idx="626">
                  <c:v>392.84220297320849</c:v>
                </c:pt>
                <c:pt idx="627">
                  <c:v>391.71123552988576</c:v>
                </c:pt>
                <c:pt idx="628">
                  <c:v>400.94673467166018</c:v>
                </c:pt>
                <c:pt idx="629">
                  <c:v>413.13883841250328</c:v>
                </c:pt>
                <c:pt idx="630">
                  <c:v>415.55169488064979</c:v>
                </c:pt>
                <c:pt idx="631">
                  <c:v>413.61311984606635</c:v>
                </c:pt>
                <c:pt idx="632">
                  <c:v>491.10562420141821</c:v>
                </c:pt>
                <c:pt idx="633">
                  <c:v>499.64428223190208</c:v>
                </c:pt>
                <c:pt idx="634">
                  <c:v>495.90486669824276</c:v>
                </c:pt>
                <c:pt idx="635">
                  <c:v>489.65493889192231</c:v>
                </c:pt>
                <c:pt idx="636">
                  <c:v>487.17599297486191</c:v>
                </c:pt>
                <c:pt idx="637">
                  <c:v>488.41528966338251</c:v>
                </c:pt>
                <c:pt idx="638">
                  <c:v>487.81761688980663</c:v>
                </c:pt>
                <c:pt idx="639">
                  <c:v>494.72521932625773</c:v>
                </c:pt>
                <c:pt idx="640">
                  <c:v>492.00641298774394</c:v>
                </c:pt>
                <c:pt idx="641">
                  <c:v>491.81763615138675</c:v>
                </c:pt>
                <c:pt idx="642">
                  <c:v>486.11034436675345</c:v>
                </c:pt>
                <c:pt idx="643">
                  <c:v>486.58841699214196</c:v>
                </c:pt>
                <c:pt idx="644">
                  <c:v>484.66978336913138</c:v>
                </c:pt>
                <c:pt idx="645">
                  <c:v>494.24302035876224</c:v>
                </c:pt>
                <c:pt idx="646">
                  <c:v>489.73700795706679</c:v>
                </c:pt>
                <c:pt idx="647">
                  <c:v>493.96502717109581</c:v>
                </c:pt>
                <c:pt idx="648">
                  <c:v>502.37903683407472</c:v>
                </c:pt>
                <c:pt idx="649">
                  <c:v>516.18019444215179</c:v>
                </c:pt>
                <c:pt idx="650">
                  <c:v>510.50312172559893</c:v>
                </c:pt>
                <c:pt idx="651">
                  <c:v>507.32847631664464</c:v>
                </c:pt>
                <c:pt idx="652">
                  <c:v>513.39325582851473</c:v>
                </c:pt>
                <c:pt idx="653">
                  <c:v>537.15009691992827</c:v>
                </c:pt>
                <c:pt idx="654">
                  <c:v>541.31316329565402</c:v>
                </c:pt>
                <c:pt idx="655">
                  <c:v>540.06397483941748</c:v>
                </c:pt>
                <c:pt idx="656">
                  <c:v>544.6124932630272</c:v>
                </c:pt>
                <c:pt idx="657">
                  <c:v>545.95654410474799</c:v>
                </c:pt>
                <c:pt idx="658">
                  <c:v>544.92161683966003</c:v>
                </c:pt>
                <c:pt idx="659">
                  <c:v>539.58319008681997</c:v>
                </c:pt>
                <c:pt idx="660">
                  <c:v>551.34214553202833</c:v>
                </c:pt>
                <c:pt idx="661">
                  <c:v>549.13287005786356</c:v>
                </c:pt>
                <c:pt idx="662">
                  <c:v>546.88597397364674</c:v>
                </c:pt>
                <c:pt idx="663">
                  <c:v>545.95197837093076</c:v>
                </c:pt>
                <c:pt idx="664">
                  <c:v>546.75340924588886</c:v>
                </c:pt>
                <c:pt idx="665">
                  <c:v>544.72766238014549</c:v>
                </c:pt>
                <c:pt idx="666">
                  <c:v>548.13510663942691</c:v>
                </c:pt>
                <c:pt idx="667">
                  <c:v>555.14682609248416</c:v>
                </c:pt>
                <c:pt idx="668">
                  <c:v>549.74254919836892</c:v>
                </c:pt>
                <c:pt idx="669">
                  <c:v>567.70557113914185</c:v>
                </c:pt>
                <c:pt idx="670">
                  <c:v>589.31691954646772</c:v>
                </c:pt>
                <c:pt idx="671">
                  <c:v>584.40337133711034</c:v>
                </c:pt>
                <c:pt idx="672">
                  <c:v>580.13584785297758</c:v>
                </c:pt>
                <c:pt idx="673">
                  <c:v>573.89074205062843</c:v>
                </c:pt>
                <c:pt idx="674">
                  <c:v>585.53040481044684</c:v>
                </c:pt>
                <c:pt idx="675">
                  <c:v>579.19521133857086</c:v>
                </c:pt>
                <c:pt idx="676">
                  <c:v>582.17854203838908</c:v>
                </c:pt>
                <c:pt idx="677">
                  <c:v>576.6661753861996</c:v>
                </c:pt>
                <c:pt idx="678">
                  <c:v>592.73751002926997</c:v>
                </c:pt>
                <c:pt idx="679">
                  <c:v>598.42334895058264</c:v>
                </c:pt>
                <c:pt idx="680">
                  <c:v>596.08894190627689</c:v>
                </c:pt>
                <c:pt idx="681">
                  <c:v>583.10245656886309</c:v>
                </c:pt>
                <c:pt idx="682">
                  <c:v>571.71079211111885</c:v>
                </c:pt>
                <c:pt idx="683">
                  <c:v>566.28981138327731</c:v>
                </c:pt>
                <c:pt idx="684">
                  <c:v>576.50985849502308</c:v>
                </c:pt>
                <c:pt idx="685">
                  <c:v>575.16378354479832</c:v>
                </c:pt>
                <c:pt idx="686">
                  <c:v>577.74201196906813</c:v>
                </c:pt>
                <c:pt idx="687">
                  <c:v>581.07263914969428</c:v>
                </c:pt>
                <c:pt idx="688">
                  <c:v>578.03856470544326</c:v>
                </c:pt>
                <c:pt idx="689">
                  <c:v>574.34764899866661</c:v>
                </c:pt>
                <c:pt idx="690">
                  <c:v>588.37566486705896</c:v>
                </c:pt>
                <c:pt idx="691">
                  <c:v>597.87302127346504</c:v>
                </c:pt>
                <c:pt idx="692">
                  <c:v>622.27853258297637</c:v>
                </c:pt>
                <c:pt idx="693">
                  <c:v>617.74418212790522</c:v>
                </c:pt>
                <c:pt idx="694">
                  <c:v>603.55508310969208</c:v>
                </c:pt>
                <c:pt idx="695">
                  <c:v>715.4241263338721</c:v>
                </c:pt>
                <c:pt idx="696">
                  <c:v>708.81470543215721</c:v>
                </c:pt>
                <c:pt idx="697">
                  <c:v>682.00269754919259</c:v>
                </c:pt>
                <c:pt idx="698">
                  <c:v>694.44199826601914</c:v>
                </c:pt>
                <c:pt idx="699">
                  <c:v>688.0287392966261</c:v>
                </c:pt>
                <c:pt idx="700">
                  <c:v>679.14138901402976</c:v>
                </c:pt>
                <c:pt idx="701">
                  <c:v>674.31859157221038</c:v>
                </c:pt>
                <c:pt idx="702">
                  <c:v>655.8560450279266</c:v>
                </c:pt>
                <c:pt idx="703">
                  <c:v>658.83562380070259</c:v>
                </c:pt>
                <c:pt idx="704">
                  <c:v>659.9768833480922</c:v>
                </c:pt>
                <c:pt idx="705">
                  <c:v>688.38293847352998</c:v>
                </c:pt>
                <c:pt idx="706">
                  <c:v>705.83982689603795</c:v>
                </c:pt>
                <c:pt idx="707">
                  <c:v>694.72321269986242</c:v>
                </c:pt>
                <c:pt idx="708">
                  <c:v>749.26551166585</c:v>
                </c:pt>
                <c:pt idx="709">
                  <c:v>765.55340211149007</c:v>
                </c:pt>
                <c:pt idx="710">
                  <c:v>782.99690882704499</c:v>
                </c:pt>
                <c:pt idx="711">
                  <c:v>764.33219290985562</c:v>
                </c:pt>
                <c:pt idx="712">
                  <c:v>761.21291909800959</c:v>
                </c:pt>
                <c:pt idx="713">
                  <c:v>759.36702970467002</c:v>
                </c:pt>
                <c:pt idx="714">
                  <c:v>745.17374118731948</c:v>
                </c:pt>
                <c:pt idx="715">
                  <c:v>765.65718042268622</c:v>
                </c:pt>
                <c:pt idx="716">
                  <c:v>763.49271419499382</c:v>
                </c:pt>
                <c:pt idx="717">
                  <c:v>776.03289242402775</c:v>
                </c:pt>
                <c:pt idx="718">
                  <c:v>767.6902238363906</c:v>
                </c:pt>
                <c:pt idx="719">
                  <c:v>755.02085826066843</c:v>
                </c:pt>
                <c:pt idx="720">
                  <c:v>694.12187080808906</c:v>
                </c:pt>
                <c:pt idx="721">
                  <c:v>639.97374951920585</c:v>
                </c:pt>
                <c:pt idx="722">
                  <c:v>595.1362177589026</c:v>
                </c:pt>
                <c:pt idx="723">
                  <c:v>624.45951353734472</c:v>
                </c:pt>
                <c:pt idx="724">
                  <c:v>678.94343757798526</c:v>
                </c:pt>
                <c:pt idx="725">
                  <c:v>726.70026652601962</c:v>
                </c:pt>
                <c:pt idx="726">
                  <c:v>726.50965011855658</c:v>
                </c:pt>
                <c:pt idx="727">
                  <c:v>709.9896826291814</c:v>
                </c:pt>
                <c:pt idx="728">
                  <c:v>651.31841937060585</c:v>
                </c:pt>
                <c:pt idx="729">
                  <c:v>649.10160495215518</c:v>
                </c:pt>
                <c:pt idx="730">
                  <c:v>621.36240403305192</c:v>
                </c:pt>
                <c:pt idx="731">
                  <c:v>607.00406890341389</c:v>
                </c:pt>
                <c:pt idx="732">
                  <c:v>582.73112840814076</c:v>
                </c:pt>
                <c:pt idx="733">
                  <c:v>609.43819358156986</c:v>
                </c:pt>
                <c:pt idx="734">
                  <c:v>611.33463472510107</c:v>
                </c:pt>
                <c:pt idx="735">
                  <c:v>598.88025793087354</c:v>
                </c:pt>
                <c:pt idx="736">
                  <c:v>587.3808685893938</c:v>
                </c:pt>
                <c:pt idx="737">
                  <c:v>609.29353702352671</c:v>
                </c:pt>
                <c:pt idx="738">
                  <c:v>640.39406100903113</c:v>
                </c:pt>
                <c:pt idx="739">
                  <c:v>641.21693988626077</c:v>
                </c:pt>
                <c:pt idx="740">
                  <c:v>631.15213719163194</c:v>
                </c:pt>
                <c:pt idx="741">
                  <c:v>616.4729306316807</c:v>
                </c:pt>
                <c:pt idx="742">
                  <c:v>604.90177544474341</c:v>
                </c:pt>
                <c:pt idx="743">
                  <c:v>602.37391285569026</c:v>
                </c:pt>
                <c:pt idx="744">
                  <c:v>638.32854059777844</c:v>
                </c:pt>
                <c:pt idx="745">
                  <c:v>628.7086432520498</c:v>
                </c:pt>
                <c:pt idx="746">
                  <c:v>611.18514098158823</c:v>
                </c:pt>
                <c:pt idx="747">
                  <c:v>604.10549987960712</c:v>
                </c:pt>
                <c:pt idx="748">
                  <c:v>635.13197705751099</c:v>
                </c:pt>
                <c:pt idx="749">
                  <c:v>652.34326269163637</c:v>
                </c:pt>
                <c:pt idx="750">
                  <c:v>653.16646801192144</c:v>
                </c:pt>
                <c:pt idx="751">
                  <c:v>685.71588660541738</c:v>
                </c:pt>
                <c:pt idx="752">
                  <c:v>667.20020973146848</c:v>
                </c:pt>
                <c:pt idx="753">
                  <c:v>665.7429135831826</c:v>
                </c:pt>
                <c:pt idx="754">
                  <c:v>709.015625364828</c:v>
                </c:pt>
                <c:pt idx="755">
                  <c:v>698.86120981039915</c:v>
                </c:pt>
                <c:pt idx="756">
                  <c:v>699.62248178672041</c:v>
                </c:pt>
                <c:pt idx="757">
                  <c:v>676.02233270531235</c:v>
                </c:pt>
                <c:pt idx="758">
                  <c:v>679.19130336654223</c:v>
                </c:pt>
                <c:pt idx="759">
                  <c:v>621.25496355445102</c:v>
                </c:pt>
                <c:pt idx="760">
                  <c:v>607.97816029442856</c:v>
                </c:pt>
                <c:pt idx="761">
                  <c:v>625.03792232443607</c:v>
                </c:pt>
                <c:pt idx="762">
                  <c:v>607.9651348364655</c:v>
                </c:pt>
                <c:pt idx="763">
                  <c:v>601.45729097200376</c:v>
                </c:pt>
                <c:pt idx="764">
                  <c:v>597.41480481494943</c:v>
                </c:pt>
                <c:pt idx="765">
                  <c:v>614.59212198130922</c:v>
                </c:pt>
                <c:pt idx="766">
                  <c:v>633.55250519435936</c:v>
                </c:pt>
                <c:pt idx="767">
                  <c:v>633.7422677703845</c:v>
                </c:pt>
                <c:pt idx="768">
                  <c:v>651.01080672449029</c:v>
                </c:pt>
                <c:pt idx="769">
                  <c:v>646.70629403032058</c:v>
                </c:pt>
                <c:pt idx="770">
                  <c:v>667.33879554123143</c:v>
                </c:pt>
                <c:pt idx="771">
                  <c:v>662.65129321522863</c:v>
                </c:pt>
                <c:pt idx="772">
                  <c:v>675.95103488759241</c:v>
                </c:pt>
                <c:pt idx="773">
                  <c:v>703.26219206281883</c:v>
                </c:pt>
                <c:pt idx="774">
                  <c:v>699.7732221853139</c:v>
                </c:pt>
                <c:pt idx="775">
                  <c:v>703.32513285745654</c:v>
                </c:pt>
                <c:pt idx="776">
                  <c:v>676.68204173722654</c:v>
                </c:pt>
                <c:pt idx="777">
                  <c:v>694.67804015898491</c:v>
                </c:pt>
                <c:pt idx="778">
                  <c:v>695.69263391906009</c:v>
                </c:pt>
                <c:pt idx="779">
                  <c:v>670.70724402597364</c:v>
                </c:pt>
                <c:pt idx="780">
                  <c:v>637.32246318736475</c:v>
                </c:pt>
                <c:pt idx="781">
                  <c:v>686.02966660349398</c:v>
                </c:pt>
                <c:pt idx="782">
                  <c:v>722.47425670786936</c:v>
                </c:pt>
                <c:pt idx="783">
                  <c:v>744.87965853916592</c:v>
                </c:pt>
                <c:pt idx="784">
                  <c:v>742.27514155715244</c:v>
                </c:pt>
                <c:pt idx="785">
                  <c:v>765.26886552009478</c:v>
                </c:pt>
                <c:pt idx="786">
                  <c:v>772.83392962957635</c:v>
                </c:pt>
                <c:pt idx="787">
                  <c:v>761.89655856551997</c:v>
                </c:pt>
                <c:pt idx="788">
                  <c:v>767.2994866869044</c:v>
                </c:pt>
                <c:pt idx="789">
                  <c:v>775.43726253892385</c:v>
                </c:pt>
                <c:pt idx="790">
                  <c:v>762.0187113718265</c:v>
                </c:pt>
                <c:pt idx="791">
                  <c:v>774.98571467626812</c:v>
                </c:pt>
                <c:pt idx="792">
                  <c:v>797.62499512150362</c:v>
                </c:pt>
                <c:pt idx="793">
                  <c:v>784.13247161815946</c:v>
                </c:pt>
                <c:pt idx="794">
                  <c:v>810.3411850503411</c:v>
                </c:pt>
                <c:pt idx="795">
                  <c:v>774.87646879513636</c:v>
                </c:pt>
                <c:pt idx="796">
                  <c:v>785.17798271426113</c:v>
                </c:pt>
                <c:pt idx="797">
                  <c:v>767.49359058872369</c:v>
                </c:pt>
                <c:pt idx="798">
                  <c:v>759.2928056706279</c:v>
                </c:pt>
                <c:pt idx="799">
                  <c:v>733.87168994993419</c:v>
                </c:pt>
                <c:pt idx="800">
                  <c:v>745.04616096291954</c:v>
                </c:pt>
                <c:pt idx="801">
                  <c:v>731.8979469642527</c:v>
                </c:pt>
                <c:pt idx="802">
                  <c:v>757.54631607242129</c:v>
                </c:pt>
                <c:pt idx="803">
                  <c:v>756.72021544681593</c:v>
                </c:pt>
                <c:pt idx="804">
                  <c:v>728.18884140975933</c:v>
                </c:pt>
                <c:pt idx="805">
                  <c:v>719.365851966425</c:v>
                </c:pt>
                <c:pt idx="806">
                  <c:v>716.89118535046623</c:v>
                </c:pt>
                <c:pt idx="807">
                  <c:v>729.07298402960521</c:v>
                </c:pt>
                <c:pt idx="808">
                  <c:v>723.80443330464198</c:v>
                </c:pt>
                <c:pt idx="809">
                  <c:v>722.40823405905849</c:v>
                </c:pt>
                <c:pt idx="810">
                  <c:v>735.16372897276301</c:v>
                </c:pt>
                <c:pt idx="811">
                  <c:v>719.86240608104936</c:v>
                </c:pt>
                <c:pt idx="812">
                  <c:v>705.07779530489984</c:v>
                </c:pt>
                <c:pt idx="813">
                  <c:v>677.04788132232682</c:v>
                </c:pt>
                <c:pt idx="814">
                  <c:v>662.47903915846189</c:v>
                </c:pt>
                <c:pt idx="815">
                  <c:v>725.90952499376942</c:v>
                </c:pt>
                <c:pt idx="816">
                  <c:v>706.11035523396367</c:v>
                </c:pt>
                <c:pt idx="817">
                  <c:v>686.00964570045562</c:v>
                </c:pt>
                <c:pt idx="818">
                  <c:v>708.69155424022017</c:v>
                </c:pt>
                <c:pt idx="819">
                  <c:v>718.90121123771019</c:v>
                </c:pt>
                <c:pt idx="820">
                  <c:v>655.33513039428908</c:v>
                </c:pt>
                <c:pt idx="821">
                  <c:v>658.49851350961353</c:v>
                </c:pt>
                <c:pt idx="822">
                  <c:v>639.38911343774942</c:v>
                </c:pt>
                <c:pt idx="823">
                  <c:v>663.73009982545341</c:v>
                </c:pt>
                <c:pt idx="824">
                  <c:v>662.78077654980029</c:v>
                </c:pt>
                <c:pt idx="825">
                  <c:v>628.66979256079719</c:v>
                </c:pt>
                <c:pt idx="826">
                  <c:v>618.36984768232855</c:v>
                </c:pt>
                <c:pt idx="827">
                  <c:v>608.26417749376287</c:v>
                </c:pt>
                <c:pt idx="828">
                  <c:v>600.12026296108718</c:v>
                </c:pt>
                <c:pt idx="829">
                  <c:v>557.96466539977462</c:v>
                </c:pt>
                <c:pt idx="830">
                  <c:v>578.49425057632584</c:v>
                </c:pt>
                <c:pt idx="831">
                  <c:v>562.29381383240002</c:v>
                </c:pt>
                <c:pt idx="832">
                  <c:v>576.46566225613799</c:v>
                </c:pt>
                <c:pt idx="833">
                  <c:v>560.07804271624821</c:v>
                </c:pt>
                <c:pt idx="834">
                  <c:v>555.35470789049828</c:v>
                </c:pt>
                <c:pt idx="835">
                  <c:v>548.86953650728424</c:v>
                </c:pt>
                <c:pt idx="836">
                  <c:v>505.31364424050713</c:v>
                </c:pt>
                <c:pt idx="837">
                  <c:v>508.64155415867913</c:v>
                </c:pt>
                <c:pt idx="838">
                  <c:v>526.28898327716433</c:v>
                </c:pt>
                <c:pt idx="839">
                  <c:v>540.87277209321496</c:v>
                </c:pt>
                <c:pt idx="840">
                  <c:v>527.66197181802056</c:v>
                </c:pt>
                <c:pt idx="841">
                  <c:v>534.26275250211597</c:v>
                </c:pt>
                <c:pt idx="842">
                  <c:v>544.63899132093707</c:v>
                </c:pt>
                <c:pt idx="843">
                  <c:v>580.56619898115719</c:v>
                </c:pt>
                <c:pt idx="844">
                  <c:v>553.65288858262329</c:v>
                </c:pt>
                <c:pt idx="845">
                  <c:v>545.72203235364907</c:v>
                </c:pt>
                <c:pt idx="846">
                  <c:v>562.70982334538974</c:v>
                </c:pt>
                <c:pt idx="847">
                  <c:v>545.01500507901835</c:v>
                </c:pt>
                <c:pt idx="848">
                  <c:v>560.68053817688599</c:v>
                </c:pt>
                <c:pt idx="849">
                  <c:v>579.06572298918104</c:v>
                </c:pt>
                <c:pt idx="850">
                  <c:v>580.70421413296492</c:v>
                </c:pt>
                <c:pt idx="851">
                  <c:v>572.00692133858968</c:v>
                </c:pt>
                <c:pt idx="852">
                  <c:v>602.81249643684475</c:v>
                </c:pt>
                <c:pt idx="853">
                  <c:v>598.4594793721501</c:v>
                </c:pt>
                <c:pt idx="854">
                  <c:v>600.47785952023253</c:v>
                </c:pt>
                <c:pt idx="855">
                  <c:v>623.50217137354662</c:v>
                </c:pt>
                <c:pt idx="856">
                  <c:v>585.04657025407528</c:v>
                </c:pt>
                <c:pt idx="857">
                  <c:v>589.71076648981466</c:v>
                </c:pt>
                <c:pt idx="858">
                  <c:v>600.8694866764539</c:v>
                </c:pt>
                <c:pt idx="859">
                  <c:v>596.83259962350292</c:v>
                </c:pt>
                <c:pt idx="860">
                  <c:v>598.72453272721475</c:v>
                </c:pt>
                <c:pt idx="861">
                  <c:v>601.68882308758396</c:v>
                </c:pt>
                <c:pt idx="862">
                  <c:v>599.98569834040018</c:v>
                </c:pt>
                <c:pt idx="863">
                  <c:v>609.38367810070531</c:v>
                </c:pt>
                <c:pt idx="864">
                  <c:v>611.71841109309207</c:v>
                </c:pt>
                <c:pt idx="865">
                  <c:v>620.55347850759063</c:v>
                </c:pt>
                <c:pt idx="866">
                  <c:v>620.17468201082011</c:v>
                </c:pt>
                <c:pt idx="867">
                  <c:v>612.47261807505288</c:v>
                </c:pt>
                <c:pt idx="868">
                  <c:v>610.8948808813692</c:v>
                </c:pt>
                <c:pt idx="869">
                  <c:v>603.13297423739141</c:v>
                </c:pt>
                <c:pt idx="870">
                  <c:v>621.11141248259855</c:v>
                </c:pt>
                <c:pt idx="871">
                  <c:v>639.54634218180979</c:v>
                </c:pt>
                <c:pt idx="872">
                  <c:v>627.28860145699184</c:v>
                </c:pt>
                <c:pt idx="873">
                  <c:v>627.54120040538055</c:v>
                </c:pt>
                <c:pt idx="874">
                  <c:v>649.45440573500093</c:v>
                </c:pt>
                <c:pt idx="875">
                  <c:v>640.92104709591922</c:v>
                </c:pt>
                <c:pt idx="876">
                  <c:v>644.64905343195994</c:v>
                </c:pt>
                <c:pt idx="877">
                  <c:v>643.95388902999753</c:v>
                </c:pt>
                <c:pt idx="878">
                  <c:v>641.55248446866096</c:v>
                </c:pt>
                <c:pt idx="879">
                  <c:v>637.5084367561368</c:v>
                </c:pt>
                <c:pt idx="880">
                  <c:v>630.36943088642715</c:v>
                </c:pt>
                <c:pt idx="881">
                  <c:v>657.52696226032367</c:v>
                </c:pt>
                <c:pt idx="882">
                  <c:v>674.40938550295118</c:v>
                </c:pt>
                <c:pt idx="883">
                  <c:v>679.28150851342366</c:v>
                </c:pt>
                <c:pt idx="884">
                  <c:v>686.17979294758834</c:v>
                </c:pt>
                <c:pt idx="885">
                  <c:v>666.49199934587978</c:v>
                </c:pt>
                <c:pt idx="886">
                  <c:v>577.55887930109452</c:v>
                </c:pt>
                <c:pt idx="887">
                  <c:v>592.8633818037714</c:v>
                </c:pt>
                <c:pt idx="888">
                  <c:v>581.58155399496968</c:v>
                </c:pt>
                <c:pt idx="889">
                  <c:v>587.37689286768739</c:v>
                </c:pt>
                <c:pt idx="890">
                  <c:v>572.63250802582695</c:v>
                </c:pt>
                <c:pt idx="891">
                  <c:v>565.51747730808461</c:v>
                </c:pt>
                <c:pt idx="892">
                  <c:v>556.768436774831</c:v>
                </c:pt>
                <c:pt idx="893">
                  <c:v>551.98688898908756</c:v>
                </c:pt>
                <c:pt idx="894">
                  <c:v>550.41439218812491</c:v>
                </c:pt>
                <c:pt idx="895">
                  <c:v>569.78600578510577</c:v>
                </c:pt>
                <c:pt idx="896">
                  <c:v>559.90212145336329</c:v>
                </c:pt>
                <c:pt idx="897">
                  <c:v>555.18284935248903</c:v>
                </c:pt>
                <c:pt idx="898">
                  <c:v>546.24981673428124</c:v>
                </c:pt>
                <c:pt idx="899">
                  <c:v>555.49316744030557</c:v>
                </c:pt>
                <c:pt idx="900">
                  <c:v>553.60589151177044</c:v>
                </c:pt>
                <c:pt idx="901">
                  <c:v>568.38814432081085</c:v>
                </c:pt>
                <c:pt idx="902">
                  <c:v>550.321791203011</c:v>
                </c:pt>
                <c:pt idx="903">
                  <c:v>535.98258538595042</c:v>
                </c:pt>
                <c:pt idx="904">
                  <c:v>536.86240499047074</c:v>
                </c:pt>
                <c:pt idx="905">
                  <c:v>544.65544990929345</c:v>
                </c:pt>
                <c:pt idx="906">
                  <c:v>541.57470807642039</c:v>
                </c:pt>
                <c:pt idx="907">
                  <c:v>553.32995568910223</c:v>
                </c:pt>
                <c:pt idx="908">
                  <c:v>547.35448998119568</c:v>
                </c:pt>
                <c:pt idx="909">
                  <c:v>565.84134244163624</c:v>
                </c:pt>
                <c:pt idx="910">
                  <c:v>580.94644532639597</c:v>
                </c:pt>
                <c:pt idx="911">
                  <c:v>599.84155672970849</c:v>
                </c:pt>
                <c:pt idx="912">
                  <c:v>614.40361456492678</c:v>
                </c:pt>
                <c:pt idx="913">
                  <c:v>630.86775636373272</c:v>
                </c:pt>
                <c:pt idx="914">
                  <c:v>633.96098200848803</c:v>
                </c:pt>
                <c:pt idx="915">
                  <c:v>629.3520784766215</c:v>
                </c:pt>
                <c:pt idx="916">
                  <c:v>622.66106768105465</c:v>
                </c:pt>
                <c:pt idx="917">
                  <c:v>621.02036917661167</c:v>
                </c:pt>
                <c:pt idx="918">
                  <c:v>610.54591379219153</c:v>
                </c:pt>
                <c:pt idx="919">
                  <c:v>617.79883545856069</c:v>
                </c:pt>
                <c:pt idx="920">
                  <c:v>612.43622050911711</c:v>
                </c:pt>
                <c:pt idx="921">
                  <c:v>599.63216811824361</c:v>
                </c:pt>
                <c:pt idx="922">
                  <c:v>594.77835571726166</c:v>
                </c:pt>
                <c:pt idx="923">
                  <c:v>573.72895811003605</c:v>
                </c:pt>
                <c:pt idx="924">
                  <c:v>574.35853393672505</c:v>
                </c:pt>
                <c:pt idx="925">
                  <c:v>576.05844075371135</c:v>
                </c:pt>
                <c:pt idx="926">
                  <c:v>577.12884074636861</c:v>
                </c:pt>
                <c:pt idx="927">
                  <c:v>584.37015728920233</c:v>
                </c:pt>
                <c:pt idx="928">
                  <c:v>578.13416825014656</c:v>
                </c:pt>
                <c:pt idx="929">
                  <c:v>574.04106611494353</c:v>
                </c:pt>
                <c:pt idx="930">
                  <c:v>556.3497967976059</c:v>
                </c:pt>
                <c:pt idx="931">
                  <c:v>550.18536723597992</c:v>
                </c:pt>
                <c:pt idx="932">
                  <c:v>560.56100421248379</c:v>
                </c:pt>
                <c:pt idx="933">
                  <c:v>540.30230990122084</c:v>
                </c:pt>
                <c:pt idx="934">
                  <c:v>520.75616880834423</c:v>
                </c:pt>
                <c:pt idx="935">
                  <c:v>537.33100154668728</c:v>
                </c:pt>
                <c:pt idx="936">
                  <c:v>556.74783187392427</c:v>
                </c:pt>
                <c:pt idx="937">
                  <c:v>559.38958803464357</c:v>
                </c:pt>
                <c:pt idx="938">
                  <c:v>592.03845621882567</c:v>
                </c:pt>
                <c:pt idx="939">
                  <c:v>599.85099945967352</c:v>
                </c:pt>
                <c:pt idx="940">
                  <c:v>578.98895435507563</c:v>
                </c:pt>
                <c:pt idx="941">
                  <c:v>582.13714987474827</c:v>
                </c:pt>
                <c:pt idx="942">
                  <c:v>594.47994214055643</c:v>
                </c:pt>
                <c:pt idx="943">
                  <c:v>579.42055250625344</c:v>
                </c:pt>
                <c:pt idx="944">
                  <c:v>587.60590565072414</c:v>
                </c:pt>
                <c:pt idx="945">
                  <c:v>590.50338960001409</c:v>
                </c:pt>
                <c:pt idx="946">
                  <c:v>600.51997971329411</c:v>
                </c:pt>
                <c:pt idx="947">
                  <c:v>602.85197161096232</c:v>
                </c:pt>
                <c:pt idx="948">
                  <c:v>605.49938380833896</c:v>
                </c:pt>
                <c:pt idx="949">
                  <c:v>523.73478082517101</c:v>
                </c:pt>
                <c:pt idx="950">
                  <c:v>536.72763614775181</c:v>
                </c:pt>
                <c:pt idx="951">
                  <c:v>524.66813185667866</c:v>
                </c:pt>
                <c:pt idx="952">
                  <c:v>524.04043596352403</c:v>
                </c:pt>
                <c:pt idx="953">
                  <c:v>535.15028129674795</c:v>
                </c:pt>
                <c:pt idx="954">
                  <c:v>558.70175617892755</c:v>
                </c:pt>
                <c:pt idx="955">
                  <c:v>562.6630716218441</c:v>
                </c:pt>
                <c:pt idx="956">
                  <c:v>560.21034604568047</c:v>
                </c:pt>
                <c:pt idx="957">
                  <c:v>557.69503790016722</c:v>
                </c:pt>
                <c:pt idx="958">
                  <c:v>577.31196830238866</c:v>
                </c:pt>
                <c:pt idx="959">
                  <c:v>572.21426946195186</c:v>
                </c:pt>
                <c:pt idx="960">
                  <c:v>569.32000073316874</c:v>
                </c:pt>
                <c:pt idx="961">
                  <c:v>571.4589388867322</c:v>
                </c:pt>
                <c:pt idx="962">
                  <c:v>594.04597255725662</c:v>
                </c:pt>
                <c:pt idx="963">
                  <c:v>581.95314657939412</c:v>
                </c:pt>
                <c:pt idx="964">
                  <c:v>574.90309309470331</c:v>
                </c:pt>
                <c:pt idx="965">
                  <c:v>574.5255410765734</c:v>
                </c:pt>
                <c:pt idx="966">
                  <c:v>586.85868045268467</c:v>
                </c:pt>
                <c:pt idx="967">
                  <c:v>591.26596209193667</c:v>
                </c:pt>
                <c:pt idx="968">
                  <c:v>583.2052532966843</c:v>
                </c:pt>
                <c:pt idx="969">
                  <c:v>582.00920392096191</c:v>
                </c:pt>
                <c:pt idx="970">
                  <c:v>589.87749783118829</c:v>
                </c:pt>
                <c:pt idx="971">
                  <c:v>588.55513140249616</c:v>
                </c:pt>
                <c:pt idx="972">
                  <c:v>586.72912101488055</c:v>
                </c:pt>
                <c:pt idx="973">
                  <c:v>582.88853671980007</c:v>
                </c:pt>
                <c:pt idx="974">
                  <c:v>587.16905543272503</c:v>
                </c:pt>
                <c:pt idx="975">
                  <c:v>582.38397119277977</c:v>
                </c:pt>
                <c:pt idx="976">
                  <c:v>595.85466722672652</c:v>
                </c:pt>
                <c:pt idx="977">
                  <c:v>597.49232874150903</c:v>
                </c:pt>
                <c:pt idx="978">
                  <c:v>595.72855813277533</c:v>
                </c:pt>
                <c:pt idx="979">
                  <c:v>596.67335705390883</c:v>
                </c:pt>
                <c:pt idx="980">
                  <c:v>596.67335705390883</c:v>
                </c:pt>
                <c:pt idx="981">
                  <c:v>596.23243137474492</c:v>
                </c:pt>
                <c:pt idx="982">
                  <c:v>596.23243137474492</c:v>
                </c:pt>
                <c:pt idx="983">
                  <c:v>613.3022012390943</c:v>
                </c:pt>
                <c:pt idx="984">
                  <c:v>607.37671167191206</c:v>
                </c:pt>
                <c:pt idx="985">
                  <c:v>610.5907284794273</c:v>
                </c:pt>
                <c:pt idx="986">
                  <c:v>590.67349771217641</c:v>
                </c:pt>
                <c:pt idx="987">
                  <c:v>606.73081180293855</c:v>
                </c:pt>
                <c:pt idx="988">
                  <c:v>588.0779345800247</c:v>
                </c:pt>
                <c:pt idx="989">
                  <c:v>593.87031488792513</c:v>
                </c:pt>
                <c:pt idx="990">
                  <c:v>595.94858313634938</c:v>
                </c:pt>
                <c:pt idx="991">
                  <c:v>609.42715172686758</c:v>
                </c:pt>
                <c:pt idx="992">
                  <c:v>600.4778960232552</c:v>
                </c:pt>
                <c:pt idx="993">
                  <c:v>601.67483301012612</c:v>
                </c:pt>
                <c:pt idx="994">
                  <c:v>580.44377006305035</c:v>
                </c:pt>
                <c:pt idx="995">
                  <c:v>586.42267479669135</c:v>
                </c:pt>
                <c:pt idx="996">
                  <c:v>587.11516638364992</c:v>
                </c:pt>
                <c:pt idx="997">
                  <c:v>578.42725821983026</c:v>
                </c:pt>
                <c:pt idx="998">
                  <c:v>594.22254657651945</c:v>
                </c:pt>
                <c:pt idx="999">
                  <c:v>596.80457193558118</c:v>
                </c:pt>
                <c:pt idx="1000">
                  <c:v>591.70288047505926</c:v>
                </c:pt>
                <c:pt idx="1001">
                  <c:v>603.54099028525752</c:v>
                </c:pt>
                <c:pt idx="1002">
                  <c:v>629.24630087061155</c:v>
                </c:pt>
                <c:pt idx="1003">
                  <c:v>627.41711899233894</c:v>
                </c:pt>
                <c:pt idx="1004">
                  <c:v>652.26673736183022</c:v>
                </c:pt>
                <c:pt idx="1005">
                  <c:v>644.62712000684905</c:v>
                </c:pt>
                <c:pt idx="1006">
                  <c:v>643.04920938697501</c:v>
                </c:pt>
                <c:pt idx="1007">
                  <c:v>633.64550709150706</c:v>
                </c:pt>
                <c:pt idx="1008">
                  <c:v>616.35996343662009</c:v>
                </c:pt>
                <c:pt idx="1009">
                  <c:v>609.4889838141205</c:v>
                </c:pt>
                <c:pt idx="1010">
                  <c:v>614.08919944994614</c:v>
                </c:pt>
                <c:pt idx="1011">
                  <c:v>621.90490094341339</c:v>
                </c:pt>
                <c:pt idx="1012">
                  <c:v>611.3752168934318</c:v>
                </c:pt>
                <c:pt idx="1013">
                  <c:v>731.05334930583479</c:v>
                </c:pt>
                <c:pt idx="1014">
                  <c:v>750.55325250026715</c:v>
                </c:pt>
                <c:pt idx="1015">
                  <c:v>759.93014561452583</c:v>
                </c:pt>
                <c:pt idx="1016">
                  <c:v>786.23253275310356</c:v>
                </c:pt>
                <c:pt idx="1017">
                  <c:v>785.15407708649298</c:v>
                </c:pt>
                <c:pt idx="1018">
                  <c:v>779.95231417856235</c:v>
                </c:pt>
                <c:pt idx="1019">
                  <c:v>782.86983239891447</c:v>
                </c:pt>
                <c:pt idx="1020">
                  <c:v>779.69828655955371</c:v>
                </c:pt>
                <c:pt idx="1021">
                  <c:v>780.3325236136908</c:v>
                </c:pt>
                <c:pt idx="1022">
                  <c:v>769.55024872823014</c:v>
                </c:pt>
                <c:pt idx="1023">
                  <c:v>759.59639914629554</c:v>
                </c:pt>
                <c:pt idx="1024">
                  <c:v>753.51219743699176</c:v>
                </c:pt>
                <c:pt idx="1025">
                  <c:v>752.24494143635206</c:v>
                </c:pt>
                <c:pt idx="1026">
                  <c:v>751.5479834556271</c:v>
                </c:pt>
                <c:pt idx="1027">
                  <c:v>767.70431783743504</c:v>
                </c:pt>
                <c:pt idx="1028">
                  <c:v>766.18282662481749</c:v>
                </c:pt>
                <c:pt idx="1029">
                  <c:v>752.55355771787026</c:v>
                </c:pt>
                <c:pt idx="1030">
                  <c:v>709.65892366041214</c:v>
                </c:pt>
                <c:pt idx="1031">
                  <c:v>705.61073147447382</c:v>
                </c:pt>
                <c:pt idx="1032">
                  <c:v>696.75673096673506</c:v>
                </c:pt>
                <c:pt idx="1033">
                  <c:v>698.08435946124291</c:v>
                </c:pt>
                <c:pt idx="1034">
                  <c:v>708.200161944358</c:v>
                </c:pt>
                <c:pt idx="1035">
                  <c:v>707.18817764144092</c:v>
                </c:pt>
                <c:pt idx="1036">
                  <c:v>708.32661444467067</c:v>
                </c:pt>
                <c:pt idx="1037">
                  <c:v>725.72018036104794</c:v>
                </c:pt>
                <c:pt idx="1038">
                  <c:v>726.22651422347997</c:v>
                </c:pt>
                <c:pt idx="1039">
                  <c:v>724.01126040252927</c:v>
                </c:pt>
                <c:pt idx="1040">
                  <c:v>722.23920890293607</c:v>
                </c:pt>
                <c:pt idx="1041">
                  <c:v>719.20161465989793</c:v>
                </c:pt>
                <c:pt idx="1042">
                  <c:v>722.87160775921859</c:v>
                </c:pt>
                <c:pt idx="1043">
                  <c:v>719.64408683028557</c:v>
                </c:pt>
                <c:pt idx="1044">
                  <c:v>721.03617624234323</c:v>
                </c:pt>
                <c:pt idx="1045">
                  <c:v>743.75377038649606</c:v>
                </c:pt>
                <c:pt idx="1046">
                  <c:v>733.30361398669254</c:v>
                </c:pt>
                <c:pt idx="1047">
                  <c:v>767.55381667578945</c:v>
                </c:pt>
                <c:pt idx="1048">
                  <c:v>772.75164311092385</c:v>
                </c:pt>
                <c:pt idx="1049">
                  <c:v>759.1206328494128</c:v>
                </c:pt>
                <c:pt idx="1050">
                  <c:v>756.83937615199545</c:v>
                </c:pt>
                <c:pt idx="1051">
                  <c:v>756.52256163702612</c:v>
                </c:pt>
                <c:pt idx="1052">
                  <c:v>762.54196695882933</c:v>
                </c:pt>
                <c:pt idx="1053">
                  <c:v>760.38717801243774</c:v>
                </c:pt>
                <c:pt idx="1054">
                  <c:v>770.27307362438557</c:v>
                </c:pt>
                <c:pt idx="1055">
                  <c:v>765.32835189393575</c:v>
                </c:pt>
                <c:pt idx="1056">
                  <c:v>773.12438974080567</c:v>
                </c:pt>
                <c:pt idx="1057">
                  <c:v>771.03218010269597</c:v>
                </c:pt>
                <c:pt idx="1058">
                  <c:v>779.78075682938629</c:v>
                </c:pt>
                <c:pt idx="1059">
                  <c:v>773.94654268985846</c:v>
                </c:pt>
                <c:pt idx="1060">
                  <c:v>774.00994470124976</c:v>
                </c:pt>
                <c:pt idx="1061">
                  <c:v>791.50893991264525</c:v>
                </c:pt>
                <c:pt idx="1062">
                  <c:v>775.90236473946902</c:v>
                </c:pt>
                <c:pt idx="1063">
                  <c:v>772.35164480015305</c:v>
                </c:pt>
                <c:pt idx="1064">
                  <c:v>762.65181716600955</c:v>
                </c:pt>
                <c:pt idx="1065">
                  <c:v>786.03720521755645</c:v>
                </c:pt>
                <c:pt idx="1066">
                  <c:v>798.21533955413872</c:v>
                </c:pt>
                <c:pt idx="1067">
                  <c:v>813.44450216867233</c:v>
                </c:pt>
                <c:pt idx="1068">
                  <c:v>808.74638506176359</c:v>
                </c:pt>
                <c:pt idx="1069">
                  <c:v>807.98465192410356</c:v>
                </c:pt>
                <c:pt idx="1070">
                  <c:v>801.25618651994296</c:v>
                </c:pt>
                <c:pt idx="1071">
                  <c:v>805.12731926497679</c:v>
                </c:pt>
                <c:pt idx="1072">
                  <c:v>796.74931585569357</c:v>
                </c:pt>
                <c:pt idx="1073">
                  <c:v>825.42920074211088</c:v>
                </c:pt>
                <c:pt idx="1074">
                  <c:v>820.28466735289328</c:v>
                </c:pt>
                <c:pt idx="1075">
                  <c:v>822.63422749664858</c:v>
                </c:pt>
                <c:pt idx="1076">
                  <c:v>855.3401757627496</c:v>
                </c:pt>
                <c:pt idx="1077">
                  <c:v>856.54809404321099</c:v>
                </c:pt>
                <c:pt idx="1078">
                  <c:v>848.85525859066956</c:v>
                </c:pt>
                <c:pt idx="1079">
                  <c:v>866.14386446781316</c:v>
                </c:pt>
                <c:pt idx="1080">
                  <c:v>862.39166893647155</c:v>
                </c:pt>
                <c:pt idx="1081">
                  <c:v>858.83069609181803</c:v>
                </c:pt>
                <c:pt idx="1082">
                  <c:v>881.02061576058622</c:v>
                </c:pt>
                <c:pt idx="1083">
                  <c:v>873.19458989674172</c:v>
                </c:pt>
                <c:pt idx="1084">
                  <c:v>869.95046507993925</c:v>
                </c:pt>
                <c:pt idx="1085">
                  <c:v>870.39569070430412</c:v>
                </c:pt>
                <c:pt idx="1086">
                  <c:v>860.34616863437736</c:v>
                </c:pt>
                <c:pt idx="1087">
                  <c:v>867.02246862401819</c:v>
                </c:pt>
                <c:pt idx="1088">
                  <c:v>871.60148850101893</c:v>
                </c:pt>
                <c:pt idx="1089">
                  <c:v>890.8743607214999</c:v>
                </c:pt>
                <c:pt idx="1090">
                  <c:v>895.5841148752445</c:v>
                </c:pt>
                <c:pt idx="1091">
                  <c:v>891.76483386135919</c:v>
                </c:pt>
                <c:pt idx="1092">
                  <c:v>892.97462180797686</c:v>
                </c:pt>
                <c:pt idx="1093">
                  <c:v>890.10212136801101</c:v>
                </c:pt>
                <c:pt idx="1094">
                  <c:v>885.84801552372903</c:v>
                </c:pt>
                <c:pt idx="1095">
                  <c:v>888.47101011375378</c:v>
                </c:pt>
                <c:pt idx="1096">
                  <c:v>888.00409514809962</c:v>
                </c:pt>
                <c:pt idx="1097">
                  <c:v>888.38171068235511</c:v>
                </c:pt>
                <c:pt idx="1098">
                  <c:v>889.06429616495416</c:v>
                </c:pt>
                <c:pt idx="1099">
                  <c:v>891.32330903613661</c:v>
                </c:pt>
                <c:pt idx="1100">
                  <c:v>889.399094551757</c:v>
                </c:pt>
                <c:pt idx="1101">
                  <c:v>890.24099681941402</c:v>
                </c:pt>
                <c:pt idx="1102">
                  <c:v>890.52693191136177</c:v>
                </c:pt>
                <c:pt idx="1103">
                  <c:v>888.24126938497125</c:v>
                </c:pt>
                <c:pt idx="1104">
                  <c:v>889.17577744408993</c:v>
                </c:pt>
                <c:pt idx="1105">
                  <c:v>883.58329077751705</c:v>
                </c:pt>
                <c:pt idx="1106">
                  <c:v>882.87309346713664</c:v>
                </c:pt>
                <c:pt idx="1107">
                  <c:v>887.98212790079629</c:v>
                </c:pt>
                <c:pt idx="1108">
                  <c:v>887.06463203465501</c:v>
                </c:pt>
                <c:pt idx="1109">
                  <c:v>885.0625991012638</c:v>
                </c:pt>
                <c:pt idx="1110">
                  <c:v>885.44349669007568</c:v>
                </c:pt>
                <c:pt idx="1111">
                  <c:v>886.09576882076362</c:v>
                </c:pt>
                <c:pt idx="1112">
                  <c:v>890.85230449284404</c:v>
                </c:pt>
                <c:pt idx="1113">
                  <c:v>890.26326862892665</c:v>
                </c:pt>
                <c:pt idx="1114">
                  <c:v>893.94631767672888</c:v>
                </c:pt>
                <c:pt idx="1115">
                  <c:v>892.42426996691188</c:v>
                </c:pt>
                <c:pt idx="1116">
                  <c:v>893.70394963166382</c:v>
                </c:pt>
                <c:pt idx="1117">
                  <c:v>894.97910571637021</c:v>
                </c:pt>
                <c:pt idx="1118">
                  <c:v>888.96106785717313</c:v>
                </c:pt>
                <c:pt idx="1119">
                  <c:v>889.37390057813207</c:v>
                </c:pt>
                <c:pt idx="1120">
                  <c:v>887.92168149478027</c:v>
                </c:pt>
                <c:pt idx="1121">
                  <c:v>888.24570980749263</c:v>
                </c:pt>
                <c:pt idx="1122">
                  <c:v>891.91471472343392</c:v>
                </c:pt>
                <c:pt idx="1123">
                  <c:v>893.89094438439076</c:v>
                </c:pt>
                <c:pt idx="1124">
                  <c:v>896.19283948799512</c:v>
                </c:pt>
                <c:pt idx="1125">
                  <c:v>898.99043181635102</c:v>
                </c:pt>
                <c:pt idx="1126">
                  <c:v>898.5539241766528</c:v>
                </c:pt>
                <c:pt idx="1127">
                  <c:v>896.99808447040687</c:v>
                </c:pt>
                <c:pt idx="1128">
                  <c:v>894.50502030507243</c:v>
                </c:pt>
                <c:pt idx="1129">
                  <c:v>891.18139425477045</c:v>
                </c:pt>
                <c:pt idx="1130">
                  <c:v>891.39551904501479</c:v>
                </c:pt>
                <c:pt idx="1131">
                  <c:v>890.27203251061701</c:v>
                </c:pt>
                <c:pt idx="1132">
                  <c:v>891.59582217031993</c:v>
                </c:pt>
                <c:pt idx="1133">
                  <c:v>892.48699652209814</c:v>
                </c:pt>
                <c:pt idx="1134">
                  <c:v>891.56246234858031</c:v>
                </c:pt>
                <c:pt idx="1135">
                  <c:v>889.94036018762802</c:v>
                </c:pt>
                <c:pt idx="1136">
                  <c:v>897.69372658953944</c:v>
                </c:pt>
                <c:pt idx="1137">
                  <c:v>890.87415639392145</c:v>
                </c:pt>
                <c:pt idx="1138">
                  <c:v>884.44098110602135</c:v>
                </c:pt>
                <c:pt idx="1139">
                  <c:v>887.02507819054404</c:v>
                </c:pt>
                <c:pt idx="1140">
                  <c:v>890.07847987986486</c:v>
                </c:pt>
                <c:pt idx="1141">
                  <c:v>891.79833952057754</c:v>
                </c:pt>
                <c:pt idx="1142">
                  <c:v>906.65074154998797</c:v>
                </c:pt>
                <c:pt idx="1143">
                  <c:v>903.2409556236754</c:v>
                </c:pt>
                <c:pt idx="1144">
                  <c:v>908.27419917494547</c:v>
                </c:pt>
                <c:pt idx="1145">
                  <c:v>906.77273244908872</c:v>
                </c:pt>
                <c:pt idx="1146">
                  <c:v>912.16943981575798</c:v>
                </c:pt>
                <c:pt idx="1147">
                  <c:v>914.02678002863422</c:v>
                </c:pt>
                <c:pt idx="1148">
                  <c:v>912.58195146106584</c:v>
                </c:pt>
                <c:pt idx="1149">
                  <c:v>915.38178878378142</c:v>
                </c:pt>
                <c:pt idx="1150">
                  <c:v>914.29371214364539</c:v>
                </c:pt>
                <c:pt idx="1151">
                  <c:v>913.92435102903153</c:v>
                </c:pt>
                <c:pt idx="1152">
                  <c:v>915.73939567313971</c:v>
                </c:pt>
                <c:pt idx="1153">
                  <c:v>920.45552032503952</c:v>
                </c:pt>
                <c:pt idx="1154">
                  <c:v>917.58204655432985</c:v>
                </c:pt>
                <c:pt idx="1155">
                  <c:v>921.36008546849814</c:v>
                </c:pt>
                <c:pt idx="1156">
                  <c:v>920.05848424109968</c:v>
                </c:pt>
                <c:pt idx="1157">
                  <c:v>919.04991546371559</c:v>
                </c:pt>
                <c:pt idx="1158">
                  <c:v>908.75436305157427</c:v>
                </c:pt>
                <c:pt idx="1159">
                  <c:v>913.0188056047167</c:v>
                </c:pt>
                <c:pt idx="1160">
                  <c:v>915.24467438156751</c:v>
                </c:pt>
                <c:pt idx="1161">
                  <c:v>915.47933747376055</c:v>
                </c:pt>
                <c:pt idx="1162">
                  <c:v>916.80266739968965</c:v>
                </c:pt>
                <c:pt idx="1163">
                  <c:v>916.46884094543441</c:v>
                </c:pt>
                <c:pt idx="1164">
                  <c:v>925.32323246759893</c:v>
                </c:pt>
                <c:pt idx="1165">
                  <c:v>924.31142269750876</c:v>
                </c:pt>
                <c:pt idx="1166">
                  <c:v>925.60417012757534</c:v>
                </c:pt>
                <c:pt idx="1167">
                  <c:v>925.35955815822854</c:v>
                </c:pt>
                <c:pt idx="1168">
                  <c:v>925.22901294648784</c:v>
                </c:pt>
                <c:pt idx="1169">
                  <c:v>928.80393777239669</c:v>
                </c:pt>
                <c:pt idx="1170">
                  <c:v>928.60990175673271</c:v>
                </c:pt>
                <c:pt idx="1171">
                  <c:v>928.78786022975316</c:v>
                </c:pt>
                <c:pt idx="1172">
                  <c:v>929.49935637908561</c:v>
                </c:pt>
                <c:pt idx="1173">
                  <c:v>929.93512987880058</c:v>
                </c:pt>
                <c:pt idx="1174">
                  <c:v>917.28011091536632</c:v>
                </c:pt>
                <c:pt idx="1175">
                  <c:v>906.28037224421143</c:v>
                </c:pt>
                <c:pt idx="1176">
                  <c:v>908.48312857988208</c:v>
                </c:pt>
                <c:pt idx="1177">
                  <c:v>907.59360224383431</c:v>
                </c:pt>
                <c:pt idx="1178">
                  <c:v>906.83909404068265</c:v>
                </c:pt>
                <c:pt idx="1179">
                  <c:v>907.90446075054024</c:v>
                </c:pt>
                <c:pt idx="1180">
                  <c:v>909.65208019612567</c:v>
                </c:pt>
                <c:pt idx="1181">
                  <c:v>907.35001169830389</c:v>
                </c:pt>
                <c:pt idx="1182">
                  <c:v>912.46375831005491</c:v>
                </c:pt>
                <c:pt idx="1183">
                  <c:v>912.22680519164396</c:v>
                </c:pt>
                <c:pt idx="1184">
                  <c:v>917.52781128367997</c:v>
                </c:pt>
                <c:pt idx="1185">
                  <c:v>916.65956078935983</c:v>
                </c:pt>
                <c:pt idx="1186">
                  <c:v>905.83111040266613</c:v>
                </c:pt>
                <c:pt idx="1187">
                  <c:v>909.93594330664394</c:v>
                </c:pt>
                <c:pt idx="1188">
                  <c:v>904.27316251611251</c:v>
                </c:pt>
                <c:pt idx="1189">
                  <c:v>903.09503767608362</c:v>
                </c:pt>
                <c:pt idx="1190">
                  <c:v>897.46341801620611</c:v>
                </c:pt>
                <c:pt idx="1191">
                  <c:v>900.00588613748494</c:v>
                </c:pt>
                <c:pt idx="1192">
                  <c:v>897.62135502176045</c:v>
                </c:pt>
                <c:pt idx="1193">
                  <c:v>904.55759911221116</c:v>
                </c:pt>
                <c:pt idx="1194">
                  <c:v>908.87038591180806</c:v>
                </c:pt>
                <c:pt idx="1195">
                  <c:v>911.71216851524173</c:v>
                </c:pt>
                <c:pt idx="1196">
                  <c:v>919.22085861618734</c:v>
                </c:pt>
                <c:pt idx="1197">
                  <c:v>918.32170392911314</c:v>
                </c:pt>
                <c:pt idx="1198">
                  <c:v>923.17893118266113</c:v>
                </c:pt>
                <c:pt idx="1199">
                  <c:v>924.1345813513343</c:v>
                </c:pt>
                <c:pt idx="1200">
                  <c:v>960.12640339748498</c:v>
                </c:pt>
                <c:pt idx="1201">
                  <c:v>960.51739155193661</c:v>
                </c:pt>
                <c:pt idx="1202">
                  <c:v>960.1267973061631</c:v>
                </c:pt>
                <c:pt idx="1203">
                  <c:v>967.55557528852853</c:v>
                </c:pt>
                <c:pt idx="1204">
                  <c:v>966.62586533088074</c:v>
                </c:pt>
                <c:pt idx="1205">
                  <c:v>965.23536566445682</c:v>
                </c:pt>
                <c:pt idx="1206">
                  <c:v>968.3677732650342</c:v>
                </c:pt>
                <c:pt idx="1207">
                  <c:v>958.94216851441206</c:v>
                </c:pt>
                <c:pt idx="1208">
                  <c:v>960.99510180878201</c:v>
                </c:pt>
                <c:pt idx="1209">
                  <c:v>957.42138263258903</c:v>
                </c:pt>
                <c:pt idx="1210">
                  <c:v>957.98214653942534</c:v>
                </c:pt>
                <c:pt idx="1211">
                  <c:v>956.02988196982801</c:v>
                </c:pt>
                <c:pt idx="1212">
                  <c:v>953.7330530263846</c:v>
                </c:pt>
                <c:pt idx="1213">
                  <c:v>955.32446999523404</c:v>
                </c:pt>
                <c:pt idx="1214">
                  <c:v>956.93982441606454</c:v>
                </c:pt>
                <c:pt idx="1215">
                  <c:v>952.43263372674073</c:v>
                </c:pt>
                <c:pt idx="1216">
                  <c:v>948.47084761021631</c:v>
                </c:pt>
                <c:pt idx="1217">
                  <c:v>938.1680036560731</c:v>
                </c:pt>
                <c:pt idx="1218">
                  <c:v>941.77277104992174</c:v>
                </c:pt>
                <c:pt idx="1219">
                  <c:v>941.14075250818507</c:v>
                </c:pt>
                <c:pt idx="1220">
                  <c:v>937.18405368721619</c:v>
                </c:pt>
                <c:pt idx="1221">
                  <c:v>939.55117882025741</c:v>
                </c:pt>
                <c:pt idx="1222">
                  <c:v>933.36807221786557</c:v>
                </c:pt>
                <c:pt idx="1223">
                  <c:v>934.09527659707953</c:v>
                </c:pt>
                <c:pt idx="1224">
                  <c:v>934.45011434360458</c:v>
                </c:pt>
                <c:pt idx="1225">
                  <c:v>938.60748222989196</c:v>
                </c:pt>
                <c:pt idx="1226">
                  <c:v>938.16119238599424</c:v>
                </c:pt>
                <c:pt idx="1227">
                  <c:v>936.67712348638247</c:v>
                </c:pt>
                <c:pt idx="1228">
                  <c:v>933.18462915260875</c:v>
                </c:pt>
                <c:pt idx="1229">
                  <c:v>935.07658369612341</c:v>
                </c:pt>
                <c:pt idx="1230">
                  <c:v>937.79577633007887</c:v>
                </c:pt>
                <c:pt idx="1231">
                  <c:v>947.18915747570145</c:v>
                </c:pt>
                <c:pt idx="1232">
                  <c:v>947.22034157357552</c:v>
                </c:pt>
                <c:pt idx="1233">
                  <c:v>947.2671139054919</c:v>
                </c:pt>
                <c:pt idx="1234">
                  <c:v>946.92415875798429</c:v>
                </c:pt>
                <c:pt idx="1235">
                  <c:v>954.30431658099803</c:v>
                </c:pt>
                <c:pt idx="1236">
                  <c:v>953.92157799453582</c:v>
                </c:pt>
                <c:pt idx="1237">
                  <c:v>949.9677855810811</c:v>
                </c:pt>
                <c:pt idx="1238">
                  <c:v>958.20550904258153</c:v>
                </c:pt>
                <c:pt idx="1239">
                  <c:v>963.37558632165019</c:v>
                </c:pt>
                <c:pt idx="1240">
                  <c:v>961.11623699932466</c:v>
                </c:pt>
                <c:pt idx="1241">
                  <c:v>959.59616373711469</c:v>
                </c:pt>
                <c:pt idx="1242">
                  <c:v>959.1730969510221</c:v>
                </c:pt>
                <c:pt idx="1243">
                  <c:v>962.60671192807285</c:v>
                </c:pt>
                <c:pt idx="1244">
                  <c:v>964.19602889643693</c:v>
                </c:pt>
                <c:pt idx="1245">
                  <c:v>963.94217510838712</c:v>
                </c:pt>
                <c:pt idx="1246">
                  <c:v>968.82831532288856</c:v>
                </c:pt>
                <c:pt idx="1247">
                  <c:v>966.71793176369522</c:v>
                </c:pt>
                <c:pt idx="1248">
                  <c:v>953.66033463051497</c:v>
                </c:pt>
                <c:pt idx="1249">
                  <c:v>954.93514760048515</c:v>
                </c:pt>
                <c:pt idx="1250">
                  <c:v>958.90006495098169</c:v>
                </c:pt>
                <c:pt idx="1251">
                  <c:v>956.97559209494773</c:v>
                </c:pt>
                <c:pt idx="1252">
                  <c:v>957.96549040129742</c:v>
                </c:pt>
                <c:pt idx="1253">
                  <c:v>951.3728930748963</c:v>
                </c:pt>
                <c:pt idx="1254">
                  <c:v>954.74222642488087</c:v>
                </c:pt>
                <c:pt idx="1255">
                  <c:v>962.80143919531531</c:v>
                </c:pt>
                <c:pt idx="1256">
                  <c:v>977.72178784602806</c:v>
                </c:pt>
                <c:pt idx="1257">
                  <c:v>982.97206844259449</c:v>
                </c:pt>
                <c:pt idx="1258">
                  <c:v>981.33047927547477</c:v>
                </c:pt>
                <c:pt idx="1259">
                  <c:v>978.76467636433108</c:v>
                </c:pt>
                <c:pt idx="1260">
                  <c:v>978.57711498899164</c:v>
                </c:pt>
                <c:pt idx="1261">
                  <c:v>979.89066836185759</c:v>
                </c:pt>
                <c:pt idx="1262">
                  <c:v>985.11310299358024</c:v>
                </c:pt>
                <c:pt idx="1263">
                  <c:v>989.64301915616522</c:v>
                </c:pt>
                <c:pt idx="1264">
                  <c:v>985.14985625645159</c:v>
                </c:pt>
                <c:pt idx="1265">
                  <c:v>979.55442355611933</c:v>
                </c:pt>
                <c:pt idx="1266">
                  <c:v>978.9637992276713</c:v>
                </c:pt>
                <c:pt idx="1267">
                  <c:v>977.56437677298834</c:v>
                </c:pt>
                <c:pt idx="1268">
                  <c:v>975.11752971423493</c:v>
                </c:pt>
                <c:pt idx="1269">
                  <c:v>980.28950911604989</c:v>
                </c:pt>
                <c:pt idx="1270">
                  <c:v>986.0131392055805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B5-4B39-8974-695C9ADAE0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6224360"/>
        <c:axId val="516219112"/>
      </c:lineChart>
      <c:dateAx>
        <c:axId val="516224360"/>
        <c:scaling>
          <c:orientation val="minMax"/>
        </c:scaling>
        <c:delete val="0"/>
        <c:axPos val="b"/>
        <c:numFmt formatCode="yyyy/mm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219112"/>
        <c:crossesAt val="0"/>
        <c:auto val="1"/>
        <c:lblOffset val="100"/>
        <c:baseTimeUnit val="days"/>
        <c:majorUnit val="1"/>
        <c:majorTimeUnit val="years"/>
      </c:dateAx>
      <c:valAx>
        <c:axId val="516219112"/>
        <c:scaling>
          <c:orientation val="minMax"/>
          <c:max val="2000"/>
        </c:scaling>
        <c:delete val="0"/>
        <c:axPos val="l"/>
        <c:numFmt formatCode="&quot;$&quot;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224360"/>
        <c:crossesAt val="41190"/>
        <c:crossBetween val="between"/>
        <c:majorUnit val="5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804156976629798"/>
          <c:y val="0.15120585169049777"/>
          <c:w val="0.31141303241694779"/>
          <c:h val="7.77544724978187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rgbClr val="132E57"/>
                </a:solidFill>
                <a:latin typeface="+mj-lt"/>
                <a:ea typeface="+mj-ea"/>
                <a:cs typeface="+mj-cs"/>
              </a:defRPr>
            </a:pPr>
            <a:r>
              <a:rPr lang="en-US">
                <a:solidFill>
                  <a:srgbClr val="132E57"/>
                </a:solidFill>
              </a:rPr>
              <a:t>Shareholder Ownership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rgbClr val="132E57"/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132E57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'Shareholder Ownership (7)'!$B$3:$B$32</c:f>
              <c:strCache>
                <c:ptCount val="30"/>
                <c:pt idx="0">
                  <c:v>Shareholder A</c:v>
                </c:pt>
                <c:pt idx="1">
                  <c:v>Shareholder B</c:v>
                </c:pt>
                <c:pt idx="2">
                  <c:v>Shareholder C</c:v>
                </c:pt>
                <c:pt idx="3">
                  <c:v>Shareholder D</c:v>
                </c:pt>
                <c:pt idx="4">
                  <c:v>Shareholder E</c:v>
                </c:pt>
                <c:pt idx="5">
                  <c:v>Shareholder F</c:v>
                </c:pt>
                <c:pt idx="6">
                  <c:v>Shareholder G</c:v>
                </c:pt>
                <c:pt idx="7">
                  <c:v>Shareholder H</c:v>
                </c:pt>
                <c:pt idx="8">
                  <c:v>Shareholder I</c:v>
                </c:pt>
                <c:pt idx="9">
                  <c:v>Shareholder J</c:v>
                </c:pt>
                <c:pt idx="10">
                  <c:v>Shareholder K</c:v>
                </c:pt>
                <c:pt idx="11">
                  <c:v>Shareholder L</c:v>
                </c:pt>
                <c:pt idx="12">
                  <c:v>Shareholder M</c:v>
                </c:pt>
                <c:pt idx="13">
                  <c:v>Shareholder N</c:v>
                </c:pt>
                <c:pt idx="14">
                  <c:v>CMO</c:v>
                </c:pt>
                <c:pt idx="15">
                  <c:v>COO</c:v>
                </c:pt>
                <c:pt idx="16">
                  <c:v>Shareholder O</c:v>
                </c:pt>
                <c:pt idx="17">
                  <c:v>CFO</c:v>
                </c:pt>
                <c:pt idx="18">
                  <c:v>Shareholder P</c:v>
                </c:pt>
                <c:pt idx="19">
                  <c:v>Shareholder Q</c:v>
                </c:pt>
                <c:pt idx="20">
                  <c:v>Shareholder R</c:v>
                </c:pt>
                <c:pt idx="21">
                  <c:v>Shareholder S</c:v>
                </c:pt>
                <c:pt idx="22">
                  <c:v>CEO</c:v>
                </c:pt>
                <c:pt idx="23">
                  <c:v>Shareholder T</c:v>
                </c:pt>
                <c:pt idx="24">
                  <c:v>Shareholder U</c:v>
                </c:pt>
                <c:pt idx="25">
                  <c:v>Shareholder V</c:v>
                </c:pt>
                <c:pt idx="26">
                  <c:v>Shareholder W</c:v>
                </c:pt>
                <c:pt idx="27">
                  <c:v>Shareholder X</c:v>
                </c:pt>
                <c:pt idx="28">
                  <c:v>Shareholder Y</c:v>
                </c:pt>
                <c:pt idx="29">
                  <c:v>Shareholder Z</c:v>
                </c:pt>
              </c:strCache>
            </c:strRef>
          </c:cat>
          <c:val>
            <c:numRef>
              <c:f>'Shareholder Ownership (7)'!$G$3:$G$32</c:f>
              <c:numCache>
                <c:formatCode>_("$"* #,##0.0_);_("$"* \(#,##0.0\);_("$"* "-"??_);_(@_)</c:formatCode>
                <c:ptCount val="30"/>
                <c:pt idx="0">
                  <c:v>1016.5572</c:v>
                </c:pt>
                <c:pt idx="1">
                  <c:v>1017.784</c:v>
                </c:pt>
                <c:pt idx="2">
                  <c:v>1020.144</c:v>
                </c:pt>
                <c:pt idx="3">
                  <c:v>1131.5356000000002</c:v>
                </c:pt>
                <c:pt idx="4">
                  <c:v>1154.3871999999999</c:v>
                </c:pt>
                <c:pt idx="5">
                  <c:v>1196.7416000000001</c:v>
                </c:pt>
                <c:pt idx="6">
                  <c:v>1356.1951999999999</c:v>
                </c:pt>
                <c:pt idx="7">
                  <c:v>1386.4351999999999</c:v>
                </c:pt>
                <c:pt idx="8">
                  <c:v>1407.586</c:v>
                </c:pt>
                <c:pt idx="9">
                  <c:v>1524</c:v>
                </c:pt>
                <c:pt idx="10">
                  <c:v>1559.1604000000002</c:v>
                </c:pt>
                <c:pt idx="11">
                  <c:v>1608.1471999999999</c:v>
                </c:pt>
                <c:pt idx="12">
                  <c:v>1667.1267999999998</c:v>
                </c:pt>
                <c:pt idx="13">
                  <c:v>1703.7619999999999</c:v>
                </c:pt>
                <c:pt idx="14">
                  <c:v>1868.1976000000002</c:v>
                </c:pt>
                <c:pt idx="15">
                  <c:v>2014.1679999999999</c:v>
                </c:pt>
                <c:pt idx="16">
                  <c:v>2042.3828000000001</c:v>
                </c:pt>
                <c:pt idx="17">
                  <c:v>2253.6995999999999</c:v>
                </c:pt>
                <c:pt idx="18">
                  <c:v>2345.0108</c:v>
                </c:pt>
                <c:pt idx="19">
                  <c:v>2882.6464000000005</c:v>
                </c:pt>
                <c:pt idx="20">
                  <c:v>2989.0387999999998</c:v>
                </c:pt>
                <c:pt idx="21">
                  <c:v>3022.3632000000002</c:v>
                </c:pt>
                <c:pt idx="22">
                  <c:v>3762.2328000000002</c:v>
                </c:pt>
                <c:pt idx="23">
                  <c:v>4257.1932000000006</c:v>
                </c:pt>
                <c:pt idx="24">
                  <c:v>5913.6356000000005</c:v>
                </c:pt>
                <c:pt idx="25">
                  <c:v>6882.6275999999998</c:v>
                </c:pt>
                <c:pt idx="26">
                  <c:v>9453.2948000000015</c:v>
                </c:pt>
                <c:pt idx="27">
                  <c:v>10265.7004</c:v>
                </c:pt>
                <c:pt idx="28">
                  <c:v>11180.302800000001</c:v>
                </c:pt>
                <c:pt idx="29">
                  <c:v>23118.6384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58-4C30-910D-E4E1BB906D7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22"/>
        <c:axId val="509065720"/>
        <c:axId val="509066896"/>
      </c:barChart>
      <c:catAx>
        <c:axId val="50906572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rgbClr val="132E57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066896"/>
        <c:crosses val="autoZero"/>
        <c:auto val="1"/>
        <c:lblAlgn val="ctr"/>
        <c:lblOffset val="100"/>
        <c:noMultiLvlLbl val="0"/>
      </c:catAx>
      <c:valAx>
        <c:axId val="509066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rgbClr val="132E57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rgbClr val="132E57"/>
                    </a:solidFill>
                  </a:rPr>
                  <a:t>Ownership Value ($000's)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rgbClr val="132E57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_);_(&quot;$&quot;* \(#,##0.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132E57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065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'Liquidity Analysis (8)'!$B$3</c:f>
              <c:strCache>
                <c:ptCount val="1"/>
                <c:pt idx="0">
                  <c:v>Historical &amp; Forecasted PP&amp;E Capex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'Liquidity Analysis (8)'!$C$2:$N$2</c:f>
              <c:numCache>
                <c:formatCode>General</c:formatCode>
                <c:ptCount val="12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 formatCode="General\E">
                  <c:v>2017</c:v>
                </c:pt>
                <c:pt idx="4" formatCode="General\E">
                  <c:v>2018</c:v>
                </c:pt>
                <c:pt idx="5" formatCode="General\E">
                  <c:v>2019</c:v>
                </c:pt>
                <c:pt idx="6" formatCode="General\E">
                  <c:v>2020</c:v>
                </c:pt>
                <c:pt idx="7" formatCode="General\E">
                  <c:v>2021</c:v>
                </c:pt>
                <c:pt idx="8" formatCode="General\E">
                  <c:v>2022</c:v>
                </c:pt>
                <c:pt idx="9" formatCode="General\E">
                  <c:v>2023</c:v>
                </c:pt>
                <c:pt idx="10" formatCode="General\E">
                  <c:v>2024</c:v>
                </c:pt>
                <c:pt idx="11" formatCode="General\E">
                  <c:v>2025</c:v>
                </c:pt>
              </c:numCache>
            </c:numRef>
          </c:cat>
          <c:val>
            <c:numRef>
              <c:f>'Liquidity Analysis (8)'!$C$3:$N$3</c:f>
              <c:numCache>
                <c:formatCode>_(* #,##0.0_);_(* \(#,##0.0\);_(* "-"??_);_(@_)</c:formatCode>
                <c:ptCount val="12"/>
                <c:pt idx="0">
                  <c:v>50</c:v>
                </c:pt>
                <c:pt idx="1">
                  <c:v>50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95</c:v>
                </c:pt>
                <c:pt idx="6">
                  <c:v>90</c:v>
                </c:pt>
                <c:pt idx="7">
                  <c:v>85</c:v>
                </c:pt>
                <c:pt idx="8">
                  <c:v>80</c:v>
                </c:pt>
                <c:pt idx="9">
                  <c:v>75</c:v>
                </c:pt>
                <c:pt idx="10">
                  <c:v>70</c:v>
                </c:pt>
                <c:pt idx="11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41-403A-888F-2DB0AB239F71}"/>
            </c:ext>
          </c:extLst>
        </c:ser>
        <c:ser>
          <c:idx val="1"/>
          <c:order val="1"/>
          <c:tx>
            <c:strRef>
              <c:f>'Liquidity Analysis (8)'!$B$4</c:f>
              <c:strCache>
                <c:ptCount val="1"/>
                <c:pt idx="0">
                  <c:v>Historical &amp; Forecasted Intangibles Capex</c:v>
                </c:pt>
              </c:strCache>
            </c:strRef>
          </c:tx>
          <c:spPr>
            <a:solidFill>
              <a:srgbClr val="132E57"/>
            </a:solidFill>
            <a:ln>
              <a:noFill/>
            </a:ln>
            <a:effectLst/>
          </c:spPr>
          <c:invertIfNegative val="0"/>
          <c:cat>
            <c:numRef>
              <c:f>'Liquidity Analysis (8)'!$C$2:$N$2</c:f>
              <c:numCache>
                <c:formatCode>General</c:formatCode>
                <c:ptCount val="12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 formatCode="General\E">
                  <c:v>2017</c:v>
                </c:pt>
                <c:pt idx="4" formatCode="General\E">
                  <c:v>2018</c:v>
                </c:pt>
                <c:pt idx="5" formatCode="General\E">
                  <c:v>2019</c:v>
                </c:pt>
                <c:pt idx="6" formatCode="General\E">
                  <c:v>2020</c:v>
                </c:pt>
                <c:pt idx="7" formatCode="General\E">
                  <c:v>2021</c:v>
                </c:pt>
                <c:pt idx="8" formatCode="General\E">
                  <c:v>2022</c:v>
                </c:pt>
                <c:pt idx="9" formatCode="General\E">
                  <c:v>2023</c:v>
                </c:pt>
                <c:pt idx="10" formatCode="General\E">
                  <c:v>2024</c:v>
                </c:pt>
                <c:pt idx="11" formatCode="General\E">
                  <c:v>2025</c:v>
                </c:pt>
              </c:numCache>
            </c:numRef>
          </c:cat>
          <c:val>
            <c:numRef>
              <c:f>'Liquidity Analysis (8)'!$C$4:$N$4</c:f>
              <c:numCache>
                <c:formatCode>_(* #,##0.0_);_(* \(#,##0.0\);_(* "-"??_);_(@_)</c:formatCode>
                <c:ptCount val="12"/>
                <c:pt idx="0">
                  <c:v>200</c:v>
                </c:pt>
                <c:pt idx="1">
                  <c:v>150</c:v>
                </c:pt>
                <c:pt idx="2">
                  <c:v>130</c:v>
                </c:pt>
                <c:pt idx="3">
                  <c:v>110</c:v>
                </c:pt>
                <c:pt idx="4">
                  <c:v>100</c:v>
                </c:pt>
                <c:pt idx="5">
                  <c:v>90</c:v>
                </c:pt>
                <c:pt idx="6">
                  <c:v>80</c:v>
                </c:pt>
                <c:pt idx="7">
                  <c:v>75</c:v>
                </c:pt>
                <c:pt idx="8">
                  <c:v>75</c:v>
                </c:pt>
                <c:pt idx="9">
                  <c:v>75</c:v>
                </c:pt>
                <c:pt idx="10">
                  <c:v>75</c:v>
                </c:pt>
                <c:pt idx="11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41-403A-888F-2DB0AB239F71}"/>
            </c:ext>
          </c:extLst>
        </c:ser>
        <c:ser>
          <c:idx val="2"/>
          <c:order val="2"/>
          <c:tx>
            <c:strRef>
              <c:f>'Liquidity Analysis (8)'!$B$5</c:f>
              <c:strCache>
                <c:ptCount val="1"/>
                <c:pt idx="0">
                  <c:v>Debt Repayment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'Liquidity Analysis (8)'!$C$2:$N$2</c:f>
              <c:numCache>
                <c:formatCode>General</c:formatCode>
                <c:ptCount val="12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 formatCode="General\E">
                  <c:v>2017</c:v>
                </c:pt>
                <c:pt idx="4" formatCode="General\E">
                  <c:v>2018</c:v>
                </c:pt>
                <c:pt idx="5" formatCode="General\E">
                  <c:v>2019</c:v>
                </c:pt>
                <c:pt idx="6" formatCode="General\E">
                  <c:v>2020</c:v>
                </c:pt>
                <c:pt idx="7" formatCode="General\E">
                  <c:v>2021</c:v>
                </c:pt>
                <c:pt idx="8" formatCode="General\E">
                  <c:v>2022</c:v>
                </c:pt>
                <c:pt idx="9" formatCode="General\E">
                  <c:v>2023</c:v>
                </c:pt>
                <c:pt idx="10" formatCode="General\E">
                  <c:v>2024</c:v>
                </c:pt>
                <c:pt idx="11" formatCode="General\E">
                  <c:v>2025</c:v>
                </c:pt>
              </c:numCache>
            </c:numRef>
          </c:cat>
          <c:val>
            <c:numRef>
              <c:f>'Liquidity Analysis (8)'!$C$5:$N$5</c:f>
              <c:numCache>
                <c:formatCode>_(* #,##0.0_);_(* \(#,##0.0\);_(*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100</c:v>
                </c:pt>
                <c:pt idx="3">
                  <c:v>50</c:v>
                </c:pt>
                <c:pt idx="4">
                  <c:v>0</c:v>
                </c:pt>
                <c:pt idx="5">
                  <c:v>35</c:v>
                </c:pt>
                <c:pt idx="6">
                  <c:v>15</c:v>
                </c:pt>
                <c:pt idx="7">
                  <c:v>50</c:v>
                </c:pt>
                <c:pt idx="8">
                  <c:v>0</c:v>
                </c:pt>
                <c:pt idx="9">
                  <c:v>100</c:v>
                </c:pt>
                <c:pt idx="10">
                  <c:v>0</c:v>
                </c:pt>
                <c:pt idx="1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E41-403A-888F-2DB0AB239F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100"/>
        <c:axId val="716254984"/>
        <c:axId val="716253344"/>
      </c:barChart>
      <c:catAx>
        <c:axId val="716254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rgbClr val="132E57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253344"/>
        <c:crosses val="autoZero"/>
        <c:auto val="1"/>
        <c:lblAlgn val="ctr"/>
        <c:lblOffset val="100"/>
        <c:noMultiLvlLbl val="0"/>
      </c:catAx>
      <c:valAx>
        <c:axId val="71625334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(* #,##0.0_);_(* \(#,##0.0\);_(* &quot;-&quot;??_);_(@_)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132E57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254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132E57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'Key Industry Trends (11)'!$B$6</c:f>
              <c:strCache>
                <c:ptCount val="1"/>
                <c:pt idx="0">
                  <c:v>Declining Vertical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'Key Industry Trends (11)'!$C$2:$I$2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'Key Industry Trends (11)'!$C$6:$I$6</c:f>
              <c:numCache>
                <c:formatCode>_(* #,##0.0_);_(* \(#,##0.0\);_(* "-"??_);_(@_)</c:formatCode>
                <c:ptCount val="7"/>
                <c:pt idx="0">
                  <c:v>2340.4</c:v>
                </c:pt>
                <c:pt idx="1">
                  <c:v>2106.36</c:v>
                </c:pt>
                <c:pt idx="2">
                  <c:v>1853.5968</c:v>
                </c:pt>
                <c:pt idx="3">
                  <c:v>1594.0932479999999</c:v>
                </c:pt>
                <c:pt idx="4">
                  <c:v>1339.0383283199999</c:v>
                </c:pt>
                <c:pt idx="5">
                  <c:v>1098.0114292224</c:v>
                </c:pt>
                <c:pt idx="6">
                  <c:v>878.40914337792003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05-4D27-8591-B731F8D1C228}"/>
            </c:ext>
          </c:extLst>
        </c:ser>
        <c:ser>
          <c:idx val="1"/>
          <c:order val="1"/>
          <c:tx>
            <c:strRef>
              <c:f>'Key Industry Trends (11)'!$B$5</c:f>
              <c:strCache>
                <c:ptCount val="1"/>
                <c:pt idx="0">
                  <c:v>Stagnating Vertical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'Key Industry Trends (11)'!$C$2:$I$2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'Key Industry Trends (11)'!$C$5:$I$5</c:f>
              <c:numCache>
                <c:formatCode>_(* #,##0.0_);_(* \(#,##0.0\);_(* "-"??_);_(@_)</c:formatCode>
                <c:ptCount val="7"/>
                <c:pt idx="0">
                  <c:v>700.8</c:v>
                </c:pt>
                <c:pt idx="1">
                  <c:v>770.88</c:v>
                </c:pt>
                <c:pt idx="2">
                  <c:v>823.29984000000002</c:v>
                </c:pt>
                <c:pt idx="3">
                  <c:v>869.40463104000003</c:v>
                </c:pt>
                <c:pt idx="4">
                  <c:v>907.65843480576007</c:v>
                </c:pt>
                <c:pt idx="5">
                  <c:v>936.70350471954441</c:v>
                </c:pt>
                <c:pt idx="6">
                  <c:v>955.43757481393527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05-4D27-8591-B731F8D1C228}"/>
            </c:ext>
          </c:extLst>
        </c:ser>
        <c:ser>
          <c:idx val="2"/>
          <c:order val="2"/>
          <c:tx>
            <c:strRef>
              <c:f>'Key Industry Trends (11)'!$B$4</c:f>
              <c:strCache>
                <c:ptCount val="1"/>
                <c:pt idx="0">
                  <c:v>New Vertical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'Key Industry Trends (11)'!$C$2:$I$2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'Key Industry Trends (11)'!$C$4:$I$4</c:f>
              <c:numCache>
                <c:formatCode>_(* #,##0.0_);_(* \(#,##0.0\);_(* "-"??_);_(@_)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300</c:v>
                </c:pt>
                <c:pt idx="5">
                  <c:v>600</c:v>
                </c:pt>
                <c:pt idx="6">
                  <c:v>1200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05-4D27-8591-B731F8D1C228}"/>
            </c:ext>
          </c:extLst>
        </c:ser>
        <c:ser>
          <c:idx val="3"/>
          <c:order val="3"/>
          <c:tx>
            <c:strRef>
              <c:f>'Key Industry Trends (11)'!$B$3</c:f>
              <c:strCache>
                <c:ptCount val="1"/>
                <c:pt idx="0">
                  <c:v>Growing Vertical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'Key Industry Trends (11)'!$C$2:$I$2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'Key Industry Trends (11)'!$C$3:$I$3</c:f>
              <c:numCache>
                <c:formatCode>_(* #,##0.0_);_(* \(#,##0.0\);_(* "-"??_);_(@_)</c:formatCode>
                <c:ptCount val="7"/>
                <c:pt idx="0">
                  <c:v>0</c:v>
                </c:pt>
                <c:pt idx="1">
                  <c:v>641.20000000000005</c:v>
                </c:pt>
                <c:pt idx="2">
                  <c:v>815.60640000000012</c:v>
                </c:pt>
                <c:pt idx="3">
                  <c:v>1089.6501504000003</c:v>
                </c:pt>
                <c:pt idx="4">
                  <c:v>1521.1516099584005</c:v>
                </c:pt>
                <c:pt idx="5">
                  <c:v>2007.9201251450891</c:v>
                </c:pt>
                <c:pt idx="6">
                  <c:v>2449.662552677009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905-4D27-8591-B731F8D1C2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100"/>
        <c:axId val="621818688"/>
        <c:axId val="621815328"/>
      </c:barChart>
      <c:catAx>
        <c:axId val="621818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rgbClr val="132E57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815328"/>
        <c:crosses val="autoZero"/>
        <c:auto val="1"/>
        <c:lblAlgn val="ctr"/>
        <c:lblOffset val="100"/>
        <c:noMultiLvlLbl val="0"/>
      </c:catAx>
      <c:valAx>
        <c:axId val="621815328"/>
        <c:scaling>
          <c:orientation val="minMax"/>
        </c:scaling>
        <c:delete val="0"/>
        <c:axPos val="l"/>
        <c:numFmt formatCode="_(* #,##0.0_);_(* \(#,##0.0\);_(* &quot;-&quot;??_);_(@_)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132E57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818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132E57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0DE-4F9A-82E4-DD4F99C5A87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0DE-4F9A-82E4-DD4F99C5A87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0DE-4F9A-82E4-DD4F99C5A87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0DE-4F9A-82E4-DD4F99C5A87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0DE-4F9A-82E4-DD4F99C5A87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50DE-4F9A-82E4-DD4F99C5A87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5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'Key Industry Trends (11)'!$B$37:$B$42</c:f>
              <c:strCache>
                <c:ptCount val="6"/>
                <c:pt idx="0">
                  <c:v>Canada</c:v>
                </c:pt>
                <c:pt idx="1">
                  <c:v>United States</c:v>
                </c:pt>
                <c:pt idx="2">
                  <c:v>Latin America</c:v>
                </c:pt>
                <c:pt idx="3">
                  <c:v>Europe</c:v>
                </c:pt>
                <c:pt idx="4">
                  <c:v>Asia/Pacific</c:v>
                </c:pt>
                <c:pt idx="5">
                  <c:v>Africa</c:v>
                </c:pt>
              </c:strCache>
            </c:strRef>
          </c:cat>
          <c:val>
            <c:numRef>
              <c:f>'Key Industry Trends (11)'!$C$37:$C$42</c:f>
              <c:numCache>
                <c:formatCode>_(* #,##0.0_);_(* \(#,##0.0\);_(* "-"??_);_(@_)</c:formatCode>
                <c:ptCount val="6"/>
                <c:pt idx="0">
                  <c:v>6161</c:v>
                </c:pt>
                <c:pt idx="1">
                  <c:v>3341</c:v>
                </c:pt>
                <c:pt idx="2">
                  <c:v>1798</c:v>
                </c:pt>
                <c:pt idx="3">
                  <c:v>1078</c:v>
                </c:pt>
                <c:pt idx="4">
                  <c:v>3806</c:v>
                </c:pt>
                <c:pt idx="5">
                  <c:v>5067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B9-4C25-A4D9-7039515CAE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accent5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337-4E5C-BA3D-1A164C6D39A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337-4E5C-BA3D-1A164C6D39A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337-4E5C-BA3D-1A164C6D39A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337-4E5C-BA3D-1A164C6D39A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337-4E5C-BA3D-1A164C6D39A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5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'Key Industry Trends (11)'!$B$53:$B$57</c:f>
              <c:strCache>
                <c:ptCount val="5"/>
                <c:pt idx="0">
                  <c:v>Segment A</c:v>
                </c:pt>
                <c:pt idx="1">
                  <c:v>Segment B</c:v>
                </c:pt>
                <c:pt idx="2">
                  <c:v>Segment C</c:v>
                </c:pt>
                <c:pt idx="3">
                  <c:v>Segment D</c:v>
                </c:pt>
                <c:pt idx="4">
                  <c:v>Segment E</c:v>
                </c:pt>
              </c:strCache>
            </c:strRef>
          </c:cat>
          <c:val>
            <c:numRef>
              <c:f>'Key Industry Trends (11)'!$C$53:$C$57</c:f>
              <c:numCache>
                <c:formatCode>_(* #,##0.0_);_(* \(#,##0.0\);_(* "-"??_);_(@_)</c:formatCode>
                <c:ptCount val="5"/>
                <c:pt idx="0">
                  <c:v>489.6</c:v>
                </c:pt>
                <c:pt idx="1">
                  <c:v>547.6</c:v>
                </c:pt>
                <c:pt idx="2">
                  <c:v>1435</c:v>
                </c:pt>
                <c:pt idx="3">
                  <c:v>2076.8000000000002</c:v>
                </c:pt>
                <c:pt idx="4">
                  <c:v>2010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5D-4EA6-9225-3E8778C8C0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accent5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rgbClr val="132E57"/>
                </a:solidFill>
                <a:latin typeface="+mj-lt"/>
                <a:ea typeface="+mj-ea"/>
                <a:cs typeface="+mj-cs"/>
              </a:defRPr>
            </a:pPr>
            <a:r>
              <a:rPr lang="en-US">
                <a:solidFill>
                  <a:srgbClr val="132E57"/>
                </a:solidFill>
              </a:rPr>
              <a:t>Stock Price Performance &amp; Key Events (Company A)</a:t>
            </a:r>
          </a:p>
        </c:rich>
      </c:tx>
      <c:layout>
        <c:manualLayout>
          <c:xMode val="edge"/>
          <c:yMode val="edge"/>
          <c:x val="0.14417719361248127"/>
          <c:y val="3.98172100104371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rgbClr val="132E57"/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6373469363948941E-2"/>
          <c:y val="3.1417472529696025E-2"/>
          <c:w val="0.94644370691675528"/>
          <c:h val="0.87025256122093908"/>
        </c:manualLayout>
      </c:layout>
      <c:lineChart>
        <c:grouping val="standard"/>
        <c:varyColors val="0"/>
        <c:ser>
          <c:idx val="0"/>
          <c:order val="0"/>
          <c:tx>
            <c:strRef>
              <c:f>'Historical Share Price (14)'!$C$2</c:f>
              <c:strCache>
                <c:ptCount val="1"/>
                <c:pt idx="0">
                  <c:v>Company A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'Historical Share Price (14)'!$B$3:$B$1273</c:f>
              <c:numCache>
                <c:formatCode>m/d/yyyy</c:formatCode>
                <c:ptCount val="1271"/>
                <c:pt idx="0">
                  <c:v>43033</c:v>
                </c:pt>
                <c:pt idx="1">
                  <c:v>43032</c:v>
                </c:pt>
                <c:pt idx="2">
                  <c:v>43031</c:v>
                </c:pt>
                <c:pt idx="3">
                  <c:v>43028</c:v>
                </c:pt>
                <c:pt idx="4">
                  <c:v>43027</c:v>
                </c:pt>
                <c:pt idx="5">
                  <c:v>43026</c:v>
                </c:pt>
                <c:pt idx="6">
                  <c:v>43025</c:v>
                </c:pt>
                <c:pt idx="7">
                  <c:v>43024</c:v>
                </c:pt>
                <c:pt idx="8">
                  <c:v>43021</c:v>
                </c:pt>
                <c:pt idx="9">
                  <c:v>43020</c:v>
                </c:pt>
                <c:pt idx="10">
                  <c:v>43019</c:v>
                </c:pt>
                <c:pt idx="11">
                  <c:v>43018</c:v>
                </c:pt>
                <c:pt idx="12">
                  <c:v>43017</c:v>
                </c:pt>
                <c:pt idx="13">
                  <c:v>43014</c:v>
                </c:pt>
                <c:pt idx="14">
                  <c:v>43013</c:v>
                </c:pt>
                <c:pt idx="15">
                  <c:v>43012</c:v>
                </c:pt>
                <c:pt idx="16">
                  <c:v>43011</c:v>
                </c:pt>
                <c:pt idx="17">
                  <c:v>43010</c:v>
                </c:pt>
                <c:pt idx="18">
                  <c:v>43007</c:v>
                </c:pt>
                <c:pt idx="19">
                  <c:v>43006</c:v>
                </c:pt>
                <c:pt idx="20">
                  <c:v>43005</c:v>
                </c:pt>
                <c:pt idx="21">
                  <c:v>43004</c:v>
                </c:pt>
                <c:pt idx="22">
                  <c:v>43003</c:v>
                </c:pt>
                <c:pt idx="23">
                  <c:v>43000</c:v>
                </c:pt>
                <c:pt idx="24">
                  <c:v>42999</c:v>
                </c:pt>
                <c:pt idx="25">
                  <c:v>42998</c:v>
                </c:pt>
                <c:pt idx="26">
                  <c:v>42997</c:v>
                </c:pt>
                <c:pt idx="27">
                  <c:v>42996</c:v>
                </c:pt>
                <c:pt idx="28">
                  <c:v>42993</c:v>
                </c:pt>
                <c:pt idx="29">
                  <c:v>42992</c:v>
                </c:pt>
                <c:pt idx="30">
                  <c:v>42991</c:v>
                </c:pt>
                <c:pt idx="31">
                  <c:v>42990</c:v>
                </c:pt>
                <c:pt idx="32">
                  <c:v>42989</c:v>
                </c:pt>
                <c:pt idx="33">
                  <c:v>42986</c:v>
                </c:pt>
                <c:pt idx="34">
                  <c:v>42985</c:v>
                </c:pt>
                <c:pt idx="35">
                  <c:v>42984</c:v>
                </c:pt>
                <c:pt idx="36">
                  <c:v>42983</c:v>
                </c:pt>
                <c:pt idx="37">
                  <c:v>42979</c:v>
                </c:pt>
                <c:pt idx="38">
                  <c:v>42978</c:v>
                </c:pt>
                <c:pt idx="39">
                  <c:v>42977</c:v>
                </c:pt>
                <c:pt idx="40">
                  <c:v>42976</c:v>
                </c:pt>
                <c:pt idx="41">
                  <c:v>42975</c:v>
                </c:pt>
                <c:pt idx="42">
                  <c:v>42972</c:v>
                </c:pt>
                <c:pt idx="43">
                  <c:v>42971</c:v>
                </c:pt>
                <c:pt idx="44">
                  <c:v>42970</c:v>
                </c:pt>
                <c:pt idx="45">
                  <c:v>42969</c:v>
                </c:pt>
                <c:pt idx="46">
                  <c:v>42968</c:v>
                </c:pt>
                <c:pt idx="47">
                  <c:v>42965</c:v>
                </c:pt>
                <c:pt idx="48">
                  <c:v>42964</c:v>
                </c:pt>
                <c:pt idx="49">
                  <c:v>42963</c:v>
                </c:pt>
                <c:pt idx="50">
                  <c:v>42962</c:v>
                </c:pt>
                <c:pt idx="51">
                  <c:v>42961</c:v>
                </c:pt>
                <c:pt idx="52">
                  <c:v>42958</c:v>
                </c:pt>
                <c:pt idx="53">
                  <c:v>42957</c:v>
                </c:pt>
                <c:pt idx="54">
                  <c:v>42956</c:v>
                </c:pt>
                <c:pt idx="55">
                  <c:v>42955</c:v>
                </c:pt>
                <c:pt idx="56">
                  <c:v>42954</c:v>
                </c:pt>
                <c:pt idx="57">
                  <c:v>42951</c:v>
                </c:pt>
                <c:pt idx="58">
                  <c:v>42950</c:v>
                </c:pt>
                <c:pt idx="59">
                  <c:v>42949</c:v>
                </c:pt>
                <c:pt idx="60">
                  <c:v>42948</c:v>
                </c:pt>
                <c:pt idx="61">
                  <c:v>42947</c:v>
                </c:pt>
                <c:pt idx="62">
                  <c:v>42944</c:v>
                </c:pt>
                <c:pt idx="63">
                  <c:v>42943</c:v>
                </c:pt>
                <c:pt idx="64">
                  <c:v>42942</c:v>
                </c:pt>
                <c:pt idx="65">
                  <c:v>42941</c:v>
                </c:pt>
                <c:pt idx="66">
                  <c:v>42940</c:v>
                </c:pt>
                <c:pt idx="67">
                  <c:v>42937</c:v>
                </c:pt>
                <c:pt idx="68">
                  <c:v>42936</c:v>
                </c:pt>
                <c:pt idx="69">
                  <c:v>42935</c:v>
                </c:pt>
                <c:pt idx="70">
                  <c:v>42934</c:v>
                </c:pt>
                <c:pt idx="71">
                  <c:v>42933</c:v>
                </c:pt>
                <c:pt idx="72">
                  <c:v>42930</c:v>
                </c:pt>
                <c:pt idx="73">
                  <c:v>42929</c:v>
                </c:pt>
                <c:pt idx="74">
                  <c:v>42928</c:v>
                </c:pt>
                <c:pt idx="75">
                  <c:v>42927</c:v>
                </c:pt>
                <c:pt idx="76">
                  <c:v>42926</c:v>
                </c:pt>
                <c:pt idx="77">
                  <c:v>42923</c:v>
                </c:pt>
                <c:pt idx="78">
                  <c:v>42922</c:v>
                </c:pt>
                <c:pt idx="79">
                  <c:v>42921</c:v>
                </c:pt>
                <c:pt idx="80">
                  <c:v>42919</c:v>
                </c:pt>
                <c:pt idx="81">
                  <c:v>42916</c:v>
                </c:pt>
                <c:pt idx="82">
                  <c:v>42915</c:v>
                </c:pt>
                <c:pt idx="83">
                  <c:v>42914</c:v>
                </c:pt>
                <c:pt idx="84">
                  <c:v>42913</c:v>
                </c:pt>
                <c:pt idx="85">
                  <c:v>42912</c:v>
                </c:pt>
                <c:pt idx="86">
                  <c:v>42909</c:v>
                </c:pt>
                <c:pt idx="87">
                  <c:v>42908</c:v>
                </c:pt>
                <c:pt idx="88">
                  <c:v>42907</c:v>
                </c:pt>
                <c:pt idx="89">
                  <c:v>42906</c:v>
                </c:pt>
                <c:pt idx="90">
                  <c:v>42905</c:v>
                </c:pt>
                <c:pt idx="91">
                  <c:v>42902</c:v>
                </c:pt>
                <c:pt idx="92">
                  <c:v>42901</c:v>
                </c:pt>
                <c:pt idx="93">
                  <c:v>42900</c:v>
                </c:pt>
                <c:pt idx="94">
                  <c:v>42899</c:v>
                </c:pt>
                <c:pt idx="95">
                  <c:v>42898</c:v>
                </c:pt>
                <c:pt idx="96">
                  <c:v>42895</c:v>
                </c:pt>
                <c:pt idx="97">
                  <c:v>42894</c:v>
                </c:pt>
                <c:pt idx="98">
                  <c:v>42893</c:v>
                </c:pt>
                <c:pt idx="99">
                  <c:v>42892</c:v>
                </c:pt>
                <c:pt idx="100">
                  <c:v>42891</c:v>
                </c:pt>
                <c:pt idx="101">
                  <c:v>42888</c:v>
                </c:pt>
                <c:pt idx="102">
                  <c:v>42887</c:v>
                </c:pt>
                <c:pt idx="103">
                  <c:v>42886</c:v>
                </c:pt>
                <c:pt idx="104">
                  <c:v>42885</c:v>
                </c:pt>
                <c:pt idx="105">
                  <c:v>42881</c:v>
                </c:pt>
                <c:pt idx="106">
                  <c:v>42880</c:v>
                </c:pt>
                <c:pt idx="107">
                  <c:v>42879</c:v>
                </c:pt>
                <c:pt idx="108">
                  <c:v>42878</c:v>
                </c:pt>
                <c:pt idx="109">
                  <c:v>42877</c:v>
                </c:pt>
                <c:pt idx="110">
                  <c:v>42874</c:v>
                </c:pt>
                <c:pt idx="111">
                  <c:v>42873</c:v>
                </c:pt>
                <c:pt idx="112">
                  <c:v>42872</c:v>
                </c:pt>
                <c:pt idx="113">
                  <c:v>42871</c:v>
                </c:pt>
                <c:pt idx="114">
                  <c:v>42870</c:v>
                </c:pt>
                <c:pt idx="115">
                  <c:v>42867</c:v>
                </c:pt>
                <c:pt idx="116">
                  <c:v>42866</c:v>
                </c:pt>
                <c:pt idx="117">
                  <c:v>42865</c:v>
                </c:pt>
                <c:pt idx="118">
                  <c:v>42864</c:v>
                </c:pt>
                <c:pt idx="119">
                  <c:v>42863</c:v>
                </c:pt>
                <c:pt idx="120">
                  <c:v>42860</c:v>
                </c:pt>
                <c:pt idx="121">
                  <c:v>42859</c:v>
                </c:pt>
                <c:pt idx="122">
                  <c:v>42858</c:v>
                </c:pt>
                <c:pt idx="123">
                  <c:v>42857</c:v>
                </c:pt>
                <c:pt idx="124">
                  <c:v>42856</c:v>
                </c:pt>
                <c:pt idx="125">
                  <c:v>42853</c:v>
                </c:pt>
                <c:pt idx="126">
                  <c:v>42852</c:v>
                </c:pt>
                <c:pt idx="127">
                  <c:v>42851</c:v>
                </c:pt>
                <c:pt idx="128">
                  <c:v>42850</c:v>
                </c:pt>
                <c:pt idx="129">
                  <c:v>42849</c:v>
                </c:pt>
                <c:pt idx="130">
                  <c:v>42846</c:v>
                </c:pt>
                <c:pt idx="131">
                  <c:v>42845</c:v>
                </c:pt>
                <c:pt idx="132">
                  <c:v>42844</c:v>
                </c:pt>
                <c:pt idx="133">
                  <c:v>42843</c:v>
                </c:pt>
                <c:pt idx="134">
                  <c:v>42842</c:v>
                </c:pt>
                <c:pt idx="135">
                  <c:v>42838</c:v>
                </c:pt>
                <c:pt idx="136">
                  <c:v>42837</c:v>
                </c:pt>
                <c:pt idx="137">
                  <c:v>42836</c:v>
                </c:pt>
                <c:pt idx="138">
                  <c:v>42835</c:v>
                </c:pt>
                <c:pt idx="139">
                  <c:v>42832</c:v>
                </c:pt>
                <c:pt idx="140">
                  <c:v>42831</c:v>
                </c:pt>
                <c:pt idx="141">
                  <c:v>42830</c:v>
                </c:pt>
                <c:pt idx="142">
                  <c:v>42829</c:v>
                </c:pt>
                <c:pt idx="143">
                  <c:v>42828</c:v>
                </c:pt>
                <c:pt idx="144">
                  <c:v>42825</c:v>
                </c:pt>
                <c:pt idx="145">
                  <c:v>42824</c:v>
                </c:pt>
                <c:pt idx="146">
                  <c:v>42823</c:v>
                </c:pt>
                <c:pt idx="147">
                  <c:v>42822</c:v>
                </c:pt>
                <c:pt idx="148">
                  <c:v>42821</c:v>
                </c:pt>
                <c:pt idx="149">
                  <c:v>42818</c:v>
                </c:pt>
                <c:pt idx="150">
                  <c:v>42817</c:v>
                </c:pt>
                <c:pt idx="151">
                  <c:v>42816</c:v>
                </c:pt>
                <c:pt idx="152">
                  <c:v>42815</c:v>
                </c:pt>
                <c:pt idx="153">
                  <c:v>42814</c:v>
                </c:pt>
                <c:pt idx="154">
                  <c:v>42811</c:v>
                </c:pt>
                <c:pt idx="155">
                  <c:v>42810</c:v>
                </c:pt>
                <c:pt idx="156">
                  <c:v>42809</c:v>
                </c:pt>
                <c:pt idx="157">
                  <c:v>42808</c:v>
                </c:pt>
                <c:pt idx="158">
                  <c:v>42807</c:v>
                </c:pt>
                <c:pt idx="159">
                  <c:v>42804</c:v>
                </c:pt>
                <c:pt idx="160">
                  <c:v>42803</c:v>
                </c:pt>
                <c:pt idx="161">
                  <c:v>42802</c:v>
                </c:pt>
                <c:pt idx="162">
                  <c:v>42801</c:v>
                </c:pt>
                <c:pt idx="163">
                  <c:v>42800</c:v>
                </c:pt>
                <c:pt idx="164">
                  <c:v>42797</c:v>
                </c:pt>
                <c:pt idx="165">
                  <c:v>42796</c:v>
                </c:pt>
                <c:pt idx="166">
                  <c:v>42795</c:v>
                </c:pt>
                <c:pt idx="167">
                  <c:v>42794</c:v>
                </c:pt>
                <c:pt idx="168">
                  <c:v>42793</c:v>
                </c:pt>
                <c:pt idx="169">
                  <c:v>42790</c:v>
                </c:pt>
                <c:pt idx="170">
                  <c:v>42789</c:v>
                </c:pt>
                <c:pt idx="171">
                  <c:v>42788</c:v>
                </c:pt>
                <c:pt idx="172">
                  <c:v>42787</c:v>
                </c:pt>
                <c:pt idx="173">
                  <c:v>42783</c:v>
                </c:pt>
                <c:pt idx="174">
                  <c:v>42782</c:v>
                </c:pt>
                <c:pt idx="175">
                  <c:v>42781</c:v>
                </c:pt>
                <c:pt idx="176">
                  <c:v>42780</c:v>
                </c:pt>
                <c:pt idx="177">
                  <c:v>42779</c:v>
                </c:pt>
                <c:pt idx="178">
                  <c:v>42776</c:v>
                </c:pt>
                <c:pt idx="179">
                  <c:v>42775</c:v>
                </c:pt>
                <c:pt idx="180">
                  <c:v>42774</c:v>
                </c:pt>
                <c:pt idx="181">
                  <c:v>42773</c:v>
                </c:pt>
                <c:pt idx="182">
                  <c:v>42772</c:v>
                </c:pt>
                <c:pt idx="183">
                  <c:v>42769</c:v>
                </c:pt>
                <c:pt idx="184">
                  <c:v>42768</c:v>
                </c:pt>
                <c:pt idx="185">
                  <c:v>42767</c:v>
                </c:pt>
                <c:pt idx="186">
                  <c:v>42766</c:v>
                </c:pt>
                <c:pt idx="187">
                  <c:v>42765</c:v>
                </c:pt>
                <c:pt idx="188">
                  <c:v>42762</c:v>
                </c:pt>
                <c:pt idx="189">
                  <c:v>42761</c:v>
                </c:pt>
                <c:pt idx="190">
                  <c:v>42760</c:v>
                </c:pt>
                <c:pt idx="191">
                  <c:v>42759</c:v>
                </c:pt>
                <c:pt idx="192">
                  <c:v>42758</c:v>
                </c:pt>
                <c:pt idx="193">
                  <c:v>42755</c:v>
                </c:pt>
                <c:pt idx="194">
                  <c:v>42754</c:v>
                </c:pt>
                <c:pt idx="195">
                  <c:v>42753</c:v>
                </c:pt>
                <c:pt idx="196">
                  <c:v>42752</c:v>
                </c:pt>
                <c:pt idx="197">
                  <c:v>42748</c:v>
                </c:pt>
                <c:pt idx="198">
                  <c:v>42747</c:v>
                </c:pt>
                <c:pt idx="199">
                  <c:v>42746</c:v>
                </c:pt>
                <c:pt idx="200">
                  <c:v>42745</c:v>
                </c:pt>
                <c:pt idx="201">
                  <c:v>42744</c:v>
                </c:pt>
                <c:pt idx="202">
                  <c:v>42741</c:v>
                </c:pt>
                <c:pt idx="203">
                  <c:v>42740</c:v>
                </c:pt>
                <c:pt idx="204">
                  <c:v>42739</c:v>
                </c:pt>
                <c:pt idx="205">
                  <c:v>42738</c:v>
                </c:pt>
                <c:pt idx="206">
                  <c:v>42734</c:v>
                </c:pt>
                <c:pt idx="207">
                  <c:v>42733</c:v>
                </c:pt>
                <c:pt idx="208">
                  <c:v>42732</c:v>
                </c:pt>
                <c:pt idx="209">
                  <c:v>42731</c:v>
                </c:pt>
                <c:pt idx="210">
                  <c:v>42727</c:v>
                </c:pt>
                <c:pt idx="211">
                  <c:v>42726</c:v>
                </c:pt>
                <c:pt idx="212">
                  <c:v>42725</c:v>
                </c:pt>
                <c:pt idx="213">
                  <c:v>42724</c:v>
                </c:pt>
                <c:pt idx="214">
                  <c:v>42723</c:v>
                </c:pt>
                <c:pt idx="215">
                  <c:v>42720</c:v>
                </c:pt>
                <c:pt idx="216">
                  <c:v>42719</c:v>
                </c:pt>
                <c:pt idx="217">
                  <c:v>42718</c:v>
                </c:pt>
                <c:pt idx="218">
                  <c:v>42717</c:v>
                </c:pt>
                <c:pt idx="219">
                  <c:v>42716</c:v>
                </c:pt>
                <c:pt idx="220">
                  <c:v>42713</c:v>
                </c:pt>
                <c:pt idx="221">
                  <c:v>42712</c:v>
                </c:pt>
                <c:pt idx="222">
                  <c:v>42711</c:v>
                </c:pt>
                <c:pt idx="223">
                  <c:v>42710</c:v>
                </c:pt>
                <c:pt idx="224">
                  <c:v>42709</c:v>
                </c:pt>
                <c:pt idx="225">
                  <c:v>42706</c:v>
                </c:pt>
                <c:pt idx="226">
                  <c:v>42705</c:v>
                </c:pt>
                <c:pt idx="227">
                  <c:v>42704</c:v>
                </c:pt>
                <c:pt idx="228">
                  <c:v>42703</c:v>
                </c:pt>
                <c:pt idx="229">
                  <c:v>42702</c:v>
                </c:pt>
                <c:pt idx="230">
                  <c:v>42699</c:v>
                </c:pt>
                <c:pt idx="231">
                  <c:v>42697</c:v>
                </c:pt>
                <c:pt idx="232">
                  <c:v>42696</c:v>
                </c:pt>
                <c:pt idx="233">
                  <c:v>42695</c:v>
                </c:pt>
                <c:pt idx="234">
                  <c:v>42692</c:v>
                </c:pt>
                <c:pt idx="235">
                  <c:v>42691</c:v>
                </c:pt>
                <c:pt idx="236">
                  <c:v>42690</c:v>
                </c:pt>
                <c:pt idx="237">
                  <c:v>42689</c:v>
                </c:pt>
                <c:pt idx="238">
                  <c:v>42688</c:v>
                </c:pt>
                <c:pt idx="239">
                  <c:v>42685</c:v>
                </c:pt>
                <c:pt idx="240">
                  <c:v>42684</c:v>
                </c:pt>
                <c:pt idx="241">
                  <c:v>42683</c:v>
                </c:pt>
                <c:pt idx="242">
                  <c:v>42682</c:v>
                </c:pt>
                <c:pt idx="243">
                  <c:v>42681</c:v>
                </c:pt>
                <c:pt idx="244">
                  <c:v>42678</c:v>
                </c:pt>
                <c:pt idx="245">
                  <c:v>42677</c:v>
                </c:pt>
                <c:pt idx="246">
                  <c:v>42676</c:v>
                </c:pt>
                <c:pt idx="247">
                  <c:v>42675</c:v>
                </c:pt>
                <c:pt idx="248">
                  <c:v>42674</c:v>
                </c:pt>
                <c:pt idx="249">
                  <c:v>42671</c:v>
                </c:pt>
                <c:pt idx="250">
                  <c:v>42670</c:v>
                </c:pt>
                <c:pt idx="251">
                  <c:v>42669</c:v>
                </c:pt>
                <c:pt idx="252">
                  <c:v>42668</c:v>
                </c:pt>
                <c:pt idx="253">
                  <c:v>42667</c:v>
                </c:pt>
                <c:pt idx="254">
                  <c:v>42664</c:v>
                </c:pt>
                <c:pt idx="255">
                  <c:v>42663</c:v>
                </c:pt>
                <c:pt idx="256">
                  <c:v>42662</c:v>
                </c:pt>
                <c:pt idx="257">
                  <c:v>42661</c:v>
                </c:pt>
                <c:pt idx="258">
                  <c:v>42660</c:v>
                </c:pt>
                <c:pt idx="259">
                  <c:v>42657</c:v>
                </c:pt>
                <c:pt idx="260">
                  <c:v>42656</c:v>
                </c:pt>
                <c:pt idx="261">
                  <c:v>42655</c:v>
                </c:pt>
                <c:pt idx="262">
                  <c:v>42654</c:v>
                </c:pt>
                <c:pt idx="263">
                  <c:v>42653</c:v>
                </c:pt>
                <c:pt idx="264">
                  <c:v>42650</c:v>
                </c:pt>
                <c:pt idx="265">
                  <c:v>42649</c:v>
                </c:pt>
                <c:pt idx="266">
                  <c:v>42648</c:v>
                </c:pt>
                <c:pt idx="267">
                  <c:v>42647</c:v>
                </c:pt>
                <c:pt idx="268">
                  <c:v>42646</c:v>
                </c:pt>
                <c:pt idx="269">
                  <c:v>42643</c:v>
                </c:pt>
                <c:pt idx="270">
                  <c:v>42642</c:v>
                </c:pt>
                <c:pt idx="271">
                  <c:v>42641</c:v>
                </c:pt>
                <c:pt idx="272">
                  <c:v>42640</c:v>
                </c:pt>
                <c:pt idx="273">
                  <c:v>42639</c:v>
                </c:pt>
                <c:pt idx="274">
                  <c:v>42636</c:v>
                </c:pt>
                <c:pt idx="275">
                  <c:v>42635</c:v>
                </c:pt>
                <c:pt idx="276">
                  <c:v>42634</c:v>
                </c:pt>
                <c:pt idx="277">
                  <c:v>42633</c:v>
                </c:pt>
                <c:pt idx="278">
                  <c:v>42632</c:v>
                </c:pt>
                <c:pt idx="279">
                  <c:v>42629</c:v>
                </c:pt>
                <c:pt idx="280">
                  <c:v>42628</c:v>
                </c:pt>
                <c:pt idx="281">
                  <c:v>42627</c:v>
                </c:pt>
                <c:pt idx="282">
                  <c:v>42626</c:v>
                </c:pt>
                <c:pt idx="283">
                  <c:v>42625</c:v>
                </c:pt>
                <c:pt idx="284">
                  <c:v>42622</c:v>
                </c:pt>
                <c:pt idx="285">
                  <c:v>42621</c:v>
                </c:pt>
                <c:pt idx="286">
                  <c:v>42620</c:v>
                </c:pt>
                <c:pt idx="287">
                  <c:v>42619</c:v>
                </c:pt>
                <c:pt idx="288">
                  <c:v>42615</c:v>
                </c:pt>
                <c:pt idx="289">
                  <c:v>42614</c:v>
                </c:pt>
                <c:pt idx="290">
                  <c:v>42613</c:v>
                </c:pt>
                <c:pt idx="291">
                  <c:v>42612</c:v>
                </c:pt>
                <c:pt idx="292">
                  <c:v>42611</c:v>
                </c:pt>
                <c:pt idx="293">
                  <c:v>42608</c:v>
                </c:pt>
                <c:pt idx="294">
                  <c:v>42607</c:v>
                </c:pt>
                <c:pt idx="295">
                  <c:v>42606</c:v>
                </c:pt>
                <c:pt idx="296">
                  <c:v>42605</c:v>
                </c:pt>
                <c:pt idx="297">
                  <c:v>42604</c:v>
                </c:pt>
                <c:pt idx="298">
                  <c:v>42601</c:v>
                </c:pt>
                <c:pt idx="299">
                  <c:v>42600</c:v>
                </c:pt>
                <c:pt idx="300">
                  <c:v>42599</c:v>
                </c:pt>
                <c:pt idx="301">
                  <c:v>42598</c:v>
                </c:pt>
                <c:pt idx="302">
                  <c:v>42597</c:v>
                </c:pt>
                <c:pt idx="303">
                  <c:v>42594</c:v>
                </c:pt>
                <c:pt idx="304">
                  <c:v>42593</c:v>
                </c:pt>
                <c:pt idx="305">
                  <c:v>42592</c:v>
                </c:pt>
                <c:pt idx="306">
                  <c:v>42591</c:v>
                </c:pt>
                <c:pt idx="307">
                  <c:v>42590</c:v>
                </c:pt>
                <c:pt idx="308">
                  <c:v>42587</c:v>
                </c:pt>
                <c:pt idx="309">
                  <c:v>42586</c:v>
                </c:pt>
                <c:pt idx="310">
                  <c:v>42585</c:v>
                </c:pt>
                <c:pt idx="311">
                  <c:v>42584</c:v>
                </c:pt>
                <c:pt idx="312">
                  <c:v>42583</c:v>
                </c:pt>
                <c:pt idx="313">
                  <c:v>42580</c:v>
                </c:pt>
                <c:pt idx="314">
                  <c:v>42579</c:v>
                </c:pt>
                <c:pt idx="315">
                  <c:v>42578</c:v>
                </c:pt>
                <c:pt idx="316">
                  <c:v>42577</c:v>
                </c:pt>
                <c:pt idx="317">
                  <c:v>42576</c:v>
                </c:pt>
                <c:pt idx="318">
                  <c:v>42573</c:v>
                </c:pt>
                <c:pt idx="319">
                  <c:v>42572</c:v>
                </c:pt>
                <c:pt idx="320">
                  <c:v>42571</c:v>
                </c:pt>
                <c:pt idx="321">
                  <c:v>42570</c:v>
                </c:pt>
                <c:pt idx="322">
                  <c:v>42569</c:v>
                </c:pt>
                <c:pt idx="323">
                  <c:v>42566</c:v>
                </c:pt>
                <c:pt idx="324">
                  <c:v>42565</c:v>
                </c:pt>
                <c:pt idx="325">
                  <c:v>42564</c:v>
                </c:pt>
                <c:pt idx="326">
                  <c:v>42563</c:v>
                </c:pt>
                <c:pt idx="327">
                  <c:v>42562</c:v>
                </c:pt>
                <c:pt idx="328">
                  <c:v>42559</c:v>
                </c:pt>
                <c:pt idx="329">
                  <c:v>42558</c:v>
                </c:pt>
                <c:pt idx="330">
                  <c:v>42557</c:v>
                </c:pt>
                <c:pt idx="331">
                  <c:v>42556</c:v>
                </c:pt>
                <c:pt idx="332">
                  <c:v>42552</c:v>
                </c:pt>
                <c:pt idx="333">
                  <c:v>42551</c:v>
                </c:pt>
                <c:pt idx="334">
                  <c:v>42550</c:v>
                </c:pt>
                <c:pt idx="335">
                  <c:v>42549</c:v>
                </c:pt>
                <c:pt idx="336">
                  <c:v>42548</c:v>
                </c:pt>
                <c:pt idx="337">
                  <c:v>42545</c:v>
                </c:pt>
                <c:pt idx="338">
                  <c:v>42544</c:v>
                </c:pt>
                <c:pt idx="339">
                  <c:v>42543</c:v>
                </c:pt>
                <c:pt idx="340">
                  <c:v>42542</c:v>
                </c:pt>
                <c:pt idx="341">
                  <c:v>42541</c:v>
                </c:pt>
                <c:pt idx="342">
                  <c:v>42538</c:v>
                </c:pt>
                <c:pt idx="343">
                  <c:v>42537</c:v>
                </c:pt>
                <c:pt idx="344">
                  <c:v>42536</c:v>
                </c:pt>
                <c:pt idx="345">
                  <c:v>42535</c:v>
                </c:pt>
                <c:pt idx="346">
                  <c:v>42534</c:v>
                </c:pt>
                <c:pt idx="347">
                  <c:v>42531</c:v>
                </c:pt>
                <c:pt idx="348">
                  <c:v>42530</c:v>
                </c:pt>
                <c:pt idx="349">
                  <c:v>42529</c:v>
                </c:pt>
                <c:pt idx="350">
                  <c:v>42528</c:v>
                </c:pt>
                <c:pt idx="351">
                  <c:v>42527</c:v>
                </c:pt>
                <c:pt idx="352">
                  <c:v>42524</c:v>
                </c:pt>
                <c:pt idx="353">
                  <c:v>42523</c:v>
                </c:pt>
                <c:pt idx="354">
                  <c:v>42522</c:v>
                </c:pt>
                <c:pt idx="355">
                  <c:v>42521</c:v>
                </c:pt>
                <c:pt idx="356">
                  <c:v>42517</c:v>
                </c:pt>
                <c:pt idx="357">
                  <c:v>42516</c:v>
                </c:pt>
                <c:pt idx="358">
                  <c:v>42515</c:v>
                </c:pt>
                <c:pt idx="359">
                  <c:v>42514</c:v>
                </c:pt>
                <c:pt idx="360">
                  <c:v>42513</c:v>
                </c:pt>
                <c:pt idx="361">
                  <c:v>42510</c:v>
                </c:pt>
                <c:pt idx="362">
                  <c:v>42509</c:v>
                </c:pt>
                <c:pt idx="363">
                  <c:v>42508</c:v>
                </c:pt>
                <c:pt idx="364">
                  <c:v>42507</c:v>
                </c:pt>
                <c:pt idx="365">
                  <c:v>42506</c:v>
                </c:pt>
                <c:pt idx="366">
                  <c:v>42503</c:v>
                </c:pt>
                <c:pt idx="367">
                  <c:v>42502</c:v>
                </c:pt>
                <c:pt idx="368">
                  <c:v>42501</c:v>
                </c:pt>
                <c:pt idx="369">
                  <c:v>42500</c:v>
                </c:pt>
                <c:pt idx="370">
                  <c:v>42499</c:v>
                </c:pt>
                <c:pt idx="371">
                  <c:v>42496</c:v>
                </c:pt>
                <c:pt idx="372">
                  <c:v>42495</c:v>
                </c:pt>
                <c:pt idx="373">
                  <c:v>42494</c:v>
                </c:pt>
                <c:pt idx="374">
                  <c:v>42493</c:v>
                </c:pt>
                <c:pt idx="375">
                  <c:v>42492</c:v>
                </c:pt>
                <c:pt idx="376">
                  <c:v>42489</c:v>
                </c:pt>
                <c:pt idx="377">
                  <c:v>42488</c:v>
                </c:pt>
                <c:pt idx="378">
                  <c:v>42487</c:v>
                </c:pt>
                <c:pt idx="379">
                  <c:v>42486</c:v>
                </c:pt>
                <c:pt idx="380">
                  <c:v>42485</c:v>
                </c:pt>
                <c:pt idx="381">
                  <c:v>42482</c:v>
                </c:pt>
                <c:pt idx="382">
                  <c:v>42481</c:v>
                </c:pt>
                <c:pt idx="383">
                  <c:v>42480</c:v>
                </c:pt>
                <c:pt idx="384">
                  <c:v>42479</c:v>
                </c:pt>
                <c:pt idx="385">
                  <c:v>42478</c:v>
                </c:pt>
                <c:pt idx="386">
                  <c:v>42475</c:v>
                </c:pt>
                <c:pt idx="387">
                  <c:v>42474</c:v>
                </c:pt>
                <c:pt idx="388">
                  <c:v>42473</c:v>
                </c:pt>
                <c:pt idx="389">
                  <c:v>42472</c:v>
                </c:pt>
                <c:pt idx="390">
                  <c:v>42471</c:v>
                </c:pt>
                <c:pt idx="391">
                  <c:v>42468</c:v>
                </c:pt>
                <c:pt idx="392">
                  <c:v>42467</c:v>
                </c:pt>
                <c:pt idx="393">
                  <c:v>42466</c:v>
                </c:pt>
                <c:pt idx="394">
                  <c:v>42465</c:v>
                </c:pt>
                <c:pt idx="395">
                  <c:v>42464</c:v>
                </c:pt>
                <c:pt idx="396">
                  <c:v>42461</c:v>
                </c:pt>
                <c:pt idx="397">
                  <c:v>42460</c:v>
                </c:pt>
                <c:pt idx="398">
                  <c:v>42459</c:v>
                </c:pt>
                <c:pt idx="399">
                  <c:v>42458</c:v>
                </c:pt>
                <c:pt idx="400">
                  <c:v>42457</c:v>
                </c:pt>
                <c:pt idx="401">
                  <c:v>42453</c:v>
                </c:pt>
                <c:pt idx="402">
                  <c:v>42452</c:v>
                </c:pt>
                <c:pt idx="403">
                  <c:v>42451</c:v>
                </c:pt>
                <c:pt idx="404">
                  <c:v>42450</c:v>
                </c:pt>
                <c:pt idx="405">
                  <c:v>42447</c:v>
                </c:pt>
                <c:pt idx="406">
                  <c:v>42446</c:v>
                </c:pt>
                <c:pt idx="407">
                  <c:v>42445</c:v>
                </c:pt>
                <c:pt idx="408">
                  <c:v>42444</c:v>
                </c:pt>
                <c:pt idx="409">
                  <c:v>42443</c:v>
                </c:pt>
                <c:pt idx="410">
                  <c:v>42440</c:v>
                </c:pt>
                <c:pt idx="411">
                  <c:v>42439</c:v>
                </c:pt>
                <c:pt idx="412">
                  <c:v>42438</c:v>
                </c:pt>
                <c:pt idx="413">
                  <c:v>42437</c:v>
                </c:pt>
                <c:pt idx="414">
                  <c:v>42436</c:v>
                </c:pt>
                <c:pt idx="415">
                  <c:v>42433</c:v>
                </c:pt>
                <c:pt idx="416">
                  <c:v>42432</c:v>
                </c:pt>
                <c:pt idx="417">
                  <c:v>42431</c:v>
                </c:pt>
                <c:pt idx="418">
                  <c:v>42430</c:v>
                </c:pt>
                <c:pt idx="419">
                  <c:v>42429</c:v>
                </c:pt>
                <c:pt idx="420">
                  <c:v>42426</c:v>
                </c:pt>
                <c:pt idx="421">
                  <c:v>42425</c:v>
                </c:pt>
                <c:pt idx="422">
                  <c:v>42424</c:v>
                </c:pt>
                <c:pt idx="423">
                  <c:v>42423</c:v>
                </c:pt>
                <c:pt idx="424">
                  <c:v>42422</c:v>
                </c:pt>
                <c:pt idx="425">
                  <c:v>42419</c:v>
                </c:pt>
                <c:pt idx="426">
                  <c:v>42418</c:v>
                </c:pt>
                <c:pt idx="427">
                  <c:v>42417</c:v>
                </c:pt>
                <c:pt idx="428">
                  <c:v>42416</c:v>
                </c:pt>
                <c:pt idx="429">
                  <c:v>42412</c:v>
                </c:pt>
                <c:pt idx="430">
                  <c:v>42411</c:v>
                </c:pt>
                <c:pt idx="431">
                  <c:v>42410</c:v>
                </c:pt>
                <c:pt idx="432">
                  <c:v>42409</c:v>
                </c:pt>
                <c:pt idx="433">
                  <c:v>42408</c:v>
                </c:pt>
                <c:pt idx="434">
                  <c:v>42405</c:v>
                </c:pt>
                <c:pt idx="435">
                  <c:v>42404</c:v>
                </c:pt>
                <c:pt idx="436">
                  <c:v>42403</c:v>
                </c:pt>
                <c:pt idx="437">
                  <c:v>42402</c:v>
                </c:pt>
                <c:pt idx="438">
                  <c:v>42401</c:v>
                </c:pt>
                <c:pt idx="439">
                  <c:v>42398</c:v>
                </c:pt>
                <c:pt idx="440">
                  <c:v>42397</c:v>
                </c:pt>
                <c:pt idx="441">
                  <c:v>42396</c:v>
                </c:pt>
                <c:pt idx="442">
                  <c:v>42395</c:v>
                </c:pt>
                <c:pt idx="443">
                  <c:v>42394</c:v>
                </c:pt>
                <c:pt idx="444">
                  <c:v>42391</c:v>
                </c:pt>
                <c:pt idx="445">
                  <c:v>42390</c:v>
                </c:pt>
                <c:pt idx="446">
                  <c:v>42389</c:v>
                </c:pt>
                <c:pt idx="447">
                  <c:v>42388</c:v>
                </c:pt>
                <c:pt idx="448">
                  <c:v>42384</c:v>
                </c:pt>
                <c:pt idx="449">
                  <c:v>42383</c:v>
                </c:pt>
                <c:pt idx="450">
                  <c:v>42382</c:v>
                </c:pt>
                <c:pt idx="451">
                  <c:v>42381</c:v>
                </c:pt>
                <c:pt idx="452">
                  <c:v>42380</c:v>
                </c:pt>
                <c:pt idx="453">
                  <c:v>42377</c:v>
                </c:pt>
                <c:pt idx="454">
                  <c:v>42376</c:v>
                </c:pt>
                <c:pt idx="455">
                  <c:v>42375</c:v>
                </c:pt>
                <c:pt idx="456">
                  <c:v>42374</c:v>
                </c:pt>
                <c:pt idx="457">
                  <c:v>42373</c:v>
                </c:pt>
                <c:pt idx="458">
                  <c:v>42369</c:v>
                </c:pt>
                <c:pt idx="459">
                  <c:v>42368</c:v>
                </c:pt>
                <c:pt idx="460">
                  <c:v>42367</c:v>
                </c:pt>
                <c:pt idx="461">
                  <c:v>42366</c:v>
                </c:pt>
                <c:pt idx="462">
                  <c:v>42362</c:v>
                </c:pt>
                <c:pt idx="463">
                  <c:v>42361</c:v>
                </c:pt>
                <c:pt idx="464">
                  <c:v>42360</c:v>
                </c:pt>
                <c:pt idx="465">
                  <c:v>42359</c:v>
                </c:pt>
                <c:pt idx="466">
                  <c:v>42356</c:v>
                </c:pt>
                <c:pt idx="467">
                  <c:v>42355</c:v>
                </c:pt>
                <c:pt idx="468">
                  <c:v>42354</c:v>
                </c:pt>
                <c:pt idx="469">
                  <c:v>42353</c:v>
                </c:pt>
                <c:pt idx="470">
                  <c:v>42352</c:v>
                </c:pt>
                <c:pt idx="471">
                  <c:v>42349</c:v>
                </c:pt>
                <c:pt idx="472">
                  <c:v>42348</c:v>
                </c:pt>
                <c:pt idx="473">
                  <c:v>42347</c:v>
                </c:pt>
                <c:pt idx="474">
                  <c:v>42346</c:v>
                </c:pt>
                <c:pt idx="475">
                  <c:v>42345</c:v>
                </c:pt>
                <c:pt idx="476">
                  <c:v>42342</c:v>
                </c:pt>
                <c:pt idx="477">
                  <c:v>42341</c:v>
                </c:pt>
                <c:pt idx="478">
                  <c:v>42340</c:v>
                </c:pt>
                <c:pt idx="479">
                  <c:v>42339</c:v>
                </c:pt>
                <c:pt idx="480">
                  <c:v>42338</c:v>
                </c:pt>
                <c:pt idx="481">
                  <c:v>42335</c:v>
                </c:pt>
                <c:pt idx="482">
                  <c:v>42333</c:v>
                </c:pt>
                <c:pt idx="483">
                  <c:v>42332</c:v>
                </c:pt>
                <c:pt idx="484">
                  <c:v>42331</c:v>
                </c:pt>
                <c:pt idx="485">
                  <c:v>42328</c:v>
                </c:pt>
                <c:pt idx="486">
                  <c:v>42327</c:v>
                </c:pt>
                <c:pt idx="487">
                  <c:v>42326</c:v>
                </c:pt>
                <c:pt idx="488">
                  <c:v>42325</c:v>
                </c:pt>
                <c:pt idx="489">
                  <c:v>42324</c:v>
                </c:pt>
                <c:pt idx="490">
                  <c:v>42321</c:v>
                </c:pt>
                <c:pt idx="491">
                  <c:v>42320</c:v>
                </c:pt>
                <c:pt idx="492">
                  <c:v>42319</c:v>
                </c:pt>
                <c:pt idx="493">
                  <c:v>42318</c:v>
                </c:pt>
                <c:pt idx="494">
                  <c:v>42317</c:v>
                </c:pt>
                <c:pt idx="495">
                  <c:v>42314</c:v>
                </c:pt>
                <c:pt idx="496">
                  <c:v>42313</c:v>
                </c:pt>
                <c:pt idx="497">
                  <c:v>42312</c:v>
                </c:pt>
                <c:pt idx="498">
                  <c:v>42311</c:v>
                </c:pt>
                <c:pt idx="499">
                  <c:v>42310</c:v>
                </c:pt>
                <c:pt idx="500">
                  <c:v>42307</c:v>
                </c:pt>
                <c:pt idx="501">
                  <c:v>42306</c:v>
                </c:pt>
                <c:pt idx="502">
                  <c:v>42305</c:v>
                </c:pt>
                <c:pt idx="503">
                  <c:v>42304</c:v>
                </c:pt>
                <c:pt idx="504">
                  <c:v>42303</c:v>
                </c:pt>
                <c:pt idx="505">
                  <c:v>42300</c:v>
                </c:pt>
                <c:pt idx="506">
                  <c:v>42299</c:v>
                </c:pt>
                <c:pt idx="507">
                  <c:v>42298</c:v>
                </c:pt>
                <c:pt idx="508">
                  <c:v>42297</c:v>
                </c:pt>
                <c:pt idx="509">
                  <c:v>42296</c:v>
                </c:pt>
                <c:pt idx="510">
                  <c:v>42293</c:v>
                </c:pt>
                <c:pt idx="511">
                  <c:v>42292</c:v>
                </c:pt>
                <c:pt idx="512">
                  <c:v>42291</c:v>
                </c:pt>
                <c:pt idx="513">
                  <c:v>42290</c:v>
                </c:pt>
                <c:pt idx="514">
                  <c:v>42289</c:v>
                </c:pt>
                <c:pt idx="515">
                  <c:v>42286</c:v>
                </c:pt>
                <c:pt idx="516">
                  <c:v>42285</c:v>
                </c:pt>
                <c:pt idx="517">
                  <c:v>42284</c:v>
                </c:pt>
                <c:pt idx="518">
                  <c:v>42283</c:v>
                </c:pt>
                <c:pt idx="519">
                  <c:v>42282</c:v>
                </c:pt>
                <c:pt idx="520">
                  <c:v>42279</c:v>
                </c:pt>
                <c:pt idx="521">
                  <c:v>42278</c:v>
                </c:pt>
                <c:pt idx="522">
                  <c:v>42277</c:v>
                </c:pt>
                <c:pt idx="523">
                  <c:v>42276</c:v>
                </c:pt>
                <c:pt idx="524">
                  <c:v>42275</c:v>
                </c:pt>
                <c:pt idx="525">
                  <c:v>42272</c:v>
                </c:pt>
                <c:pt idx="526">
                  <c:v>42271</c:v>
                </c:pt>
                <c:pt idx="527">
                  <c:v>42270</c:v>
                </c:pt>
                <c:pt idx="528">
                  <c:v>42269</c:v>
                </c:pt>
                <c:pt idx="529">
                  <c:v>42268</c:v>
                </c:pt>
                <c:pt idx="530">
                  <c:v>42265</c:v>
                </c:pt>
                <c:pt idx="531">
                  <c:v>42264</c:v>
                </c:pt>
                <c:pt idx="532">
                  <c:v>42263</c:v>
                </c:pt>
                <c:pt idx="533">
                  <c:v>42262</c:v>
                </c:pt>
                <c:pt idx="534">
                  <c:v>42261</c:v>
                </c:pt>
                <c:pt idx="535">
                  <c:v>42258</c:v>
                </c:pt>
                <c:pt idx="536">
                  <c:v>42257</c:v>
                </c:pt>
                <c:pt idx="537">
                  <c:v>42256</c:v>
                </c:pt>
                <c:pt idx="538">
                  <c:v>42255</c:v>
                </c:pt>
                <c:pt idx="539">
                  <c:v>42251</c:v>
                </c:pt>
                <c:pt idx="540">
                  <c:v>42250</c:v>
                </c:pt>
                <c:pt idx="541">
                  <c:v>42249</c:v>
                </c:pt>
                <c:pt idx="542">
                  <c:v>42248</c:v>
                </c:pt>
                <c:pt idx="543">
                  <c:v>42247</c:v>
                </c:pt>
                <c:pt idx="544">
                  <c:v>42244</c:v>
                </c:pt>
                <c:pt idx="545">
                  <c:v>42243</c:v>
                </c:pt>
                <c:pt idx="546">
                  <c:v>42242</c:v>
                </c:pt>
                <c:pt idx="547">
                  <c:v>42241</c:v>
                </c:pt>
                <c:pt idx="548">
                  <c:v>42240</c:v>
                </c:pt>
                <c:pt idx="549">
                  <c:v>42237</c:v>
                </c:pt>
                <c:pt idx="550">
                  <c:v>42236</c:v>
                </c:pt>
                <c:pt idx="551">
                  <c:v>42235</c:v>
                </c:pt>
                <c:pt idx="552">
                  <c:v>42234</c:v>
                </c:pt>
                <c:pt idx="553">
                  <c:v>42233</c:v>
                </c:pt>
                <c:pt idx="554">
                  <c:v>42230</c:v>
                </c:pt>
                <c:pt idx="555">
                  <c:v>42229</c:v>
                </c:pt>
                <c:pt idx="556">
                  <c:v>42228</c:v>
                </c:pt>
                <c:pt idx="557">
                  <c:v>42227</c:v>
                </c:pt>
                <c:pt idx="558">
                  <c:v>42226</c:v>
                </c:pt>
                <c:pt idx="559">
                  <c:v>42223</c:v>
                </c:pt>
                <c:pt idx="560">
                  <c:v>42222</c:v>
                </c:pt>
                <c:pt idx="561">
                  <c:v>42221</c:v>
                </c:pt>
                <c:pt idx="562">
                  <c:v>42220</c:v>
                </c:pt>
                <c:pt idx="563">
                  <c:v>42219</c:v>
                </c:pt>
                <c:pt idx="564">
                  <c:v>42216</c:v>
                </c:pt>
                <c:pt idx="565">
                  <c:v>42215</c:v>
                </c:pt>
                <c:pt idx="566">
                  <c:v>42214</c:v>
                </c:pt>
                <c:pt idx="567">
                  <c:v>42213</c:v>
                </c:pt>
                <c:pt idx="568">
                  <c:v>42212</c:v>
                </c:pt>
                <c:pt idx="569">
                  <c:v>42209</c:v>
                </c:pt>
                <c:pt idx="570">
                  <c:v>42208</c:v>
                </c:pt>
                <c:pt idx="571">
                  <c:v>42207</c:v>
                </c:pt>
                <c:pt idx="572">
                  <c:v>42206</c:v>
                </c:pt>
                <c:pt idx="573">
                  <c:v>42205</c:v>
                </c:pt>
                <c:pt idx="574">
                  <c:v>42202</c:v>
                </c:pt>
                <c:pt idx="575">
                  <c:v>42201</c:v>
                </c:pt>
                <c:pt idx="576">
                  <c:v>42200</c:v>
                </c:pt>
                <c:pt idx="577">
                  <c:v>42199</c:v>
                </c:pt>
                <c:pt idx="578">
                  <c:v>42198</c:v>
                </c:pt>
                <c:pt idx="579">
                  <c:v>42195</c:v>
                </c:pt>
                <c:pt idx="580">
                  <c:v>42194</c:v>
                </c:pt>
                <c:pt idx="581">
                  <c:v>42193</c:v>
                </c:pt>
                <c:pt idx="582">
                  <c:v>42192</c:v>
                </c:pt>
                <c:pt idx="583">
                  <c:v>42191</c:v>
                </c:pt>
                <c:pt idx="584">
                  <c:v>42187</c:v>
                </c:pt>
                <c:pt idx="585">
                  <c:v>42186</c:v>
                </c:pt>
                <c:pt idx="586">
                  <c:v>42185</c:v>
                </c:pt>
                <c:pt idx="587">
                  <c:v>42184</c:v>
                </c:pt>
                <c:pt idx="588">
                  <c:v>42181</c:v>
                </c:pt>
                <c:pt idx="589">
                  <c:v>42180</c:v>
                </c:pt>
                <c:pt idx="590">
                  <c:v>42179</c:v>
                </c:pt>
                <c:pt idx="591">
                  <c:v>42178</c:v>
                </c:pt>
                <c:pt idx="592">
                  <c:v>42177</c:v>
                </c:pt>
                <c:pt idx="593">
                  <c:v>42174</c:v>
                </c:pt>
                <c:pt idx="594">
                  <c:v>42173</c:v>
                </c:pt>
                <c:pt idx="595">
                  <c:v>42172</c:v>
                </c:pt>
                <c:pt idx="596">
                  <c:v>42171</c:v>
                </c:pt>
                <c:pt idx="597">
                  <c:v>42170</c:v>
                </c:pt>
                <c:pt idx="598">
                  <c:v>42167</c:v>
                </c:pt>
                <c:pt idx="599">
                  <c:v>42166</c:v>
                </c:pt>
                <c:pt idx="600">
                  <c:v>42165</c:v>
                </c:pt>
                <c:pt idx="601">
                  <c:v>42164</c:v>
                </c:pt>
                <c:pt idx="602">
                  <c:v>42163</c:v>
                </c:pt>
                <c:pt idx="603">
                  <c:v>42160</c:v>
                </c:pt>
                <c:pt idx="604">
                  <c:v>42159</c:v>
                </c:pt>
                <c:pt idx="605">
                  <c:v>42158</c:v>
                </c:pt>
                <c:pt idx="606">
                  <c:v>42157</c:v>
                </c:pt>
                <c:pt idx="607">
                  <c:v>42156</c:v>
                </c:pt>
                <c:pt idx="608">
                  <c:v>42153</c:v>
                </c:pt>
                <c:pt idx="609">
                  <c:v>42152</c:v>
                </c:pt>
                <c:pt idx="610">
                  <c:v>42151</c:v>
                </c:pt>
                <c:pt idx="611">
                  <c:v>42150</c:v>
                </c:pt>
                <c:pt idx="612">
                  <c:v>42146</c:v>
                </c:pt>
                <c:pt idx="613">
                  <c:v>42145</c:v>
                </c:pt>
                <c:pt idx="614">
                  <c:v>42144</c:v>
                </c:pt>
                <c:pt idx="615">
                  <c:v>42143</c:v>
                </c:pt>
                <c:pt idx="616">
                  <c:v>42142</c:v>
                </c:pt>
                <c:pt idx="617">
                  <c:v>42139</c:v>
                </c:pt>
                <c:pt idx="618">
                  <c:v>42138</c:v>
                </c:pt>
                <c:pt idx="619">
                  <c:v>42137</c:v>
                </c:pt>
                <c:pt idx="620">
                  <c:v>42136</c:v>
                </c:pt>
                <c:pt idx="621">
                  <c:v>42135</c:v>
                </c:pt>
                <c:pt idx="622">
                  <c:v>42132</c:v>
                </c:pt>
                <c:pt idx="623">
                  <c:v>42131</c:v>
                </c:pt>
                <c:pt idx="624">
                  <c:v>42130</c:v>
                </c:pt>
                <c:pt idx="625">
                  <c:v>42129</c:v>
                </c:pt>
                <c:pt idx="626">
                  <c:v>42128</c:v>
                </c:pt>
                <c:pt idx="627">
                  <c:v>42125</c:v>
                </c:pt>
                <c:pt idx="628">
                  <c:v>42124</c:v>
                </c:pt>
                <c:pt idx="629">
                  <c:v>42123</c:v>
                </c:pt>
                <c:pt idx="630">
                  <c:v>42122</c:v>
                </c:pt>
                <c:pt idx="631">
                  <c:v>42121</c:v>
                </c:pt>
                <c:pt idx="632">
                  <c:v>42118</c:v>
                </c:pt>
                <c:pt idx="633">
                  <c:v>42117</c:v>
                </c:pt>
                <c:pt idx="634">
                  <c:v>42116</c:v>
                </c:pt>
                <c:pt idx="635">
                  <c:v>42115</c:v>
                </c:pt>
                <c:pt idx="636">
                  <c:v>42114</c:v>
                </c:pt>
                <c:pt idx="637">
                  <c:v>42111</c:v>
                </c:pt>
                <c:pt idx="638">
                  <c:v>42110</c:v>
                </c:pt>
                <c:pt idx="639">
                  <c:v>42109</c:v>
                </c:pt>
                <c:pt idx="640">
                  <c:v>42108</c:v>
                </c:pt>
                <c:pt idx="641">
                  <c:v>42107</c:v>
                </c:pt>
                <c:pt idx="642">
                  <c:v>42104</c:v>
                </c:pt>
                <c:pt idx="643">
                  <c:v>42103</c:v>
                </c:pt>
                <c:pt idx="644">
                  <c:v>42102</c:v>
                </c:pt>
                <c:pt idx="645">
                  <c:v>42101</c:v>
                </c:pt>
                <c:pt idx="646">
                  <c:v>42100</c:v>
                </c:pt>
                <c:pt idx="647">
                  <c:v>42096</c:v>
                </c:pt>
                <c:pt idx="648">
                  <c:v>42095</c:v>
                </c:pt>
                <c:pt idx="649">
                  <c:v>42094</c:v>
                </c:pt>
                <c:pt idx="650">
                  <c:v>42093</c:v>
                </c:pt>
                <c:pt idx="651">
                  <c:v>42090</c:v>
                </c:pt>
                <c:pt idx="652">
                  <c:v>42089</c:v>
                </c:pt>
                <c:pt idx="653">
                  <c:v>42088</c:v>
                </c:pt>
                <c:pt idx="654">
                  <c:v>42087</c:v>
                </c:pt>
                <c:pt idx="655">
                  <c:v>42086</c:v>
                </c:pt>
                <c:pt idx="656">
                  <c:v>42083</c:v>
                </c:pt>
                <c:pt idx="657">
                  <c:v>42082</c:v>
                </c:pt>
                <c:pt idx="658">
                  <c:v>42081</c:v>
                </c:pt>
                <c:pt idx="659">
                  <c:v>42080</c:v>
                </c:pt>
                <c:pt idx="660">
                  <c:v>42079</c:v>
                </c:pt>
                <c:pt idx="661">
                  <c:v>42076</c:v>
                </c:pt>
                <c:pt idx="662">
                  <c:v>42075</c:v>
                </c:pt>
                <c:pt idx="663">
                  <c:v>42074</c:v>
                </c:pt>
                <c:pt idx="664">
                  <c:v>42073</c:v>
                </c:pt>
                <c:pt idx="665">
                  <c:v>42072</c:v>
                </c:pt>
                <c:pt idx="666">
                  <c:v>42069</c:v>
                </c:pt>
                <c:pt idx="667">
                  <c:v>42068</c:v>
                </c:pt>
                <c:pt idx="668">
                  <c:v>42067</c:v>
                </c:pt>
                <c:pt idx="669">
                  <c:v>42066</c:v>
                </c:pt>
                <c:pt idx="670">
                  <c:v>42065</c:v>
                </c:pt>
                <c:pt idx="671">
                  <c:v>42062</c:v>
                </c:pt>
                <c:pt idx="672">
                  <c:v>42061</c:v>
                </c:pt>
                <c:pt idx="673">
                  <c:v>42060</c:v>
                </c:pt>
                <c:pt idx="674">
                  <c:v>42059</c:v>
                </c:pt>
                <c:pt idx="675">
                  <c:v>42058</c:v>
                </c:pt>
                <c:pt idx="676">
                  <c:v>42055</c:v>
                </c:pt>
                <c:pt idx="677">
                  <c:v>42054</c:v>
                </c:pt>
                <c:pt idx="678">
                  <c:v>42053</c:v>
                </c:pt>
                <c:pt idx="679">
                  <c:v>42052</c:v>
                </c:pt>
                <c:pt idx="680">
                  <c:v>42048</c:v>
                </c:pt>
                <c:pt idx="681">
                  <c:v>42047</c:v>
                </c:pt>
                <c:pt idx="682">
                  <c:v>42046</c:v>
                </c:pt>
                <c:pt idx="683">
                  <c:v>42045</c:v>
                </c:pt>
                <c:pt idx="684">
                  <c:v>42044</c:v>
                </c:pt>
                <c:pt idx="685">
                  <c:v>42041</c:v>
                </c:pt>
                <c:pt idx="686">
                  <c:v>42040</c:v>
                </c:pt>
                <c:pt idx="687">
                  <c:v>42039</c:v>
                </c:pt>
                <c:pt idx="688">
                  <c:v>42038</c:v>
                </c:pt>
                <c:pt idx="689">
                  <c:v>42037</c:v>
                </c:pt>
                <c:pt idx="690">
                  <c:v>42034</c:v>
                </c:pt>
                <c:pt idx="691">
                  <c:v>42033</c:v>
                </c:pt>
                <c:pt idx="692">
                  <c:v>42032</c:v>
                </c:pt>
                <c:pt idx="693">
                  <c:v>42031</c:v>
                </c:pt>
                <c:pt idx="694">
                  <c:v>42030</c:v>
                </c:pt>
                <c:pt idx="695">
                  <c:v>42027</c:v>
                </c:pt>
                <c:pt idx="696">
                  <c:v>42026</c:v>
                </c:pt>
                <c:pt idx="697">
                  <c:v>42025</c:v>
                </c:pt>
                <c:pt idx="698">
                  <c:v>42024</c:v>
                </c:pt>
                <c:pt idx="699">
                  <c:v>42020</c:v>
                </c:pt>
                <c:pt idx="700">
                  <c:v>42019</c:v>
                </c:pt>
                <c:pt idx="701">
                  <c:v>42018</c:v>
                </c:pt>
                <c:pt idx="702">
                  <c:v>42017</c:v>
                </c:pt>
                <c:pt idx="703">
                  <c:v>42016</c:v>
                </c:pt>
                <c:pt idx="704">
                  <c:v>42013</c:v>
                </c:pt>
                <c:pt idx="705">
                  <c:v>42012</c:v>
                </c:pt>
                <c:pt idx="706">
                  <c:v>42011</c:v>
                </c:pt>
                <c:pt idx="707">
                  <c:v>42010</c:v>
                </c:pt>
                <c:pt idx="708">
                  <c:v>42009</c:v>
                </c:pt>
                <c:pt idx="709">
                  <c:v>42006</c:v>
                </c:pt>
                <c:pt idx="710">
                  <c:v>42004</c:v>
                </c:pt>
                <c:pt idx="711">
                  <c:v>42003</c:v>
                </c:pt>
                <c:pt idx="712">
                  <c:v>42002</c:v>
                </c:pt>
                <c:pt idx="713">
                  <c:v>41999</c:v>
                </c:pt>
                <c:pt idx="714">
                  <c:v>41997</c:v>
                </c:pt>
                <c:pt idx="715">
                  <c:v>41996</c:v>
                </c:pt>
                <c:pt idx="716">
                  <c:v>41995</c:v>
                </c:pt>
                <c:pt idx="717">
                  <c:v>41992</c:v>
                </c:pt>
                <c:pt idx="718">
                  <c:v>41991</c:v>
                </c:pt>
                <c:pt idx="719">
                  <c:v>41990</c:v>
                </c:pt>
                <c:pt idx="720">
                  <c:v>41989</c:v>
                </c:pt>
                <c:pt idx="721">
                  <c:v>41988</c:v>
                </c:pt>
                <c:pt idx="722">
                  <c:v>41985</c:v>
                </c:pt>
                <c:pt idx="723">
                  <c:v>41984</c:v>
                </c:pt>
                <c:pt idx="724">
                  <c:v>41983</c:v>
                </c:pt>
                <c:pt idx="725">
                  <c:v>41982</c:v>
                </c:pt>
                <c:pt idx="726">
                  <c:v>41981</c:v>
                </c:pt>
                <c:pt idx="727">
                  <c:v>41978</c:v>
                </c:pt>
                <c:pt idx="728">
                  <c:v>41977</c:v>
                </c:pt>
                <c:pt idx="729">
                  <c:v>41976</c:v>
                </c:pt>
                <c:pt idx="730">
                  <c:v>41975</c:v>
                </c:pt>
                <c:pt idx="731">
                  <c:v>41974</c:v>
                </c:pt>
                <c:pt idx="732">
                  <c:v>41971</c:v>
                </c:pt>
                <c:pt idx="733">
                  <c:v>41969</c:v>
                </c:pt>
                <c:pt idx="734">
                  <c:v>41968</c:v>
                </c:pt>
                <c:pt idx="735">
                  <c:v>41967</c:v>
                </c:pt>
                <c:pt idx="736">
                  <c:v>41964</c:v>
                </c:pt>
                <c:pt idx="737">
                  <c:v>41963</c:v>
                </c:pt>
                <c:pt idx="738">
                  <c:v>41962</c:v>
                </c:pt>
                <c:pt idx="739">
                  <c:v>41961</c:v>
                </c:pt>
                <c:pt idx="740">
                  <c:v>41960</c:v>
                </c:pt>
                <c:pt idx="741">
                  <c:v>41957</c:v>
                </c:pt>
                <c:pt idx="742">
                  <c:v>41956</c:v>
                </c:pt>
                <c:pt idx="743">
                  <c:v>41955</c:v>
                </c:pt>
                <c:pt idx="744">
                  <c:v>41954</c:v>
                </c:pt>
                <c:pt idx="745">
                  <c:v>41953</c:v>
                </c:pt>
                <c:pt idx="746">
                  <c:v>41950</c:v>
                </c:pt>
                <c:pt idx="747">
                  <c:v>41949</c:v>
                </c:pt>
                <c:pt idx="748">
                  <c:v>41948</c:v>
                </c:pt>
                <c:pt idx="749">
                  <c:v>41947</c:v>
                </c:pt>
                <c:pt idx="750">
                  <c:v>41946</c:v>
                </c:pt>
                <c:pt idx="751">
                  <c:v>41943</c:v>
                </c:pt>
                <c:pt idx="752">
                  <c:v>41942</c:v>
                </c:pt>
                <c:pt idx="753">
                  <c:v>41941</c:v>
                </c:pt>
                <c:pt idx="754">
                  <c:v>41940</c:v>
                </c:pt>
                <c:pt idx="755">
                  <c:v>41939</c:v>
                </c:pt>
                <c:pt idx="756">
                  <c:v>41936</c:v>
                </c:pt>
                <c:pt idx="757">
                  <c:v>41935</c:v>
                </c:pt>
                <c:pt idx="758">
                  <c:v>41934</c:v>
                </c:pt>
                <c:pt idx="759">
                  <c:v>41933</c:v>
                </c:pt>
                <c:pt idx="760">
                  <c:v>41932</c:v>
                </c:pt>
                <c:pt idx="761">
                  <c:v>41929</c:v>
                </c:pt>
                <c:pt idx="762">
                  <c:v>41928</c:v>
                </c:pt>
                <c:pt idx="763">
                  <c:v>41927</c:v>
                </c:pt>
                <c:pt idx="764">
                  <c:v>41926</c:v>
                </c:pt>
                <c:pt idx="765">
                  <c:v>41925</c:v>
                </c:pt>
                <c:pt idx="766">
                  <c:v>41922</c:v>
                </c:pt>
                <c:pt idx="767">
                  <c:v>41921</c:v>
                </c:pt>
                <c:pt idx="768">
                  <c:v>41920</c:v>
                </c:pt>
                <c:pt idx="769">
                  <c:v>41919</c:v>
                </c:pt>
                <c:pt idx="770">
                  <c:v>41918</c:v>
                </c:pt>
                <c:pt idx="771">
                  <c:v>41915</c:v>
                </c:pt>
                <c:pt idx="772">
                  <c:v>41914</c:v>
                </c:pt>
                <c:pt idx="773">
                  <c:v>41913</c:v>
                </c:pt>
                <c:pt idx="774">
                  <c:v>41912</c:v>
                </c:pt>
                <c:pt idx="775">
                  <c:v>41911</c:v>
                </c:pt>
                <c:pt idx="776">
                  <c:v>41908</c:v>
                </c:pt>
                <c:pt idx="777">
                  <c:v>41907</c:v>
                </c:pt>
                <c:pt idx="778">
                  <c:v>41906</c:v>
                </c:pt>
                <c:pt idx="779">
                  <c:v>41905</c:v>
                </c:pt>
                <c:pt idx="780">
                  <c:v>41904</c:v>
                </c:pt>
                <c:pt idx="781">
                  <c:v>41901</c:v>
                </c:pt>
                <c:pt idx="782">
                  <c:v>41900</c:v>
                </c:pt>
                <c:pt idx="783">
                  <c:v>41899</c:v>
                </c:pt>
                <c:pt idx="784">
                  <c:v>41898</c:v>
                </c:pt>
                <c:pt idx="785">
                  <c:v>41897</c:v>
                </c:pt>
                <c:pt idx="786">
                  <c:v>41894</c:v>
                </c:pt>
                <c:pt idx="787">
                  <c:v>41893</c:v>
                </c:pt>
                <c:pt idx="788">
                  <c:v>41892</c:v>
                </c:pt>
                <c:pt idx="789">
                  <c:v>41891</c:v>
                </c:pt>
                <c:pt idx="790">
                  <c:v>41890</c:v>
                </c:pt>
                <c:pt idx="791">
                  <c:v>41887</c:v>
                </c:pt>
                <c:pt idx="792">
                  <c:v>41886</c:v>
                </c:pt>
                <c:pt idx="793">
                  <c:v>41885</c:v>
                </c:pt>
                <c:pt idx="794">
                  <c:v>41884</c:v>
                </c:pt>
                <c:pt idx="795">
                  <c:v>41880</c:v>
                </c:pt>
                <c:pt idx="796">
                  <c:v>41879</c:v>
                </c:pt>
                <c:pt idx="797">
                  <c:v>41878</c:v>
                </c:pt>
                <c:pt idx="798">
                  <c:v>41877</c:v>
                </c:pt>
                <c:pt idx="799">
                  <c:v>41876</c:v>
                </c:pt>
                <c:pt idx="800">
                  <c:v>41873</c:v>
                </c:pt>
                <c:pt idx="801">
                  <c:v>41872</c:v>
                </c:pt>
                <c:pt idx="802">
                  <c:v>41871</c:v>
                </c:pt>
                <c:pt idx="803">
                  <c:v>41870</c:v>
                </c:pt>
                <c:pt idx="804">
                  <c:v>41869</c:v>
                </c:pt>
                <c:pt idx="805">
                  <c:v>41866</c:v>
                </c:pt>
                <c:pt idx="806">
                  <c:v>41865</c:v>
                </c:pt>
                <c:pt idx="807">
                  <c:v>41864</c:v>
                </c:pt>
                <c:pt idx="808">
                  <c:v>41863</c:v>
                </c:pt>
                <c:pt idx="809">
                  <c:v>41862</c:v>
                </c:pt>
                <c:pt idx="810">
                  <c:v>41859</c:v>
                </c:pt>
                <c:pt idx="811">
                  <c:v>41858</c:v>
                </c:pt>
                <c:pt idx="812">
                  <c:v>41857</c:v>
                </c:pt>
                <c:pt idx="813">
                  <c:v>41856</c:v>
                </c:pt>
                <c:pt idx="814">
                  <c:v>41855</c:v>
                </c:pt>
                <c:pt idx="815">
                  <c:v>41852</c:v>
                </c:pt>
                <c:pt idx="816">
                  <c:v>41851</c:v>
                </c:pt>
                <c:pt idx="817">
                  <c:v>41850</c:v>
                </c:pt>
                <c:pt idx="818">
                  <c:v>41849</c:v>
                </c:pt>
                <c:pt idx="819">
                  <c:v>41848</c:v>
                </c:pt>
                <c:pt idx="820">
                  <c:v>41845</c:v>
                </c:pt>
                <c:pt idx="821">
                  <c:v>41844</c:v>
                </c:pt>
                <c:pt idx="822">
                  <c:v>41843</c:v>
                </c:pt>
                <c:pt idx="823">
                  <c:v>41842</c:v>
                </c:pt>
                <c:pt idx="824">
                  <c:v>41841</c:v>
                </c:pt>
                <c:pt idx="825">
                  <c:v>41838</c:v>
                </c:pt>
                <c:pt idx="826">
                  <c:v>41837</c:v>
                </c:pt>
                <c:pt idx="827">
                  <c:v>41836</c:v>
                </c:pt>
                <c:pt idx="828">
                  <c:v>41835</c:v>
                </c:pt>
                <c:pt idx="829">
                  <c:v>41834</c:v>
                </c:pt>
                <c:pt idx="830">
                  <c:v>41831</c:v>
                </c:pt>
                <c:pt idx="831">
                  <c:v>41830</c:v>
                </c:pt>
                <c:pt idx="832">
                  <c:v>41829</c:v>
                </c:pt>
                <c:pt idx="833">
                  <c:v>41828</c:v>
                </c:pt>
                <c:pt idx="834">
                  <c:v>41827</c:v>
                </c:pt>
                <c:pt idx="835">
                  <c:v>41823</c:v>
                </c:pt>
                <c:pt idx="836">
                  <c:v>41822</c:v>
                </c:pt>
                <c:pt idx="837">
                  <c:v>41821</c:v>
                </c:pt>
                <c:pt idx="838">
                  <c:v>41820</c:v>
                </c:pt>
                <c:pt idx="839">
                  <c:v>41817</c:v>
                </c:pt>
                <c:pt idx="840">
                  <c:v>41816</c:v>
                </c:pt>
                <c:pt idx="841">
                  <c:v>41815</c:v>
                </c:pt>
                <c:pt idx="842">
                  <c:v>41814</c:v>
                </c:pt>
                <c:pt idx="843">
                  <c:v>41813</c:v>
                </c:pt>
                <c:pt idx="844">
                  <c:v>41810</c:v>
                </c:pt>
                <c:pt idx="845">
                  <c:v>41809</c:v>
                </c:pt>
                <c:pt idx="846">
                  <c:v>41808</c:v>
                </c:pt>
                <c:pt idx="847">
                  <c:v>41807</c:v>
                </c:pt>
                <c:pt idx="848">
                  <c:v>41806</c:v>
                </c:pt>
                <c:pt idx="849">
                  <c:v>41803</c:v>
                </c:pt>
                <c:pt idx="850">
                  <c:v>41802</c:v>
                </c:pt>
                <c:pt idx="851">
                  <c:v>41801</c:v>
                </c:pt>
                <c:pt idx="852">
                  <c:v>41800</c:v>
                </c:pt>
                <c:pt idx="853">
                  <c:v>41799</c:v>
                </c:pt>
                <c:pt idx="854">
                  <c:v>41796</c:v>
                </c:pt>
                <c:pt idx="855">
                  <c:v>41795</c:v>
                </c:pt>
                <c:pt idx="856">
                  <c:v>41794</c:v>
                </c:pt>
                <c:pt idx="857">
                  <c:v>41793</c:v>
                </c:pt>
                <c:pt idx="858">
                  <c:v>41792</c:v>
                </c:pt>
                <c:pt idx="859">
                  <c:v>41789</c:v>
                </c:pt>
                <c:pt idx="860">
                  <c:v>41788</c:v>
                </c:pt>
                <c:pt idx="861">
                  <c:v>41787</c:v>
                </c:pt>
                <c:pt idx="862">
                  <c:v>41786</c:v>
                </c:pt>
                <c:pt idx="863">
                  <c:v>41782</c:v>
                </c:pt>
                <c:pt idx="864">
                  <c:v>41781</c:v>
                </c:pt>
                <c:pt idx="865">
                  <c:v>41780</c:v>
                </c:pt>
                <c:pt idx="866">
                  <c:v>41779</c:v>
                </c:pt>
                <c:pt idx="867">
                  <c:v>41778</c:v>
                </c:pt>
                <c:pt idx="868">
                  <c:v>41775</c:v>
                </c:pt>
                <c:pt idx="869">
                  <c:v>41774</c:v>
                </c:pt>
                <c:pt idx="870">
                  <c:v>41773</c:v>
                </c:pt>
                <c:pt idx="871">
                  <c:v>41772</c:v>
                </c:pt>
                <c:pt idx="872">
                  <c:v>41771</c:v>
                </c:pt>
                <c:pt idx="873">
                  <c:v>41768</c:v>
                </c:pt>
                <c:pt idx="874">
                  <c:v>41767</c:v>
                </c:pt>
                <c:pt idx="875">
                  <c:v>41766</c:v>
                </c:pt>
                <c:pt idx="876">
                  <c:v>41765</c:v>
                </c:pt>
                <c:pt idx="877">
                  <c:v>41764</c:v>
                </c:pt>
                <c:pt idx="878">
                  <c:v>41761</c:v>
                </c:pt>
                <c:pt idx="879">
                  <c:v>41760</c:v>
                </c:pt>
                <c:pt idx="880">
                  <c:v>41759</c:v>
                </c:pt>
                <c:pt idx="881">
                  <c:v>41758</c:v>
                </c:pt>
                <c:pt idx="882">
                  <c:v>41757</c:v>
                </c:pt>
                <c:pt idx="883">
                  <c:v>41754</c:v>
                </c:pt>
                <c:pt idx="884">
                  <c:v>41753</c:v>
                </c:pt>
                <c:pt idx="885">
                  <c:v>41752</c:v>
                </c:pt>
                <c:pt idx="886">
                  <c:v>41751</c:v>
                </c:pt>
                <c:pt idx="887">
                  <c:v>41750</c:v>
                </c:pt>
                <c:pt idx="888">
                  <c:v>41746</c:v>
                </c:pt>
                <c:pt idx="889">
                  <c:v>41745</c:v>
                </c:pt>
                <c:pt idx="890">
                  <c:v>41744</c:v>
                </c:pt>
                <c:pt idx="891">
                  <c:v>41743</c:v>
                </c:pt>
                <c:pt idx="892">
                  <c:v>41740</c:v>
                </c:pt>
                <c:pt idx="893">
                  <c:v>41739</c:v>
                </c:pt>
                <c:pt idx="894">
                  <c:v>41738</c:v>
                </c:pt>
                <c:pt idx="895">
                  <c:v>41737</c:v>
                </c:pt>
                <c:pt idx="896">
                  <c:v>41736</c:v>
                </c:pt>
                <c:pt idx="897">
                  <c:v>41733</c:v>
                </c:pt>
                <c:pt idx="898">
                  <c:v>41732</c:v>
                </c:pt>
                <c:pt idx="899">
                  <c:v>41731</c:v>
                </c:pt>
                <c:pt idx="900">
                  <c:v>41730</c:v>
                </c:pt>
                <c:pt idx="901">
                  <c:v>41729</c:v>
                </c:pt>
                <c:pt idx="902">
                  <c:v>41726</c:v>
                </c:pt>
                <c:pt idx="903">
                  <c:v>41725</c:v>
                </c:pt>
                <c:pt idx="904">
                  <c:v>41724</c:v>
                </c:pt>
                <c:pt idx="905">
                  <c:v>41723</c:v>
                </c:pt>
                <c:pt idx="906">
                  <c:v>41722</c:v>
                </c:pt>
                <c:pt idx="907">
                  <c:v>41719</c:v>
                </c:pt>
                <c:pt idx="908">
                  <c:v>41718</c:v>
                </c:pt>
                <c:pt idx="909">
                  <c:v>41717</c:v>
                </c:pt>
                <c:pt idx="910">
                  <c:v>41716</c:v>
                </c:pt>
                <c:pt idx="911">
                  <c:v>41715</c:v>
                </c:pt>
                <c:pt idx="912">
                  <c:v>41712</c:v>
                </c:pt>
                <c:pt idx="913">
                  <c:v>41711</c:v>
                </c:pt>
                <c:pt idx="914">
                  <c:v>41710</c:v>
                </c:pt>
                <c:pt idx="915">
                  <c:v>41709</c:v>
                </c:pt>
                <c:pt idx="916">
                  <c:v>41708</c:v>
                </c:pt>
                <c:pt idx="917">
                  <c:v>41705</c:v>
                </c:pt>
                <c:pt idx="918">
                  <c:v>41704</c:v>
                </c:pt>
                <c:pt idx="919">
                  <c:v>41703</c:v>
                </c:pt>
                <c:pt idx="920">
                  <c:v>41702</c:v>
                </c:pt>
                <c:pt idx="921">
                  <c:v>41701</c:v>
                </c:pt>
                <c:pt idx="922">
                  <c:v>41698</c:v>
                </c:pt>
                <c:pt idx="923">
                  <c:v>41697</c:v>
                </c:pt>
                <c:pt idx="924">
                  <c:v>41696</c:v>
                </c:pt>
                <c:pt idx="925">
                  <c:v>41695</c:v>
                </c:pt>
                <c:pt idx="926">
                  <c:v>41694</c:v>
                </c:pt>
                <c:pt idx="927">
                  <c:v>41691</c:v>
                </c:pt>
                <c:pt idx="928">
                  <c:v>41690</c:v>
                </c:pt>
                <c:pt idx="929">
                  <c:v>41689</c:v>
                </c:pt>
                <c:pt idx="930">
                  <c:v>41688</c:v>
                </c:pt>
                <c:pt idx="931">
                  <c:v>41684</c:v>
                </c:pt>
                <c:pt idx="932">
                  <c:v>41683</c:v>
                </c:pt>
                <c:pt idx="933">
                  <c:v>41682</c:v>
                </c:pt>
                <c:pt idx="934">
                  <c:v>41681</c:v>
                </c:pt>
                <c:pt idx="935">
                  <c:v>41680</c:v>
                </c:pt>
                <c:pt idx="936">
                  <c:v>41677</c:v>
                </c:pt>
                <c:pt idx="937">
                  <c:v>41676</c:v>
                </c:pt>
                <c:pt idx="938">
                  <c:v>41675</c:v>
                </c:pt>
                <c:pt idx="939">
                  <c:v>41674</c:v>
                </c:pt>
                <c:pt idx="940">
                  <c:v>41673</c:v>
                </c:pt>
                <c:pt idx="941">
                  <c:v>41670</c:v>
                </c:pt>
                <c:pt idx="942">
                  <c:v>41669</c:v>
                </c:pt>
                <c:pt idx="943">
                  <c:v>41668</c:v>
                </c:pt>
                <c:pt idx="944">
                  <c:v>41667</c:v>
                </c:pt>
                <c:pt idx="945">
                  <c:v>41666</c:v>
                </c:pt>
                <c:pt idx="946">
                  <c:v>41663</c:v>
                </c:pt>
                <c:pt idx="947">
                  <c:v>41662</c:v>
                </c:pt>
                <c:pt idx="948">
                  <c:v>41661</c:v>
                </c:pt>
                <c:pt idx="949">
                  <c:v>41660</c:v>
                </c:pt>
                <c:pt idx="950">
                  <c:v>41656</c:v>
                </c:pt>
                <c:pt idx="951">
                  <c:v>41655</c:v>
                </c:pt>
                <c:pt idx="952">
                  <c:v>41654</c:v>
                </c:pt>
                <c:pt idx="953">
                  <c:v>41653</c:v>
                </c:pt>
                <c:pt idx="954">
                  <c:v>41652</c:v>
                </c:pt>
                <c:pt idx="955">
                  <c:v>41649</c:v>
                </c:pt>
                <c:pt idx="956">
                  <c:v>41648</c:v>
                </c:pt>
                <c:pt idx="957">
                  <c:v>41647</c:v>
                </c:pt>
                <c:pt idx="958">
                  <c:v>41646</c:v>
                </c:pt>
                <c:pt idx="959">
                  <c:v>41645</c:v>
                </c:pt>
                <c:pt idx="960">
                  <c:v>41642</c:v>
                </c:pt>
                <c:pt idx="961">
                  <c:v>41641</c:v>
                </c:pt>
                <c:pt idx="962">
                  <c:v>41639</c:v>
                </c:pt>
                <c:pt idx="963">
                  <c:v>41638</c:v>
                </c:pt>
                <c:pt idx="964">
                  <c:v>41635</c:v>
                </c:pt>
                <c:pt idx="965">
                  <c:v>41634</c:v>
                </c:pt>
                <c:pt idx="966">
                  <c:v>41632</c:v>
                </c:pt>
                <c:pt idx="967">
                  <c:v>41631</c:v>
                </c:pt>
                <c:pt idx="968">
                  <c:v>41628</c:v>
                </c:pt>
                <c:pt idx="969">
                  <c:v>41627</c:v>
                </c:pt>
                <c:pt idx="970">
                  <c:v>41626</c:v>
                </c:pt>
                <c:pt idx="971">
                  <c:v>41625</c:v>
                </c:pt>
                <c:pt idx="972">
                  <c:v>41624</c:v>
                </c:pt>
                <c:pt idx="973">
                  <c:v>41621</c:v>
                </c:pt>
                <c:pt idx="974">
                  <c:v>41620</c:v>
                </c:pt>
                <c:pt idx="975">
                  <c:v>41619</c:v>
                </c:pt>
                <c:pt idx="976">
                  <c:v>41618</c:v>
                </c:pt>
                <c:pt idx="977">
                  <c:v>41617</c:v>
                </c:pt>
                <c:pt idx="978">
                  <c:v>41614</c:v>
                </c:pt>
                <c:pt idx="979">
                  <c:v>41613</c:v>
                </c:pt>
                <c:pt idx="980">
                  <c:v>41612</c:v>
                </c:pt>
                <c:pt idx="981">
                  <c:v>41611</c:v>
                </c:pt>
                <c:pt idx="982">
                  <c:v>41610</c:v>
                </c:pt>
                <c:pt idx="983">
                  <c:v>41607</c:v>
                </c:pt>
                <c:pt idx="984">
                  <c:v>41605</c:v>
                </c:pt>
                <c:pt idx="985">
                  <c:v>41604</c:v>
                </c:pt>
                <c:pt idx="986">
                  <c:v>41603</c:v>
                </c:pt>
                <c:pt idx="987">
                  <c:v>41600</c:v>
                </c:pt>
                <c:pt idx="988">
                  <c:v>41599</c:v>
                </c:pt>
                <c:pt idx="989">
                  <c:v>41598</c:v>
                </c:pt>
                <c:pt idx="990">
                  <c:v>41597</c:v>
                </c:pt>
                <c:pt idx="991">
                  <c:v>41596</c:v>
                </c:pt>
                <c:pt idx="992">
                  <c:v>41593</c:v>
                </c:pt>
                <c:pt idx="993">
                  <c:v>41592</c:v>
                </c:pt>
                <c:pt idx="994">
                  <c:v>41591</c:v>
                </c:pt>
                <c:pt idx="995">
                  <c:v>41590</c:v>
                </c:pt>
                <c:pt idx="996">
                  <c:v>41589</c:v>
                </c:pt>
                <c:pt idx="997">
                  <c:v>41586</c:v>
                </c:pt>
                <c:pt idx="998">
                  <c:v>41585</c:v>
                </c:pt>
                <c:pt idx="999">
                  <c:v>41584</c:v>
                </c:pt>
                <c:pt idx="1000">
                  <c:v>41583</c:v>
                </c:pt>
                <c:pt idx="1001">
                  <c:v>41582</c:v>
                </c:pt>
                <c:pt idx="1002">
                  <c:v>41579</c:v>
                </c:pt>
                <c:pt idx="1003">
                  <c:v>41578</c:v>
                </c:pt>
                <c:pt idx="1004">
                  <c:v>41577</c:v>
                </c:pt>
                <c:pt idx="1005">
                  <c:v>41576</c:v>
                </c:pt>
                <c:pt idx="1006">
                  <c:v>41575</c:v>
                </c:pt>
                <c:pt idx="1007">
                  <c:v>41572</c:v>
                </c:pt>
                <c:pt idx="1008">
                  <c:v>41571</c:v>
                </c:pt>
                <c:pt idx="1009">
                  <c:v>41570</c:v>
                </c:pt>
                <c:pt idx="1010">
                  <c:v>41569</c:v>
                </c:pt>
                <c:pt idx="1011">
                  <c:v>41568</c:v>
                </c:pt>
                <c:pt idx="1012">
                  <c:v>41565</c:v>
                </c:pt>
                <c:pt idx="1013">
                  <c:v>41564</c:v>
                </c:pt>
                <c:pt idx="1014">
                  <c:v>41563</c:v>
                </c:pt>
                <c:pt idx="1015">
                  <c:v>41562</c:v>
                </c:pt>
                <c:pt idx="1016">
                  <c:v>41561</c:v>
                </c:pt>
                <c:pt idx="1017">
                  <c:v>41558</c:v>
                </c:pt>
                <c:pt idx="1018">
                  <c:v>41557</c:v>
                </c:pt>
                <c:pt idx="1019">
                  <c:v>41556</c:v>
                </c:pt>
                <c:pt idx="1020">
                  <c:v>41555</c:v>
                </c:pt>
                <c:pt idx="1021">
                  <c:v>41554</c:v>
                </c:pt>
                <c:pt idx="1022">
                  <c:v>41551</c:v>
                </c:pt>
                <c:pt idx="1023">
                  <c:v>41550</c:v>
                </c:pt>
                <c:pt idx="1024">
                  <c:v>41549</c:v>
                </c:pt>
                <c:pt idx="1025">
                  <c:v>41548</c:v>
                </c:pt>
                <c:pt idx="1026">
                  <c:v>41547</c:v>
                </c:pt>
                <c:pt idx="1027">
                  <c:v>41544</c:v>
                </c:pt>
                <c:pt idx="1028">
                  <c:v>41543</c:v>
                </c:pt>
                <c:pt idx="1029">
                  <c:v>41542</c:v>
                </c:pt>
                <c:pt idx="1030">
                  <c:v>41541</c:v>
                </c:pt>
                <c:pt idx="1031">
                  <c:v>41540</c:v>
                </c:pt>
                <c:pt idx="1032">
                  <c:v>41537</c:v>
                </c:pt>
                <c:pt idx="1033">
                  <c:v>41536</c:v>
                </c:pt>
                <c:pt idx="1034">
                  <c:v>41535</c:v>
                </c:pt>
                <c:pt idx="1035">
                  <c:v>41534</c:v>
                </c:pt>
                <c:pt idx="1036">
                  <c:v>41533</c:v>
                </c:pt>
                <c:pt idx="1037">
                  <c:v>41530</c:v>
                </c:pt>
                <c:pt idx="1038">
                  <c:v>41529</c:v>
                </c:pt>
                <c:pt idx="1039">
                  <c:v>41528</c:v>
                </c:pt>
                <c:pt idx="1040">
                  <c:v>41527</c:v>
                </c:pt>
                <c:pt idx="1041">
                  <c:v>41526</c:v>
                </c:pt>
                <c:pt idx="1042">
                  <c:v>41523</c:v>
                </c:pt>
                <c:pt idx="1043">
                  <c:v>41522</c:v>
                </c:pt>
                <c:pt idx="1044">
                  <c:v>41521</c:v>
                </c:pt>
                <c:pt idx="1045">
                  <c:v>41520</c:v>
                </c:pt>
                <c:pt idx="1046">
                  <c:v>41516</c:v>
                </c:pt>
                <c:pt idx="1047">
                  <c:v>41515</c:v>
                </c:pt>
                <c:pt idx="1048">
                  <c:v>41514</c:v>
                </c:pt>
                <c:pt idx="1049">
                  <c:v>41513</c:v>
                </c:pt>
                <c:pt idx="1050">
                  <c:v>41512</c:v>
                </c:pt>
                <c:pt idx="1051">
                  <c:v>41509</c:v>
                </c:pt>
                <c:pt idx="1052">
                  <c:v>41508</c:v>
                </c:pt>
                <c:pt idx="1053">
                  <c:v>41507</c:v>
                </c:pt>
                <c:pt idx="1054">
                  <c:v>41506</c:v>
                </c:pt>
                <c:pt idx="1055">
                  <c:v>41505</c:v>
                </c:pt>
                <c:pt idx="1056">
                  <c:v>41502</c:v>
                </c:pt>
                <c:pt idx="1057">
                  <c:v>41501</c:v>
                </c:pt>
                <c:pt idx="1058">
                  <c:v>41500</c:v>
                </c:pt>
                <c:pt idx="1059">
                  <c:v>41499</c:v>
                </c:pt>
                <c:pt idx="1060">
                  <c:v>41498</c:v>
                </c:pt>
                <c:pt idx="1061">
                  <c:v>41495</c:v>
                </c:pt>
                <c:pt idx="1062">
                  <c:v>41494</c:v>
                </c:pt>
                <c:pt idx="1063">
                  <c:v>41493</c:v>
                </c:pt>
                <c:pt idx="1064">
                  <c:v>41492</c:v>
                </c:pt>
                <c:pt idx="1065">
                  <c:v>41491</c:v>
                </c:pt>
                <c:pt idx="1066">
                  <c:v>41488</c:v>
                </c:pt>
                <c:pt idx="1067">
                  <c:v>41487</c:v>
                </c:pt>
                <c:pt idx="1068">
                  <c:v>41486</c:v>
                </c:pt>
                <c:pt idx="1069">
                  <c:v>41485</c:v>
                </c:pt>
                <c:pt idx="1070">
                  <c:v>41484</c:v>
                </c:pt>
                <c:pt idx="1071">
                  <c:v>41481</c:v>
                </c:pt>
                <c:pt idx="1072">
                  <c:v>41480</c:v>
                </c:pt>
                <c:pt idx="1073">
                  <c:v>41479</c:v>
                </c:pt>
                <c:pt idx="1074">
                  <c:v>41478</c:v>
                </c:pt>
                <c:pt idx="1075">
                  <c:v>41477</c:v>
                </c:pt>
                <c:pt idx="1076">
                  <c:v>41474</c:v>
                </c:pt>
                <c:pt idx="1077">
                  <c:v>41473</c:v>
                </c:pt>
                <c:pt idx="1078">
                  <c:v>41472</c:v>
                </c:pt>
                <c:pt idx="1079">
                  <c:v>41471</c:v>
                </c:pt>
                <c:pt idx="1080">
                  <c:v>41470</c:v>
                </c:pt>
                <c:pt idx="1081">
                  <c:v>41467</c:v>
                </c:pt>
                <c:pt idx="1082">
                  <c:v>41466</c:v>
                </c:pt>
                <c:pt idx="1083">
                  <c:v>41465</c:v>
                </c:pt>
                <c:pt idx="1084">
                  <c:v>41464</c:v>
                </c:pt>
                <c:pt idx="1085">
                  <c:v>41463</c:v>
                </c:pt>
                <c:pt idx="1086">
                  <c:v>41460</c:v>
                </c:pt>
                <c:pt idx="1087">
                  <c:v>41458</c:v>
                </c:pt>
                <c:pt idx="1088">
                  <c:v>41457</c:v>
                </c:pt>
                <c:pt idx="1089">
                  <c:v>41456</c:v>
                </c:pt>
                <c:pt idx="1090">
                  <c:v>41453</c:v>
                </c:pt>
                <c:pt idx="1091">
                  <c:v>41452</c:v>
                </c:pt>
                <c:pt idx="1092">
                  <c:v>41451</c:v>
                </c:pt>
                <c:pt idx="1093">
                  <c:v>41450</c:v>
                </c:pt>
                <c:pt idx="1094">
                  <c:v>41449</c:v>
                </c:pt>
                <c:pt idx="1095">
                  <c:v>41446</c:v>
                </c:pt>
                <c:pt idx="1096">
                  <c:v>41445</c:v>
                </c:pt>
                <c:pt idx="1097">
                  <c:v>41444</c:v>
                </c:pt>
                <c:pt idx="1098">
                  <c:v>41443</c:v>
                </c:pt>
                <c:pt idx="1099">
                  <c:v>41442</c:v>
                </c:pt>
                <c:pt idx="1100">
                  <c:v>41439</c:v>
                </c:pt>
                <c:pt idx="1101">
                  <c:v>41438</c:v>
                </c:pt>
                <c:pt idx="1102">
                  <c:v>41437</c:v>
                </c:pt>
                <c:pt idx="1103">
                  <c:v>41436</c:v>
                </c:pt>
                <c:pt idx="1104">
                  <c:v>41435</c:v>
                </c:pt>
                <c:pt idx="1105">
                  <c:v>41432</c:v>
                </c:pt>
                <c:pt idx="1106">
                  <c:v>41431</c:v>
                </c:pt>
                <c:pt idx="1107">
                  <c:v>41430</c:v>
                </c:pt>
                <c:pt idx="1108">
                  <c:v>41429</c:v>
                </c:pt>
                <c:pt idx="1109">
                  <c:v>41428</c:v>
                </c:pt>
                <c:pt idx="1110">
                  <c:v>41425</c:v>
                </c:pt>
                <c:pt idx="1111">
                  <c:v>41424</c:v>
                </c:pt>
                <c:pt idx="1112">
                  <c:v>41423</c:v>
                </c:pt>
                <c:pt idx="1113">
                  <c:v>41422</c:v>
                </c:pt>
                <c:pt idx="1114">
                  <c:v>41418</c:v>
                </c:pt>
                <c:pt idx="1115">
                  <c:v>41417</c:v>
                </c:pt>
                <c:pt idx="1116">
                  <c:v>41416</c:v>
                </c:pt>
                <c:pt idx="1117">
                  <c:v>41415</c:v>
                </c:pt>
                <c:pt idx="1118">
                  <c:v>41414</c:v>
                </c:pt>
                <c:pt idx="1119">
                  <c:v>41411</c:v>
                </c:pt>
                <c:pt idx="1120">
                  <c:v>41410</c:v>
                </c:pt>
                <c:pt idx="1121">
                  <c:v>41409</c:v>
                </c:pt>
                <c:pt idx="1122">
                  <c:v>41408</c:v>
                </c:pt>
                <c:pt idx="1123">
                  <c:v>41407</c:v>
                </c:pt>
                <c:pt idx="1124">
                  <c:v>41404</c:v>
                </c:pt>
                <c:pt idx="1125">
                  <c:v>41403</c:v>
                </c:pt>
                <c:pt idx="1126">
                  <c:v>41402</c:v>
                </c:pt>
                <c:pt idx="1127">
                  <c:v>41401</c:v>
                </c:pt>
                <c:pt idx="1128">
                  <c:v>41400</c:v>
                </c:pt>
                <c:pt idx="1129">
                  <c:v>41397</c:v>
                </c:pt>
                <c:pt idx="1130">
                  <c:v>41396</c:v>
                </c:pt>
                <c:pt idx="1131">
                  <c:v>41395</c:v>
                </c:pt>
                <c:pt idx="1132">
                  <c:v>41394</c:v>
                </c:pt>
                <c:pt idx="1133">
                  <c:v>41393</c:v>
                </c:pt>
                <c:pt idx="1134">
                  <c:v>41390</c:v>
                </c:pt>
                <c:pt idx="1135">
                  <c:v>41389</c:v>
                </c:pt>
                <c:pt idx="1136">
                  <c:v>41388</c:v>
                </c:pt>
                <c:pt idx="1137">
                  <c:v>41387</c:v>
                </c:pt>
                <c:pt idx="1138">
                  <c:v>41386</c:v>
                </c:pt>
                <c:pt idx="1139">
                  <c:v>41383</c:v>
                </c:pt>
                <c:pt idx="1140">
                  <c:v>41382</c:v>
                </c:pt>
                <c:pt idx="1141">
                  <c:v>41381</c:v>
                </c:pt>
                <c:pt idx="1142">
                  <c:v>41380</c:v>
                </c:pt>
                <c:pt idx="1143">
                  <c:v>41379</c:v>
                </c:pt>
                <c:pt idx="1144">
                  <c:v>41376</c:v>
                </c:pt>
                <c:pt idx="1145">
                  <c:v>41375</c:v>
                </c:pt>
                <c:pt idx="1146">
                  <c:v>41374</c:v>
                </c:pt>
                <c:pt idx="1147">
                  <c:v>41373</c:v>
                </c:pt>
                <c:pt idx="1148">
                  <c:v>41372</c:v>
                </c:pt>
                <c:pt idx="1149">
                  <c:v>41369</c:v>
                </c:pt>
                <c:pt idx="1150">
                  <c:v>41368</c:v>
                </c:pt>
                <c:pt idx="1151">
                  <c:v>41367</c:v>
                </c:pt>
                <c:pt idx="1152">
                  <c:v>41366</c:v>
                </c:pt>
                <c:pt idx="1153">
                  <c:v>41365</c:v>
                </c:pt>
                <c:pt idx="1154">
                  <c:v>41361</c:v>
                </c:pt>
                <c:pt idx="1155">
                  <c:v>41360</c:v>
                </c:pt>
                <c:pt idx="1156">
                  <c:v>41359</c:v>
                </c:pt>
                <c:pt idx="1157">
                  <c:v>41358</c:v>
                </c:pt>
                <c:pt idx="1158">
                  <c:v>41355</c:v>
                </c:pt>
                <c:pt idx="1159">
                  <c:v>41354</c:v>
                </c:pt>
                <c:pt idx="1160">
                  <c:v>41353</c:v>
                </c:pt>
                <c:pt idx="1161">
                  <c:v>41352</c:v>
                </c:pt>
                <c:pt idx="1162">
                  <c:v>41351</c:v>
                </c:pt>
                <c:pt idx="1163">
                  <c:v>41348</c:v>
                </c:pt>
                <c:pt idx="1164">
                  <c:v>41347</c:v>
                </c:pt>
                <c:pt idx="1165">
                  <c:v>41346</c:v>
                </c:pt>
                <c:pt idx="1166">
                  <c:v>41345</c:v>
                </c:pt>
                <c:pt idx="1167">
                  <c:v>41344</c:v>
                </c:pt>
                <c:pt idx="1168">
                  <c:v>41341</c:v>
                </c:pt>
                <c:pt idx="1169">
                  <c:v>41340</c:v>
                </c:pt>
                <c:pt idx="1170">
                  <c:v>41339</c:v>
                </c:pt>
                <c:pt idx="1171">
                  <c:v>41338</c:v>
                </c:pt>
                <c:pt idx="1172">
                  <c:v>41337</c:v>
                </c:pt>
                <c:pt idx="1173">
                  <c:v>41334</c:v>
                </c:pt>
                <c:pt idx="1174">
                  <c:v>41333</c:v>
                </c:pt>
                <c:pt idx="1175">
                  <c:v>41332</c:v>
                </c:pt>
                <c:pt idx="1176">
                  <c:v>41331</c:v>
                </c:pt>
                <c:pt idx="1177">
                  <c:v>41330</c:v>
                </c:pt>
                <c:pt idx="1178">
                  <c:v>41327</c:v>
                </c:pt>
                <c:pt idx="1179">
                  <c:v>41326</c:v>
                </c:pt>
                <c:pt idx="1180">
                  <c:v>41325</c:v>
                </c:pt>
                <c:pt idx="1181">
                  <c:v>41324</c:v>
                </c:pt>
                <c:pt idx="1182">
                  <c:v>41320</c:v>
                </c:pt>
                <c:pt idx="1183">
                  <c:v>41319</c:v>
                </c:pt>
                <c:pt idx="1184">
                  <c:v>41318</c:v>
                </c:pt>
                <c:pt idx="1185">
                  <c:v>41317</c:v>
                </c:pt>
                <c:pt idx="1186">
                  <c:v>41316</c:v>
                </c:pt>
                <c:pt idx="1187">
                  <c:v>41313</c:v>
                </c:pt>
                <c:pt idx="1188">
                  <c:v>41312</c:v>
                </c:pt>
                <c:pt idx="1189">
                  <c:v>41311</c:v>
                </c:pt>
                <c:pt idx="1190">
                  <c:v>41310</c:v>
                </c:pt>
                <c:pt idx="1191">
                  <c:v>41309</c:v>
                </c:pt>
                <c:pt idx="1192">
                  <c:v>41306</c:v>
                </c:pt>
                <c:pt idx="1193">
                  <c:v>41305</c:v>
                </c:pt>
                <c:pt idx="1194">
                  <c:v>41304</c:v>
                </c:pt>
                <c:pt idx="1195">
                  <c:v>41303</c:v>
                </c:pt>
                <c:pt idx="1196">
                  <c:v>41302</c:v>
                </c:pt>
                <c:pt idx="1197">
                  <c:v>41299</c:v>
                </c:pt>
                <c:pt idx="1198">
                  <c:v>41298</c:v>
                </c:pt>
                <c:pt idx="1199">
                  <c:v>41297</c:v>
                </c:pt>
                <c:pt idx="1200">
                  <c:v>41296</c:v>
                </c:pt>
                <c:pt idx="1201">
                  <c:v>41292</c:v>
                </c:pt>
                <c:pt idx="1202">
                  <c:v>41291</c:v>
                </c:pt>
                <c:pt idx="1203">
                  <c:v>41290</c:v>
                </c:pt>
                <c:pt idx="1204">
                  <c:v>41289</c:v>
                </c:pt>
                <c:pt idx="1205">
                  <c:v>41288</c:v>
                </c:pt>
                <c:pt idx="1206">
                  <c:v>41285</c:v>
                </c:pt>
                <c:pt idx="1207">
                  <c:v>41284</c:v>
                </c:pt>
                <c:pt idx="1208">
                  <c:v>41283</c:v>
                </c:pt>
                <c:pt idx="1209">
                  <c:v>41282</c:v>
                </c:pt>
                <c:pt idx="1210">
                  <c:v>41281</c:v>
                </c:pt>
                <c:pt idx="1211">
                  <c:v>41278</c:v>
                </c:pt>
                <c:pt idx="1212">
                  <c:v>41277</c:v>
                </c:pt>
                <c:pt idx="1213">
                  <c:v>41276</c:v>
                </c:pt>
                <c:pt idx="1214">
                  <c:v>41274</c:v>
                </c:pt>
                <c:pt idx="1215">
                  <c:v>41271</c:v>
                </c:pt>
                <c:pt idx="1216">
                  <c:v>41270</c:v>
                </c:pt>
                <c:pt idx="1217">
                  <c:v>41269</c:v>
                </c:pt>
                <c:pt idx="1218">
                  <c:v>41267</c:v>
                </c:pt>
                <c:pt idx="1219">
                  <c:v>41264</c:v>
                </c:pt>
                <c:pt idx="1220">
                  <c:v>41263</c:v>
                </c:pt>
                <c:pt idx="1221">
                  <c:v>41262</c:v>
                </c:pt>
                <c:pt idx="1222">
                  <c:v>41261</c:v>
                </c:pt>
                <c:pt idx="1223">
                  <c:v>41260</c:v>
                </c:pt>
                <c:pt idx="1224">
                  <c:v>41257</c:v>
                </c:pt>
                <c:pt idx="1225">
                  <c:v>41256</c:v>
                </c:pt>
                <c:pt idx="1226">
                  <c:v>41255</c:v>
                </c:pt>
                <c:pt idx="1227">
                  <c:v>41254</c:v>
                </c:pt>
                <c:pt idx="1228">
                  <c:v>41253</c:v>
                </c:pt>
                <c:pt idx="1229">
                  <c:v>41250</c:v>
                </c:pt>
                <c:pt idx="1230">
                  <c:v>41249</c:v>
                </c:pt>
                <c:pt idx="1231">
                  <c:v>41248</c:v>
                </c:pt>
                <c:pt idx="1232">
                  <c:v>41247</c:v>
                </c:pt>
                <c:pt idx="1233">
                  <c:v>41246</c:v>
                </c:pt>
                <c:pt idx="1234">
                  <c:v>41243</c:v>
                </c:pt>
                <c:pt idx="1235">
                  <c:v>41242</c:v>
                </c:pt>
                <c:pt idx="1236">
                  <c:v>41241</c:v>
                </c:pt>
                <c:pt idx="1237">
                  <c:v>41240</c:v>
                </c:pt>
                <c:pt idx="1238">
                  <c:v>41239</c:v>
                </c:pt>
                <c:pt idx="1239">
                  <c:v>41236</c:v>
                </c:pt>
                <c:pt idx="1240">
                  <c:v>41234</c:v>
                </c:pt>
                <c:pt idx="1241">
                  <c:v>41233</c:v>
                </c:pt>
                <c:pt idx="1242">
                  <c:v>41232</c:v>
                </c:pt>
                <c:pt idx="1243">
                  <c:v>41229</c:v>
                </c:pt>
                <c:pt idx="1244">
                  <c:v>41228</c:v>
                </c:pt>
                <c:pt idx="1245">
                  <c:v>41227</c:v>
                </c:pt>
                <c:pt idx="1246">
                  <c:v>41226</c:v>
                </c:pt>
                <c:pt idx="1247">
                  <c:v>41225</c:v>
                </c:pt>
                <c:pt idx="1248">
                  <c:v>41222</c:v>
                </c:pt>
                <c:pt idx="1249">
                  <c:v>41221</c:v>
                </c:pt>
                <c:pt idx="1250">
                  <c:v>41220</c:v>
                </c:pt>
                <c:pt idx="1251">
                  <c:v>41219</c:v>
                </c:pt>
                <c:pt idx="1252">
                  <c:v>41218</c:v>
                </c:pt>
                <c:pt idx="1253">
                  <c:v>41215</c:v>
                </c:pt>
                <c:pt idx="1254">
                  <c:v>41214</c:v>
                </c:pt>
                <c:pt idx="1255">
                  <c:v>41213</c:v>
                </c:pt>
                <c:pt idx="1256">
                  <c:v>41208</c:v>
                </c:pt>
                <c:pt idx="1257">
                  <c:v>41207</c:v>
                </c:pt>
                <c:pt idx="1258">
                  <c:v>41206</c:v>
                </c:pt>
                <c:pt idx="1259">
                  <c:v>41205</c:v>
                </c:pt>
                <c:pt idx="1260">
                  <c:v>41204</c:v>
                </c:pt>
                <c:pt idx="1261">
                  <c:v>41201</c:v>
                </c:pt>
                <c:pt idx="1262">
                  <c:v>41200</c:v>
                </c:pt>
                <c:pt idx="1263">
                  <c:v>41199</c:v>
                </c:pt>
                <c:pt idx="1264">
                  <c:v>41198</c:v>
                </c:pt>
                <c:pt idx="1265">
                  <c:v>41197</c:v>
                </c:pt>
                <c:pt idx="1266">
                  <c:v>41194</c:v>
                </c:pt>
                <c:pt idx="1267">
                  <c:v>41193</c:v>
                </c:pt>
                <c:pt idx="1268">
                  <c:v>41192</c:v>
                </c:pt>
                <c:pt idx="1269">
                  <c:v>41191</c:v>
                </c:pt>
                <c:pt idx="1270">
                  <c:v>41190</c:v>
                </c:pt>
              </c:numCache>
            </c:numRef>
          </c:cat>
          <c:val>
            <c:numRef>
              <c:f>'Historical Share Price (14)'!$C$3:$C$1273</c:f>
              <c:numCache>
                <c:formatCode>0.00</c:formatCode>
                <c:ptCount val="1271"/>
                <c:pt idx="0">
                  <c:v>40</c:v>
                </c:pt>
                <c:pt idx="1">
                  <c:v>39.204000000000001</c:v>
                </c:pt>
                <c:pt idx="2">
                  <c:v>38.494</c:v>
                </c:pt>
                <c:pt idx="3">
                  <c:v>38.832000000000001</c:v>
                </c:pt>
                <c:pt idx="4">
                  <c:v>39.025999999999996</c:v>
                </c:pt>
                <c:pt idx="5">
                  <c:v>39.107999999999997</c:v>
                </c:pt>
                <c:pt idx="6">
                  <c:v>39.896000000000001</c:v>
                </c:pt>
                <c:pt idx="7">
                  <c:v>40.536000000000001</c:v>
                </c:pt>
                <c:pt idx="8">
                  <c:v>39.898000000000003</c:v>
                </c:pt>
                <c:pt idx="9">
                  <c:v>39.172000000000004</c:v>
                </c:pt>
                <c:pt idx="10">
                  <c:v>38.989999999999995</c:v>
                </c:pt>
                <c:pt idx="11">
                  <c:v>39.016000000000005</c:v>
                </c:pt>
                <c:pt idx="12">
                  <c:v>39.374000000000002</c:v>
                </c:pt>
                <c:pt idx="13">
                  <c:v>39.603999999999999</c:v>
                </c:pt>
                <c:pt idx="14">
                  <c:v>38.878</c:v>
                </c:pt>
                <c:pt idx="15">
                  <c:v>36.89</c:v>
                </c:pt>
                <c:pt idx="16">
                  <c:v>35.838000000000001</c:v>
                </c:pt>
                <c:pt idx="17">
                  <c:v>35.402000000000001</c:v>
                </c:pt>
                <c:pt idx="18">
                  <c:v>36.269999999999996</c:v>
                </c:pt>
                <c:pt idx="19">
                  <c:v>36.14</c:v>
                </c:pt>
                <c:pt idx="20">
                  <c:v>36.393999999999998</c:v>
                </c:pt>
                <c:pt idx="21">
                  <c:v>35.875999999999998</c:v>
                </c:pt>
                <c:pt idx="22">
                  <c:v>35.71</c:v>
                </c:pt>
                <c:pt idx="23">
                  <c:v>37.47</c:v>
                </c:pt>
                <c:pt idx="24">
                  <c:v>37.756</c:v>
                </c:pt>
                <c:pt idx="25">
                  <c:v>37.101999999999997</c:v>
                </c:pt>
                <c:pt idx="26">
                  <c:v>37.136000000000003</c:v>
                </c:pt>
                <c:pt idx="27">
                  <c:v>36.923999999999999</c:v>
                </c:pt>
                <c:pt idx="28">
                  <c:v>36.47</c:v>
                </c:pt>
                <c:pt idx="29">
                  <c:v>36.525999999999996</c:v>
                </c:pt>
                <c:pt idx="30">
                  <c:v>36.727999999999994</c:v>
                </c:pt>
                <c:pt idx="31">
                  <c:v>37.03</c:v>
                </c:pt>
                <c:pt idx="32">
                  <c:v>36.347999999999999</c:v>
                </c:pt>
                <c:pt idx="33">
                  <c:v>35.283999999999999</c:v>
                </c:pt>
                <c:pt idx="34">
                  <c:v>35.799999999999997</c:v>
                </c:pt>
                <c:pt idx="35">
                  <c:v>35.85</c:v>
                </c:pt>
                <c:pt idx="36">
                  <c:v>34.904000000000003</c:v>
                </c:pt>
                <c:pt idx="37">
                  <c:v>34.948</c:v>
                </c:pt>
                <c:pt idx="38">
                  <c:v>34.942</c:v>
                </c:pt>
                <c:pt idx="39">
                  <c:v>34.938000000000002</c:v>
                </c:pt>
                <c:pt idx="40">
                  <c:v>33.762</c:v>
                </c:pt>
                <c:pt idx="41">
                  <c:v>33.423999999999999</c:v>
                </c:pt>
                <c:pt idx="42">
                  <c:v>33.19</c:v>
                </c:pt>
                <c:pt idx="43">
                  <c:v>33.625999999999998</c:v>
                </c:pt>
                <c:pt idx="44">
                  <c:v>33.811999999999998</c:v>
                </c:pt>
                <c:pt idx="45">
                  <c:v>33.868000000000002</c:v>
                </c:pt>
                <c:pt idx="46">
                  <c:v>33.351999999999997</c:v>
                </c:pt>
                <c:pt idx="47">
                  <c:v>33.308</c:v>
                </c:pt>
                <c:pt idx="48">
                  <c:v>33.218000000000004</c:v>
                </c:pt>
                <c:pt idx="49">
                  <c:v>33.995999999999995</c:v>
                </c:pt>
                <c:pt idx="50">
                  <c:v>33.700000000000003</c:v>
                </c:pt>
                <c:pt idx="51">
                  <c:v>34.200000000000003</c:v>
                </c:pt>
                <c:pt idx="52">
                  <c:v>34.28</c:v>
                </c:pt>
                <c:pt idx="53">
                  <c:v>33.827999999999996</c:v>
                </c:pt>
                <c:pt idx="54">
                  <c:v>35.155999999999999</c:v>
                </c:pt>
                <c:pt idx="55">
                  <c:v>35.672000000000004</c:v>
                </c:pt>
                <c:pt idx="56">
                  <c:v>36.266000000000005</c:v>
                </c:pt>
                <c:pt idx="57">
                  <c:v>36.054000000000002</c:v>
                </c:pt>
                <c:pt idx="58">
                  <c:v>35.845999999999997</c:v>
                </c:pt>
                <c:pt idx="59">
                  <c:v>36.148000000000003</c:v>
                </c:pt>
                <c:pt idx="60">
                  <c:v>36.405999999999999</c:v>
                </c:pt>
                <c:pt idx="61">
                  <c:v>36.332000000000001</c:v>
                </c:pt>
                <c:pt idx="62">
                  <c:v>36.808</c:v>
                </c:pt>
                <c:pt idx="63">
                  <c:v>36.536000000000001</c:v>
                </c:pt>
                <c:pt idx="64">
                  <c:v>37.816000000000003</c:v>
                </c:pt>
                <c:pt idx="65">
                  <c:v>37.393999999999998</c:v>
                </c:pt>
                <c:pt idx="66">
                  <c:v>37.582000000000001</c:v>
                </c:pt>
                <c:pt idx="67">
                  <c:v>37.707999999999998</c:v>
                </c:pt>
                <c:pt idx="68">
                  <c:v>36.72</c:v>
                </c:pt>
                <c:pt idx="69">
                  <c:v>36.772000000000006</c:v>
                </c:pt>
                <c:pt idx="70">
                  <c:v>36.72</c:v>
                </c:pt>
                <c:pt idx="71">
                  <c:v>32.339999999999996</c:v>
                </c:pt>
                <c:pt idx="72">
                  <c:v>32.224000000000004</c:v>
                </c:pt>
                <c:pt idx="73">
                  <c:v>31.642000000000003</c:v>
                </c:pt>
                <c:pt idx="74">
                  <c:v>31.75</c:v>
                </c:pt>
                <c:pt idx="75">
                  <c:v>30.866000000000003</c:v>
                </c:pt>
                <c:pt idx="76">
                  <c:v>30.533999999999999</c:v>
                </c:pt>
                <c:pt idx="77">
                  <c:v>30.036000000000001</c:v>
                </c:pt>
                <c:pt idx="78">
                  <c:v>29.25</c:v>
                </c:pt>
                <c:pt idx="79">
                  <c:v>29.522000000000002</c:v>
                </c:pt>
                <c:pt idx="80">
                  <c:v>29.233999999999998</c:v>
                </c:pt>
                <c:pt idx="81">
                  <c:v>29.881999999999998</c:v>
                </c:pt>
                <c:pt idx="82">
                  <c:v>30.018000000000001</c:v>
                </c:pt>
                <c:pt idx="83">
                  <c:v>30.681999999999999</c:v>
                </c:pt>
                <c:pt idx="84">
                  <c:v>30.206</c:v>
                </c:pt>
                <c:pt idx="85">
                  <c:v>31.5</c:v>
                </c:pt>
                <c:pt idx="86">
                  <c:v>31.604000000000003</c:v>
                </c:pt>
                <c:pt idx="87">
                  <c:v>30.977999999999998</c:v>
                </c:pt>
                <c:pt idx="88">
                  <c:v>31.006</c:v>
                </c:pt>
                <c:pt idx="89">
                  <c:v>30.410000000000004</c:v>
                </c:pt>
                <c:pt idx="90">
                  <c:v>30.68</c:v>
                </c:pt>
                <c:pt idx="91">
                  <c:v>30.475999999999999</c:v>
                </c:pt>
                <c:pt idx="92">
                  <c:v>30.351999999999997</c:v>
                </c:pt>
                <c:pt idx="93">
                  <c:v>30.439999999999998</c:v>
                </c:pt>
                <c:pt idx="94">
                  <c:v>30.544</c:v>
                </c:pt>
                <c:pt idx="95">
                  <c:v>30.288</c:v>
                </c:pt>
                <c:pt idx="96">
                  <c:v>31.606000000000002</c:v>
                </c:pt>
                <c:pt idx="97">
                  <c:v>33.176000000000002</c:v>
                </c:pt>
                <c:pt idx="98">
                  <c:v>33.122</c:v>
                </c:pt>
                <c:pt idx="99">
                  <c:v>33.033999999999999</c:v>
                </c:pt>
                <c:pt idx="100">
                  <c:v>33.012</c:v>
                </c:pt>
                <c:pt idx="101">
                  <c:v>33.036000000000001</c:v>
                </c:pt>
                <c:pt idx="102">
                  <c:v>32.597999999999999</c:v>
                </c:pt>
                <c:pt idx="103">
                  <c:v>32.613999999999997</c:v>
                </c:pt>
                <c:pt idx="104">
                  <c:v>32.643999999999998</c:v>
                </c:pt>
                <c:pt idx="105">
                  <c:v>32.486000000000004</c:v>
                </c:pt>
                <c:pt idx="106">
                  <c:v>32.61</c:v>
                </c:pt>
                <c:pt idx="107">
                  <c:v>31.55</c:v>
                </c:pt>
                <c:pt idx="108">
                  <c:v>31.589999999999996</c:v>
                </c:pt>
                <c:pt idx="109">
                  <c:v>31.431999999999999</c:v>
                </c:pt>
                <c:pt idx="110">
                  <c:v>31.404000000000003</c:v>
                </c:pt>
                <c:pt idx="111">
                  <c:v>31.139999999999997</c:v>
                </c:pt>
                <c:pt idx="112">
                  <c:v>30.639999999999997</c:v>
                </c:pt>
                <c:pt idx="113">
                  <c:v>31.881999999999998</c:v>
                </c:pt>
                <c:pt idx="114">
                  <c:v>32.004000000000005</c:v>
                </c:pt>
                <c:pt idx="115">
                  <c:v>32.161999999999999</c:v>
                </c:pt>
                <c:pt idx="116">
                  <c:v>31.707999999999998</c:v>
                </c:pt>
                <c:pt idx="117">
                  <c:v>32.055999999999997</c:v>
                </c:pt>
                <c:pt idx="118">
                  <c:v>31.492000000000001</c:v>
                </c:pt>
                <c:pt idx="119">
                  <c:v>31.276</c:v>
                </c:pt>
                <c:pt idx="120">
                  <c:v>31.32</c:v>
                </c:pt>
                <c:pt idx="121">
                  <c:v>31.45</c:v>
                </c:pt>
                <c:pt idx="122">
                  <c:v>31.118000000000002</c:v>
                </c:pt>
                <c:pt idx="123">
                  <c:v>31.29</c:v>
                </c:pt>
                <c:pt idx="124">
                  <c:v>31.07</c:v>
                </c:pt>
                <c:pt idx="125">
                  <c:v>30.439999999999998</c:v>
                </c:pt>
                <c:pt idx="126">
                  <c:v>30.616000000000003</c:v>
                </c:pt>
                <c:pt idx="127">
                  <c:v>30.033999999999999</c:v>
                </c:pt>
                <c:pt idx="128">
                  <c:v>30.431999999999999</c:v>
                </c:pt>
                <c:pt idx="129">
                  <c:v>28.766000000000002</c:v>
                </c:pt>
                <c:pt idx="130">
                  <c:v>28.574000000000002</c:v>
                </c:pt>
                <c:pt idx="131">
                  <c:v>28.236000000000001</c:v>
                </c:pt>
                <c:pt idx="132">
                  <c:v>27.951999999999998</c:v>
                </c:pt>
                <c:pt idx="133">
                  <c:v>28.672000000000004</c:v>
                </c:pt>
                <c:pt idx="134">
                  <c:v>29.45</c:v>
                </c:pt>
                <c:pt idx="135">
                  <c:v>28.583999999999996</c:v>
                </c:pt>
                <c:pt idx="136">
                  <c:v>28.766000000000002</c:v>
                </c:pt>
                <c:pt idx="137">
                  <c:v>28.869999999999997</c:v>
                </c:pt>
                <c:pt idx="138">
                  <c:v>28.77</c:v>
                </c:pt>
                <c:pt idx="139">
                  <c:v>28.622000000000003</c:v>
                </c:pt>
                <c:pt idx="140">
                  <c:v>28.748000000000001</c:v>
                </c:pt>
                <c:pt idx="141">
                  <c:v>28.724</c:v>
                </c:pt>
                <c:pt idx="142">
                  <c:v>29.1</c:v>
                </c:pt>
                <c:pt idx="143">
                  <c:v>29.383999999999997</c:v>
                </c:pt>
                <c:pt idx="144">
                  <c:v>29.562000000000001</c:v>
                </c:pt>
                <c:pt idx="145">
                  <c:v>29.612000000000002</c:v>
                </c:pt>
                <c:pt idx="146">
                  <c:v>29.294</c:v>
                </c:pt>
                <c:pt idx="147">
                  <c:v>29.033999999999999</c:v>
                </c:pt>
                <c:pt idx="148">
                  <c:v>28.812000000000001</c:v>
                </c:pt>
                <c:pt idx="149">
                  <c:v>28.404000000000003</c:v>
                </c:pt>
                <c:pt idx="150">
                  <c:v>28.368000000000002</c:v>
                </c:pt>
                <c:pt idx="151">
                  <c:v>28.53</c:v>
                </c:pt>
                <c:pt idx="152">
                  <c:v>28.483999999999998</c:v>
                </c:pt>
                <c:pt idx="153">
                  <c:v>29.166000000000004</c:v>
                </c:pt>
                <c:pt idx="154">
                  <c:v>29.022000000000002</c:v>
                </c:pt>
                <c:pt idx="155">
                  <c:v>28.877999999999997</c:v>
                </c:pt>
                <c:pt idx="156">
                  <c:v>29.05</c:v>
                </c:pt>
                <c:pt idx="157">
                  <c:v>28.637999999999998</c:v>
                </c:pt>
                <c:pt idx="158">
                  <c:v>28.704000000000001</c:v>
                </c:pt>
                <c:pt idx="159">
                  <c:v>28.177999999999997</c:v>
                </c:pt>
                <c:pt idx="160">
                  <c:v>28.106000000000002</c:v>
                </c:pt>
                <c:pt idx="161">
                  <c:v>28.064</c:v>
                </c:pt>
                <c:pt idx="162">
                  <c:v>28.286000000000001</c:v>
                </c:pt>
                <c:pt idx="163">
                  <c:v>28.387999999999998</c:v>
                </c:pt>
                <c:pt idx="164">
                  <c:v>27.827999999999996</c:v>
                </c:pt>
                <c:pt idx="165">
                  <c:v>27.905999999999999</c:v>
                </c:pt>
                <c:pt idx="166">
                  <c:v>28.53</c:v>
                </c:pt>
                <c:pt idx="167">
                  <c:v>28.425999999999998</c:v>
                </c:pt>
                <c:pt idx="168">
                  <c:v>28.681999999999999</c:v>
                </c:pt>
                <c:pt idx="169">
                  <c:v>28.65</c:v>
                </c:pt>
                <c:pt idx="170">
                  <c:v>28.556000000000001</c:v>
                </c:pt>
                <c:pt idx="171">
                  <c:v>28.772000000000002</c:v>
                </c:pt>
                <c:pt idx="172">
                  <c:v>28.52</c:v>
                </c:pt>
                <c:pt idx="173">
                  <c:v>28.443999999999999</c:v>
                </c:pt>
                <c:pt idx="174">
                  <c:v>28.401999999999997</c:v>
                </c:pt>
                <c:pt idx="175">
                  <c:v>28.454000000000001</c:v>
                </c:pt>
                <c:pt idx="176">
                  <c:v>28.163999999999998</c:v>
                </c:pt>
                <c:pt idx="177">
                  <c:v>28.639999999999997</c:v>
                </c:pt>
                <c:pt idx="178">
                  <c:v>28.963999999999999</c:v>
                </c:pt>
                <c:pt idx="179">
                  <c:v>28.827999999999996</c:v>
                </c:pt>
                <c:pt idx="180">
                  <c:v>28.948</c:v>
                </c:pt>
                <c:pt idx="181">
                  <c:v>28.8</c:v>
                </c:pt>
                <c:pt idx="182">
                  <c:v>28.193999999999999</c:v>
                </c:pt>
                <c:pt idx="183">
                  <c:v>28.05</c:v>
                </c:pt>
                <c:pt idx="184">
                  <c:v>27.839999999999996</c:v>
                </c:pt>
                <c:pt idx="185">
                  <c:v>28.155999999999999</c:v>
                </c:pt>
                <c:pt idx="186">
                  <c:v>28.142000000000003</c:v>
                </c:pt>
                <c:pt idx="187">
                  <c:v>28.244</c:v>
                </c:pt>
                <c:pt idx="188">
                  <c:v>28.49</c:v>
                </c:pt>
                <c:pt idx="189">
                  <c:v>27.792000000000002</c:v>
                </c:pt>
                <c:pt idx="190">
                  <c:v>27.904000000000003</c:v>
                </c:pt>
                <c:pt idx="191">
                  <c:v>28.022000000000002</c:v>
                </c:pt>
                <c:pt idx="192">
                  <c:v>27.477999999999998</c:v>
                </c:pt>
                <c:pt idx="193">
                  <c:v>27.72</c:v>
                </c:pt>
                <c:pt idx="194">
                  <c:v>27.681999999999999</c:v>
                </c:pt>
                <c:pt idx="195">
                  <c:v>26.651999999999997</c:v>
                </c:pt>
                <c:pt idx="196">
                  <c:v>26.577999999999996</c:v>
                </c:pt>
                <c:pt idx="197">
                  <c:v>26.74</c:v>
                </c:pt>
                <c:pt idx="198">
                  <c:v>25.836000000000002</c:v>
                </c:pt>
                <c:pt idx="199">
                  <c:v>26.1</c:v>
                </c:pt>
                <c:pt idx="200">
                  <c:v>25.977999999999998</c:v>
                </c:pt>
                <c:pt idx="201">
                  <c:v>26.189999999999998</c:v>
                </c:pt>
                <c:pt idx="202">
                  <c:v>26.213999999999999</c:v>
                </c:pt>
                <c:pt idx="203">
                  <c:v>26.362000000000002</c:v>
                </c:pt>
                <c:pt idx="204">
                  <c:v>25.881999999999998</c:v>
                </c:pt>
                <c:pt idx="205">
                  <c:v>25.497999999999998</c:v>
                </c:pt>
                <c:pt idx="206">
                  <c:v>24.759999999999998</c:v>
                </c:pt>
                <c:pt idx="207">
                  <c:v>25.065999999999999</c:v>
                </c:pt>
                <c:pt idx="208">
                  <c:v>25.178000000000001</c:v>
                </c:pt>
                <c:pt idx="209">
                  <c:v>25.669999999999998</c:v>
                </c:pt>
                <c:pt idx="210">
                  <c:v>25.118000000000002</c:v>
                </c:pt>
                <c:pt idx="211">
                  <c:v>25.116</c:v>
                </c:pt>
                <c:pt idx="212">
                  <c:v>25.3</c:v>
                </c:pt>
                <c:pt idx="213">
                  <c:v>25.024000000000001</c:v>
                </c:pt>
                <c:pt idx="214">
                  <c:v>25.09</c:v>
                </c:pt>
                <c:pt idx="215">
                  <c:v>24.844000000000001</c:v>
                </c:pt>
                <c:pt idx="216">
                  <c:v>25</c:v>
                </c:pt>
                <c:pt idx="217">
                  <c:v>24.687999999999999</c:v>
                </c:pt>
                <c:pt idx="218">
                  <c:v>24.756</c:v>
                </c:pt>
                <c:pt idx="219">
                  <c:v>24.565999999999999</c:v>
                </c:pt>
                <c:pt idx="220">
                  <c:v>24.576000000000001</c:v>
                </c:pt>
                <c:pt idx="221">
                  <c:v>24.648</c:v>
                </c:pt>
                <c:pt idx="222">
                  <c:v>25.077999999999999</c:v>
                </c:pt>
                <c:pt idx="223">
                  <c:v>24.913999999999998</c:v>
                </c:pt>
                <c:pt idx="224">
                  <c:v>23.832000000000001</c:v>
                </c:pt>
                <c:pt idx="225">
                  <c:v>24.161999999999999</c:v>
                </c:pt>
                <c:pt idx="226">
                  <c:v>23.443999999999999</c:v>
                </c:pt>
                <c:pt idx="227">
                  <c:v>23.4</c:v>
                </c:pt>
                <c:pt idx="228">
                  <c:v>23.502000000000002</c:v>
                </c:pt>
                <c:pt idx="229">
                  <c:v>23.386000000000003</c:v>
                </c:pt>
                <c:pt idx="230">
                  <c:v>23.481999999999999</c:v>
                </c:pt>
                <c:pt idx="231">
                  <c:v>23.538</c:v>
                </c:pt>
                <c:pt idx="232">
                  <c:v>23.608000000000001</c:v>
                </c:pt>
                <c:pt idx="233">
                  <c:v>23.591999999999999</c:v>
                </c:pt>
                <c:pt idx="234">
                  <c:v>23.041999999999998</c:v>
                </c:pt>
                <c:pt idx="235">
                  <c:v>23.006</c:v>
                </c:pt>
                <c:pt idx="236">
                  <c:v>23.038</c:v>
                </c:pt>
                <c:pt idx="237">
                  <c:v>22.718</c:v>
                </c:pt>
                <c:pt idx="238">
                  <c:v>22.675999999999998</c:v>
                </c:pt>
                <c:pt idx="239">
                  <c:v>22.956</c:v>
                </c:pt>
                <c:pt idx="240">
                  <c:v>23.084</c:v>
                </c:pt>
                <c:pt idx="241">
                  <c:v>24.437999999999999</c:v>
                </c:pt>
                <c:pt idx="242">
                  <c:v>24.868000000000002</c:v>
                </c:pt>
                <c:pt idx="243">
                  <c:v>24.916</c:v>
                </c:pt>
                <c:pt idx="244">
                  <c:v>24.405999999999999</c:v>
                </c:pt>
                <c:pt idx="245">
                  <c:v>24.428000000000001</c:v>
                </c:pt>
                <c:pt idx="246">
                  <c:v>24.468</c:v>
                </c:pt>
                <c:pt idx="247">
                  <c:v>24.66</c:v>
                </c:pt>
                <c:pt idx="248">
                  <c:v>24.974</c:v>
                </c:pt>
                <c:pt idx="249">
                  <c:v>25.314</c:v>
                </c:pt>
                <c:pt idx="250">
                  <c:v>25.294</c:v>
                </c:pt>
                <c:pt idx="251">
                  <c:v>25.393999999999998</c:v>
                </c:pt>
                <c:pt idx="252">
                  <c:v>25.302</c:v>
                </c:pt>
                <c:pt idx="253">
                  <c:v>25.466000000000001</c:v>
                </c:pt>
                <c:pt idx="254">
                  <c:v>25.5</c:v>
                </c:pt>
                <c:pt idx="255">
                  <c:v>24.669999999999998</c:v>
                </c:pt>
                <c:pt idx="256">
                  <c:v>24.374000000000002</c:v>
                </c:pt>
                <c:pt idx="257">
                  <c:v>23.758000000000003</c:v>
                </c:pt>
                <c:pt idx="258">
                  <c:v>19.96</c:v>
                </c:pt>
                <c:pt idx="259">
                  <c:v>20.294</c:v>
                </c:pt>
                <c:pt idx="260">
                  <c:v>20.045999999999999</c:v>
                </c:pt>
                <c:pt idx="261">
                  <c:v>19.899999999999999</c:v>
                </c:pt>
                <c:pt idx="262">
                  <c:v>20.118000000000002</c:v>
                </c:pt>
                <c:pt idx="263">
                  <c:v>20.666</c:v>
                </c:pt>
                <c:pt idx="264">
                  <c:v>20.963999999999999</c:v>
                </c:pt>
                <c:pt idx="265">
                  <c:v>21.013999999999999</c:v>
                </c:pt>
                <c:pt idx="266">
                  <c:v>21.256</c:v>
                </c:pt>
                <c:pt idx="267">
                  <c:v>20.468</c:v>
                </c:pt>
                <c:pt idx="268">
                  <c:v>20.526</c:v>
                </c:pt>
                <c:pt idx="269">
                  <c:v>19.71</c:v>
                </c:pt>
                <c:pt idx="270">
                  <c:v>19.334</c:v>
                </c:pt>
                <c:pt idx="271">
                  <c:v>19.496000000000002</c:v>
                </c:pt>
                <c:pt idx="272">
                  <c:v>19.413999999999998</c:v>
                </c:pt>
                <c:pt idx="273">
                  <c:v>18.911999999999999</c:v>
                </c:pt>
                <c:pt idx="274">
                  <c:v>19.187999999999999</c:v>
                </c:pt>
                <c:pt idx="275">
                  <c:v>19.166</c:v>
                </c:pt>
                <c:pt idx="276">
                  <c:v>18.975999999999999</c:v>
                </c:pt>
                <c:pt idx="277">
                  <c:v>19.649999999999999</c:v>
                </c:pt>
                <c:pt idx="278">
                  <c:v>19.612000000000002</c:v>
                </c:pt>
                <c:pt idx="279">
                  <c:v>19.896000000000001</c:v>
                </c:pt>
                <c:pt idx="280">
                  <c:v>19.468</c:v>
                </c:pt>
                <c:pt idx="281">
                  <c:v>19.402000000000001</c:v>
                </c:pt>
                <c:pt idx="282">
                  <c:v>19.218</c:v>
                </c:pt>
                <c:pt idx="283">
                  <c:v>19.809999999999999</c:v>
                </c:pt>
                <c:pt idx="284">
                  <c:v>19.3</c:v>
                </c:pt>
                <c:pt idx="285">
                  <c:v>19.931999999999999</c:v>
                </c:pt>
                <c:pt idx="286">
                  <c:v>19.830000000000002</c:v>
                </c:pt>
                <c:pt idx="287">
                  <c:v>20.018000000000001</c:v>
                </c:pt>
                <c:pt idx="288">
                  <c:v>19.475999999999999</c:v>
                </c:pt>
                <c:pt idx="289">
                  <c:v>19.475999999999999</c:v>
                </c:pt>
                <c:pt idx="290">
                  <c:v>19.490000000000002</c:v>
                </c:pt>
                <c:pt idx="291">
                  <c:v>19.490000000000002</c:v>
                </c:pt>
                <c:pt idx="292">
                  <c:v>19.46</c:v>
                </c:pt>
                <c:pt idx="293">
                  <c:v>19.515999999999998</c:v>
                </c:pt>
                <c:pt idx="294">
                  <c:v>19.463999999999999</c:v>
                </c:pt>
                <c:pt idx="295">
                  <c:v>19.036000000000001</c:v>
                </c:pt>
                <c:pt idx="296">
                  <c:v>19.187999999999999</c:v>
                </c:pt>
                <c:pt idx="297">
                  <c:v>19.052</c:v>
                </c:pt>
                <c:pt idx="298">
                  <c:v>19.173999999999999</c:v>
                </c:pt>
                <c:pt idx="299">
                  <c:v>19.231999999999999</c:v>
                </c:pt>
                <c:pt idx="300">
                  <c:v>19.274000000000001</c:v>
                </c:pt>
                <c:pt idx="301">
                  <c:v>19.024000000000001</c:v>
                </c:pt>
                <c:pt idx="302">
                  <c:v>19.062000000000001</c:v>
                </c:pt>
                <c:pt idx="303">
                  <c:v>19.318000000000001</c:v>
                </c:pt>
                <c:pt idx="304">
                  <c:v>19.178000000000001</c:v>
                </c:pt>
                <c:pt idx="305">
                  <c:v>18.786000000000001</c:v>
                </c:pt>
                <c:pt idx="306">
                  <c:v>18.797999999999998</c:v>
                </c:pt>
                <c:pt idx="307">
                  <c:v>19.021999999999998</c:v>
                </c:pt>
                <c:pt idx="308">
                  <c:v>19.405999999999999</c:v>
                </c:pt>
                <c:pt idx="309">
                  <c:v>18.687999999999999</c:v>
                </c:pt>
                <c:pt idx="310">
                  <c:v>18.619999999999997</c:v>
                </c:pt>
                <c:pt idx="311">
                  <c:v>18.712</c:v>
                </c:pt>
                <c:pt idx="312">
                  <c:v>18.874000000000002</c:v>
                </c:pt>
                <c:pt idx="313">
                  <c:v>18.25</c:v>
                </c:pt>
                <c:pt idx="314">
                  <c:v>18.330000000000002</c:v>
                </c:pt>
                <c:pt idx="315">
                  <c:v>18.408000000000001</c:v>
                </c:pt>
                <c:pt idx="316">
                  <c:v>18.282</c:v>
                </c:pt>
                <c:pt idx="317">
                  <c:v>17.532</c:v>
                </c:pt>
                <c:pt idx="318">
                  <c:v>17.178000000000001</c:v>
                </c:pt>
                <c:pt idx="319">
                  <c:v>17.198</c:v>
                </c:pt>
                <c:pt idx="320">
                  <c:v>17.582000000000001</c:v>
                </c:pt>
                <c:pt idx="321">
                  <c:v>17.167999999999999</c:v>
                </c:pt>
                <c:pt idx="322">
                  <c:v>19.762</c:v>
                </c:pt>
                <c:pt idx="323">
                  <c:v>19.678000000000001</c:v>
                </c:pt>
                <c:pt idx="324">
                  <c:v>19.603999999999999</c:v>
                </c:pt>
                <c:pt idx="325">
                  <c:v>19.286000000000001</c:v>
                </c:pt>
                <c:pt idx="326">
                  <c:v>19.193999999999999</c:v>
                </c:pt>
                <c:pt idx="327">
                  <c:v>18.934000000000001</c:v>
                </c:pt>
                <c:pt idx="328">
                  <c:v>19.411999999999999</c:v>
                </c:pt>
                <c:pt idx="329">
                  <c:v>19.02</c:v>
                </c:pt>
                <c:pt idx="330">
                  <c:v>18.919999999999998</c:v>
                </c:pt>
                <c:pt idx="331">
                  <c:v>19.582000000000001</c:v>
                </c:pt>
                <c:pt idx="332">
                  <c:v>19.334</c:v>
                </c:pt>
                <c:pt idx="333">
                  <c:v>18.295999999999999</c:v>
                </c:pt>
                <c:pt idx="334">
                  <c:v>18.212</c:v>
                </c:pt>
                <c:pt idx="335">
                  <c:v>17.594000000000001</c:v>
                </c:pt>
                <c:pt idx="336">
                  <c:v>17.065999999999999</c:v>
                </c:pt>
                <c:pt idx="337">
                  <c:v>17.687999999999999</c:v>
                </c:pt>
                <c:pt idx="338">
                  <c:v>18.332000000000001</c:v>
                </c:pt>
                <c:pt idx="339">
                  <c:v>18.002000000000002</c:v>
                </c:pt>
                <c:pt idx="340">
                  <c:v>18.198</c:v>
                </c:pt>
                <c:pt idx="341">
                  <c:v>18.759999999999998</c:v>
                </c:pt>
                <c:pt idx="342">
                  <c:v>18.89</c:v>
                </c:pt>
                <c:pt idx="343">
                  <c:v>19.088000000000001</c:v>
                </c:pt>
                <c:pt idx="344">
                  <c:v>18.858000000000001</c:v>
                </c:pt>
                <c:pt idx="345">
                  <c:v>18.824000000000002</c:v>
                </c:pt>
                <c:pt idx="346">
                  <c:v>18.77</c:v>
                </c:pt>
                <c:pt idx="347">
                  <c:v>18.75</c:v>
                </c:pt>
                <c:pt idx="348">
                  <c:v>19.417999999999999</c:v>
                </c:pt>
                <c:pt idx="349">
                  <c:v>19.571999999999999</c:v>
                </c:pt>
                <c:pt idx="350">
                  <c:v>19.978000000000002</c:v>
                </c:pt>
                <c:pt idx="351">
                  <c:v>20.148</c:v>
                </c:pt>
                <c:pt idx="352">
                  <c:v>19.917999999999999</c:v>
                </c:pt>
                <c:pt idx="353">
                  <c:v>20.25</c:v>
                </c:pt>
                <c:pt idx="354">
                  <c:v>20.302</c:v>
                </c:pt>
                <c:pt idx="355">
                  <c:v>20.513999999999999</c:v>
                </c:pt>
                <c:pt idx="356">
                  <c:v>20.66</c:v>
                </c:pt>
                <c:pt idx="357">
                  <c:v>20.562000000000001</c:v>
                </c:pt>
                <c:pt idx="358">
                  <c:v>20.04</c:v>
                </c:pt>
                <c:pt idx="359">
                  <c:v>19.577999999999999</c:v>
                </c:pt>
                <c:pt idx="360">
                  <c:v>18.978000000000002</c:v>
                </c:pt>
                <c:pt idx="361">
                  <c:v>18.497999999999998</c:v>
                </c:pt>
                <c:pt idx="362">
                  <c:v>17.91</c:v>
                </c:pt>
                <c:pt idx="363">
                  <c:v>18.100000000000001</c:v>
                </c:pt>
                <c:pt idx="364">
                  <c:v>17.725999999999999</c:v>
                </c:pt>
                <c:pt idx="365">
                  <c:v>17.824000000000002</c:v>
                </c:pt>
                <c:pt idx="366">
                  <c:v>17.576000000000001</c:v>
                </c:pt>
                <c:pt idx="367">
                  <c:v>17.547999999999998</c:v>
                </c:pt>
                <c:pt idx="368">
                  <c:v>18.003999999999998</c:v>
                </c:pt>
                <c:pt idx="369">
                  <c:v>18.577999999999999</c:v>
                </c:pt>
                <c:pt idx="370">
                  <c:v>18.108000000000001</c:v>
                </c:pt>
                <c:pt idx="371">
                  <c:v>18.167999999999999</c:v>
                </c:pt>
                <c:pt idx="372">
                  <c:v>17.874000000000002</c:v>
                </c:pt>
                <c:pt idx="373">
                  <c:v>18.158000000000001</c:v>
                </c:pt>
                <c:pt idx="374">
                  <c:v>18.308</c:v>
                </c:pt>
                <c:pt idx="375">
                  <c:v>18.622</c:v>
                </c:pt>
                <c:pt idx="376">
                  <c:v>18.006</c:v>
                </c:pt>
                <c:pt idx="377">
                  <c:v>18.056000000000001</c:v>
                </c:pt>
                <c:pt idx="378">
                  <c:v>18.208000000000002</c:v>
                </c:pt>
                <c:pt idx="379">
                  <c:v>18.486000000000001</c:v>
                </c:pt>
                <c:pt idx="380">
                  <c:v>18.712</c:v>
                </c:pt>
                <c:pt idx="381">
                  <c:v>19.18</c:v>
                </c:pt>
                <c:pt idx="382">
                  <c:v>18.996000000000002</c:v>
                </c:pt>
                <c:pt idx="383">
                  <c:v>19.353999999999999</c:v>
                </c:pt>
                <c:pt idx="384">
                  <c:v>18.868000000000002</c:v>
                </c:pt>
                <c:pt idx="385">
                  <c:v>21.68</c:v>
                </c:pt>
                <c:pt idx="386">
                  <c:v>22.302</c:v>
                </c:pt>
                <c:pt idx="387">
                  <c:v>22.084</c:v>
                </c:pt>
                <c:pt idx="388">
                  <c:v>21.93</c:v>
                </c:pt>
                <c:pt idx="389">
                  <c:v>21.396000000000001</c:v>
                </c:pt>
                <c:pt idx="390">
                  <c:v>20.536000000000001</c:v>
                </c:pt>
                <c:pt idx="391">
                  <c:v>20.762</c:v>
                </c:pt>
                <c:pt idx="392">
                  <c:v>20.89</c:v>
                </c:pt>
                <c:pt idx="393">
                  <c:v>20.966000000000001</c:v>
                </c:pt>
                <c:pt idx="394">
                  <c:v>20.988</c:v>
                </c:pt>
                <c:pt idx="395">
                  <c:v>20.869999999999997</c:v>
                </c:pt>
                <c:pt idx="396">
                  <c:v>21.14</c:v>
                </c:pt>
                <c:pt idx="397">
                  <c:v>20.446000000000002</c:v>
                </c:pt>
                <c:pt idx="398">
                  <c:v>20.437999999999999</c:v>
                </c:pt>
                <c:pt idx="399">
                  <c:v>20.826000000000001</c:v>
                </c:pt>
                <c:pt idx="400">
                  <c:v>20.241999999999997</c:v>
                </c:pt>
                <c:pt idx="401">
                  <c:v>19.672000000000001</c:v>
                </c:pt>
                <c:pt idx="402">
                  <c:v>19.917999999999999</c:v>
                </c:pt>
                <c:pt idx="403">
                  <c:v>19.968</c:v>
                </c:pt>
                <c:pt idx="404">
                  <c:v>20.212</c:v>
                </c:pt>
                <c:pt idx="405">
                  <c:v>20.224</c:v>
                </c:pt>
                <c:pt idx="406">
                  <c:v>19.943999999999999</c:v>
                </c:pt>
                <c:pt idx="407">
                  <c:v>19.869999999999997</c:v>
                </c:pt>
                <c:pt idx="408">
                  <c:v>19.571999999999999</c:v>
                </c:pt>
                <c:pt idx="409">
                  <c:v>19.625999999999998</c:v>
                </c:pt>
                <c:pt idx="410">
                  <c:v>19.532</c:v>
                </c:pt>
                <c:pt idx="411">
                  <c:v>19.472000000000001</c:v>
                </c:pt>
                <c:pt idx="412">
                  <c:v>19.600000000000001</c:v>
                </c:pt>
                <c:pt idx="413">
                  <c:v>19.246000000000002</c:v>
                </c:pt>
                <c:pt idx="414">
                  <c:v>19.097999999999999</c:v>
                </c:pt>
                <c:pt idx="415">
                  <c:v>20.315999999999999</c:v>
                </c:pt>
                <c:pt idx="416">
                  <c:v>19.586000000000002</c:v>
                </c:pt>
                <c:pt idx="417">
                  <c:v>19.521999999999998</c:v>
                </c:pt>
                <c:pt idx="418">
                  <c:v>19.66</c:v>
                </c:pt>
                <c:pt idx="419">
                  <c:v>18.681999999999999</c:v>
                </c:pt>
                <c:pt idx="420">
                  <c:v>18.958000000000002</c:v>
                </c:pt>
                <c:pt idx="421">
                  <c:v>18.905999999999999</c:v>
                </c:pt>
                <c:pt idx="422">
                  <c:v>18.321999999999999</c:v>
                </c:pt>
                <c:pt idx="423">
                  <c:v>17.824000000000002</c:v>
                </c:pt>
                <c:pt idx="424">
                  <c:v>18.386000000000003</c:v>
                </c:pt>
                <c:pt idx="425">
                  <c:v>17.846</c:v>
                </c:pt>
                <c:pt idx="426">
                  <c:v>18.097999999999999</c:v>
                </c:pt>
                <c:pt idx="427">
                  <c:v>18.952000000000002</c:v>
                </c:pt>
                <c:pt idx="428">
                  <c:v>17.809999999999999</c:v>
                </c:pt>
                <c:pt idx="429">
                  <c:v>17.48</c:v>
                </c:pt>
                <c:pt idx="430">
                  <c:v>17.27</c:v>
                </c:pt>
                <c:pt idx="431">
                  <c:v>17.690000000000001</c:v>
                </c:pt>
                <c:pt idx="432">
                  <c:v>17.225999999999999</c:v>
                </c:pt>
                <c:pt idx="433">
                  <c:v>16.663999999999998</c:v>
                </c:pt>
                <c:pt idx="434">
                  <c:v>16.558</c:v>
                </c:pt>
                <c:pt idx="435">
                  <c:v>17.942</c:v>
                </c:pt>
                <c:pt idx="436">
                  <c:v>18.148</c:v>
                </c:pt>
                <c:pt idx="437">
                  <c:v>18.297999999999998</c:v>
                </c:pt>
                <c:pt idx="438">
                  <c:v>18.818000000000001</c:v>
                </c:pt>
                <c:pt idx="439">
                  <c:v>18.368000000000002</c:v>
                </c:pt>
                <c:pt idx="440">
                  <c:v>18.881999999999998</c:v>
                </c:pt>
                <c:pt idx="441">
                  <c:v>18.23</c:v>
                </c:pt>
                <c:pt idx="442">
                  <c:v>19.565999999999999</c:v>
                </c:pt>
                <c:pt idx="443">
                  <c:v>19.824000000000002</c:v>
                </c:pt>
                <c:pt idx="444">
                  <c:v>20.143999999999998</c:v>
                </c:pt>
                <c:pt idx="445">
                  <c:v>20.47</c:v>
                </c:pt>
                <c:pt idx="446">
                  <c:v>21.547999999999998</c:v>
                </c:pt>
                <c:pt idx="447">
                  <c:v>21.577999999999999</c:v>
                </c:pt>
                <c:pt idx="448">
                  <c:v>20.808</c:v>
                </c:pt>
                <c:pt idx="449">
                  <c:v>21.411999999999999</c:v>
                </c:pt>
                <c:pt idx="450">
                  <c:v>21.312000000000001</c:v>
                </c:pt>
                <c:pt idx="451">
                  <c:v>23.315999999999999</c:v>
                </c:pt>
                <c:pt idx="452">
                  <c:v>22.994</c:v>
                </c:pt>
                <c:pt idx="453">
                  <c:v>22.277999999999999</c:v>
                </c:pt>
                <c:pt idx="454">
                  <c:v>22.911999999999999</c:v>
                </c:pt>
                <c:pt idx="455">
                  <c:v>23.536000000000001</c:v>
                </c:pt>
                <c:pt idx="456">
                  <c:v>21.532</c:v>
                </c:pt>
                <c:pt idx="457">
                  <c:v>21.991999999999997</c:v>
                </c:pt>
                <c:pt idx="458">
                  <c:v>22.875999999999998</c:v>
                </c:pt>
                <c:pt idx="459">
                  <c:v>23.341999999999999</c:v>
                </c:pt>
                <c:pt idx="460">
                  <c:v>23.824000000000002</c:v>
                </c:pt>
                <c:pt idx="461">
                  <c:v>23.422000000000001</c:v>
                </c:pt>
                <c:pt idx="462">
                  <c:v>23.466000000000001</c:v>
                </c:pt>
                <c:pt idx="463">
                  <c:v>23.631999999999998</c:v>
                </c:pt>
                <c:pt idx="464">
                  <c:v>23.247999999999998</c:v>
                </c:pt>
                <c:pt idx="465">
                  <c:v>23.326000000000001</c:v>
                </c:pt>
                <c:pt idx="466">
                  <c:v>23.603999999999999</c:v>
                </c:pt>
                <c:pt idx="467">
                  <c:v>24.502000000000002</c:v>
                </c:pt>
                <c:pt idx="468">
                  <c:v>24.527999999999999</c:v>
                </c:pt>
                <c:pt idx="469">
                  <c:v>23.72</c:v>
                </c:pt>
                <c:pt idx="470">
                  <c:v>24.134</c:v>
                </c:pt>
                <c:pt idx="471">
                  <c:v>23.782</c:v>
                </c:pt>
                <c:pt idx="472">
                  <c:v>24.582000000000001</c:v>
                </c:pt>
                <c:pt idx="473">
                  <c:v>24.84</c:v>
                </c:pt>
                <c:pt idx="474">
                  <c:v>25.396000000000001</c:v>
                </c:pt>
                <c:pt idx="475">
                  <c:v>25.071999999999999</c:v>
                </c:pt>
                <c:pt idx="476">
                  <c:v>26.186</c:v>
                </c:pt>
                <c:pt idx="477">
                  <c:v>25.362000000000002</c:v>
                </c:pt>
                <c:pt idx="478">
                  <c:v>25.786000000000001</c:v>
                </c:pt>
                <c:pt idx="479">
                  <c:v>25.074000000000002</c:v>
                </c:pt>
                <c:pt idx="480">
                  <c:v>24.666</c:v>
                </c:pt>
                <c:pt idx="481">
                  <c:v>25.088000000000001</c:v>
                </c:pt>
                <c:pt idx="482">
                  <c:v>24.832000000000001</c:v>
                </c:pt>
                <c:pt idx="483">
                  <c:v>24.661999999999999</c:v>
                </c:pt>
                <c:pt idx="484">
                  <c:v>25.006</c:v>
                </c:pt>
                <c:pt idx="485">
                  <c:v>24.768000000000001</c:v>
                </c:pt>
                <c:pt idx="486">
                  <c:v>24.044</c:v>
                </c:pt>
                <c:pt idx="487">
                  <c:v>24.125999999999998</c:v>
                </c:pt>
                <c:pt idx="488">
                  <c:v>23.419999999999998</c:v>
                </c:pt>
                <c:pt idx="489">
                  <c:v>22.27</c:v>
                </c:pt>
                <c:pt idx="490">
                  <c:v>20.73</c:v>
                </c:pt>
                <c:pt idx="491">
                  <c:v>21.783999999999999</c:v>
                </c:pt>
                <c:pt idx="492">
                  <c:v>22.571999999999999</c:v>
                </c:pt>
                <c:pt idx="493">
                  <c:v>22.54</c:v>
                </c:pt>
                <c:pt idx="494">
                  <c:v>21.972000000000001</c:v>
                </c:pt>
                <c:pt idx="495">
                  <c:v>22.812000000000001</c:v>
                </c:pt>
                <c:pt idx="496">
                  <c:v>22.7</c:v>
                </c:pt>
                <c:pt idx="497">
                  <c:v>22.81</c:v>
                </c:pt>
                <c:pt idx="498">
                  <c:v>21.948</c:v>
                </c:pt>
                <c:pt idx="499">
                  <c:v>21.527999999999999</c:v>
                </c:pt>
                <c:pt idx="500">
                  <c:v>21.675999999999998</c:v>
                </c:pt>
                <c:pt idx="501">
                  <c:v>21.024000000000001</c:v>
                </c:pt>
                <c:pt idx="502">
                  <c:v>21.16</c:v>
                </c:pt>
                <c:pt idx="503">
                  <c:v>20.613999999999997</c:v>
                </c:pt>
                <c:pt idx="504">
                  <c:v>20.608000000000001</c:v>
                </c:pt>
                <c:pt idx="505">
                  <c:v>20.008000000000003</c:v>
                </c:pt>
                <c:pt idx="506">
                  <c:v>19.463999999999999</c:v>
                </c:pt>
                <c:pt idx="507">
                  <c:v>19.591999999999999</c:v>
                </c:pt>
                <c:pt idx="508">
                  <c:v>19.797999999999998</c:v>
                </c:pt>
                <c:pt idx="509">
                  <c:v>20.338000000000001</c:v>
                </c:pt>
                <c:pt idx="510">
                  <c:v>19.797999999999998</c:v>
                </c:pt>
                <c:pt idx="511">
                  <c:v>20.218</c:v>
                </c:pt>
                <c:pt idx="512">
                  <c:v>22.045999999999999</c:v>
                </c:pt>
                <c:pt idx="513">
                  <c:v>21.946000000000002</c:v>
                </c:pt>
                <c:pt idx="514">
                  <c:v>22.69</c:v>
                </c:pt>
                <c:pt idx="515">
                  <c:v>22.666</c:v>
                </c:pt>
                <c:pt idx="516">
                  <c:v>22.986000000000001</c:v>
                </c:pt>
                <c:pt idx="517">
                  <c:v>21.619999999999997</c:v>
                </c:pt>
                <c:pt idx="518">
                  <c:v>21.666</c:v>
                </c:pt>
                <c:pt idx="519">
                  <c:v>22.25</c:v>
                </c:pt>
                <c:pt idx="520">
                  <c:v>21.222000000000001</c:v>
                </c:pt>
                <c:pt idx="521">
                  <c:v>21.196000000000002</c:v>
                </c:pt>
                <c:pt idx="522">
                  <c:v>20.652000000000001</c:v>
                </c:pt>
                <c:pt idx="523">
                  <c:v>19.669999999999998</c:v>
                </c:pt>
                <c:pt idx="524">
                  <c:v>19.893999999999998</c:v>
                </c:pt>
                <c:pt idx="525">
                  <c:v>20.448</c:v>
                </c:pt>
                <c:pt idx="526">
                  <c:v>20.752000000000002</c:v>
                </c:pt>
                <c:pt idx="527">
                  <c:v>19.613999999999997</c:v>
                </c:pt>
                <c:pt idx="528">
                  <c:v>19.693999999999999</c:v>
                </c:pt>
                <c:pt idx="529">
                  <c:v>20.059999999999999</c:v>
                </c:pt>
                <c:pt idx="530">
                  <c:v>20.524000000000001</c:v>
                </c:pt>
                <c:pt idx="531">
                  <c:v>20.841999999999999</c:v>
                </c:pt>
                <c:pt idx="532">
                  <c:v>20.815999999999999</c:v>
                </c:pt>
                <c:pt idx="533">
                  <c:v>19.832000000000001</c:v>
                </c:pt>
                <c:pt idx="534">
                  <c:v>19.137999999999998</c:v>
                </c:pt>
                <c:pt idx="535">
                  <c:v>19.502000000000002</c:v>
                </c:pt>
                <c:pt idx="536">
                  <c:v>19.896000000000001</c:v>
                </c:pt>
                <c:pt idx="537">
                  <c:v>19.836000000000002</c:v>
                </c:pt>
                <c:pt idx="538">
                  <c:v>18.990000000000002</c:v>
                </c:pt>
                <c:pt idx="539">
                  <c:v>19.758000000000003</c:v>
                </c:pt>
                <c:pt idx="540">
                  <c:v>20.212</c:v>
                </c:pt>
                <c:pt idx="541">
                  <c:v>21.088000000000001</c:v>
                </c:pt>
                <c:pt idx="542">
                  <c:v>21.158000000000001</c:v>
                </c:pt>
                <c:pt idx="543">
                  <c:v>23.006</c:v>
                </c:pt>
                <c:pt idx="544">
                  <c:v>23.526</c:v>
                </c:pt>
                <c:pt idx="545">
                  <c:v>23.532</c:v>
                </c:pt>
                <c:pt idx="546">
                  <c:v>22.026</c:v>
                </c:pt>
                <c:pt idx="547">
                  <c:v>20.303999999999998</c:v>
                </c:pt>
                <c:pt idx="548">
                  <c:v>19.375999999999998</c:v>
                </c:pt>
                <c:pt idx="549">
                  <c:v>20.791999999999998</c:v>
                </c:pt>
                <c:pt idx="550">
                  <c:v>22.497999999999998</c:v>
                </c:pt>
                <c:pt idx="551">
                  <c:v>24.411999999999999</c:v>
                </c:pt>
                <c:pt idx="552">
                  <c:v>24.81</c:v>
                </c:pt>
                <c:pt idx="553">
                  <c:v>25.071999999999999</c:v>
                </c:pt>
                <c:pt idx="554">
                  <c:v>24.678000000000001</c:v>
                </c:pt>
                <c:pt idx="555">
                  <c:v>24.746000000000002</c:v>
                </c:pt>
                <c:pt idx="556">
                  <c:v>24.102</c:v>
                </c:pt>
                <c:pt idx="557">
                  <c:v>24.547999999999998</c:v>
                </c:pt>
                <c:pt idx="558">
                  <c:v>24.606000000000002</c:v>
                </c:pt>
                <c:pt idx="559">
                  <c:v>24.704000000000001</c:v>
                </c:pt>
                <c:pt idx="560">
                  <c:v>25.29</c:v>
                </c:pt>
                <c:pt idx="561">
                  <c:v>24.741999999999997</c:v>
                </c:pt>
                <c:pt idx="562">
                  <c:v>24.23</c:v>
                </c:pt>
                <c:pt idx="563">
                  <c:v>22.512</c:v>
                </c:pt>
                <c:pt idx="564">
                  <c:v>22.862000000000002</c:v>
                </c:pt>
                <c:pt idx="565">
                  <c:v>22.312000000000001</c:v>
                </c:pt>
                <c:pt idx="566">
                  <c:v>21.416</c:v>
                </c:pt>
                <c:pt idx="567">
                  <c:v>21.380000000000003</c:v>
                </c:pt>
                <c:pt idx="568">
                  <c:v>21.286000000000001</c:v>
                </c:pt>
                <c:pt idx="569">
                  <c:v>21.868000000000002</c:v>
                </c:pt>
                <c:pt idx="570">
                  <c:v>22.02</c:v>
                </c:pt>
                <c:pt idx="571">
                  <c:v>22.3</c:v>
                </c:pt>
                <c:pt idx="572">
                  <c:v>22.502000000000002</c:v>
                </c:pt>
                <c:pt idx="573">
                  <c:v>22.11</c:v>
                </c:pt>
                <c:pt idx="574">
                  <c:v>22.954000000000001</c:v>
                </c:pt>
                <c:pt idx="575">
                  <c:v>23.161999999999999</c:v>
                </c:pt>
                <c:pt idx="576">
                  <c:v>19.625999999999998</c:v>
                </c:pt>
                <c:pt idx="577">
                  <c:v>20.074199999999998</c:v>
                </c:pt>
                <c:pt idx="578">
                  <c:v>20.217400000000001</c:v>
                </c:pt>
                <c:pt idx="579">
                  <c:v>19.445799999999998</c:v>
                </c:pt>
                <c:pt idx="580">
                  <c:v>19.145400000000002</c:v>
                </c:pt>
                <c:pt idx="581">
                  <c:v>18.7014</c:v>
                </c:pt>
                <c:pt idx="582">
                  <c:v>18.818199999999997</c:v>
                </c:pt>
                <c:pt idx="583">
                  <c:v>18.914200000000001</c:v>
                </c:pt>
                <c:pt idx="584">
                  <c:v>18.808799999999998</c:v>
                </c:pt>
                <c:pt idx="585">
                  <c:v>18.7272</c:v>
                </c:pt>
                <c:pt idx="586">
                  <c:v>18.7698</c:v>
                </c:pt>
                <c:pt idx="587">
                  <c:v>18.446199999999997</c:v>
                </c:pt>
                <c:pt idx="588">
                  <c:v>18.617799999999999</c:v>
                </c:pt>
                <c:pt idx="589">
                  <c:v>18.978200000000001</c:v>
                </c:pt>
                <c:pt idx="590">
                  <c:v>19.3888</c:v>
                </c:pt>
                <c:pt idx="591">
                  <c:v>19.462600000000002</c:v>
                </c:pt>
                <c:pt idx="592">
                  <c:v>19.282800000000002</c:v>
                </c:pt>
                <c:pt idx="593">
                  <c:v>18.7742</c:v>
                </c:pt>
                <c:pt idx="594">
                  <c:v>18.948599999999999</c:v>
                </c:pt>
                <c:pt idx="595">
                  <c:v>18.854199999999999</c:v>
                </c:pt>
                <c:pt idx="596">
                  <c:v>19.054600000000001</c:v>
                </c:pt>
                <c:pt idx="597">
                  <c:v>18.686199999999999</c:v>
                </c:pt>
                <c:pt idx="598">
                  <c:v>18.883800000000001</c:v>
                </c:pt>
                <c:pt idx="599">
                  <c:v>19.018799999999999</c:v>
                </c:pt>
                <c:pt idx="600">
                  <c:v>19.174199999999999</c:v>
                </c:pt>
                <c:pt idx="601">
                  <c:v>18.490000000000002</c:v>
                </c:pt>
                <c:pt idx="602">
                  <c:v>17.9208</c:v>
                </c:pt>
                <c:pt idx="603">
                  <c:v>18.091999999999999</c:v>
                </c:pt>
                <c:pt idx="604">
                  <c:v>17.869800000000001</c:v>
                </c:pt>
                <c:pt idx="605">
                  <c:v>17.761800000000001</c:v>
                </c:pt>
                <c:pt idx="606">
                  <c:v>17.826000000000001</c:v>
                </c:pt>
                <c:pt idx="607">
                  <c:v>17.800599999999999</c:v>
                </c:pt>
                <c:pt idx="608">
                  <c:v>17.830199999999998</c:v>
                </c:pt>
                <c:pt idx="609">
                  <c:v>17.901400000000002</c:v>
                </c:pt>
                <c:pt idx="610">
                  <c:v>17.971399999999999</c:v>
                </c:pt>
                <c:pt idx="611">
                  <c:v>17.598599999999998</c:v>
                </c:pt>
                <c:pt idx="612">
                  <c:v>17.767800000000001</c:v>
                </c:pt>
                <c:pt idx="613">
                  <c:v>17.800599999999999</c:v>
                </c:pt>
                <c:pt idx="614">
                  <c:v>17.758000000000003</c:v>
                </c:pt>
                <c:pt idx="615">
                  <c:v>17.613800000000001</c:v>
                </c:pt>
                <c:pt idx="616">
                  <c:v>17.653399999999998</c:v>
                </c:pt>
                <c:pt idx="617">
                  <c:v>17.5214</c:v>
                </c:pt>
                <c:pt idx="618">
                  <c:v>16.767199999999999</c:v>
                </c:pt>
                <c:pt idx="619">
                  <c:v>16.5746</c:v>
                </c:pt>
                <c:pt idx="620">
                  <c:v>16.6754</c:v>
                </c:pt>
                <c:pt idx="621">
                  <c:v>16.855600000000003</c:v>
                </c:pt>
                <c:pt idx="622">
                  <c:v>16.417200000000001</c:v>
                </c:pt>
                <c:pt idx="623">
                  <c:v>16.149799999999999</c:v>
                </c:pt>
                <c:pt idx="624">
                  <c:v>16.0154</c:v>
                </c:pt>
                <c:pt idx="625">
                  <c:v>16.1586</c:v>
                </c:pt>
                <c:pt idx="626">
                  <c:v>15.854200000000001</c:v>
                </c:pt>
                <c:pt idx="627">
                  <c:v>15.915199999999999</c:v>
                </c:pt>
                <c:pt idx="628">
                  <c:v>15.9</c:v>
                </c:pt>
                <c:pt idx="629">
                  <c:v>16.081399999999999</c:v>
                </c:pt>
                <c:pt idx="630">
                  <c:v>16.087399999999999</c:v>
                </c:pt>
                <c:pt idx="631">
                  <c:v>16.1738</c:v>
                </c:pt>
                <c:pt idx="632">
                  <c:v>15.9542</c:v>
                </c:pt>
                <c:pt idx="633">
                  <c:v>15.9732</c:v>
                </c:pt>
                <c:pt idx="634">
                  <c:v>15.9338</c:v>
                </c:pt>
                <c:pt idx="635">
                  <c:v>16.012599999999999</c:v>
                </c:pt>
                <c:pt idx="636">
                  <c:v>16.211199999999998</c:v>
                </c:pt>
                <c:pt idx="637">
                  <c:v>16.330000000000002</c:v>
                </c:pt>
                <c:pt idx="638">
                  <c:v>16.058600000000002</c:v>
                </c:pt>
                <c:pt idx="639">
                  <c:v>13.5846</c:v>
                </c:pt>
                <c:pt idx="640">
                  <c:v>13.6774</c:v>
                </c:pt>
                <c:pt idx="641">
                  <c:v>13.562200000000001</c:v>
                </c:pt>
                <c:pt idx="642">
                  <c:v>12.987799999999998</c:v>
                </c:pt>
                <c:pt idx="643">
                  <c:v>12.5572</c:v>
                </c:pt>
                <c:pt idx="644">
                  <c:v>12.61</c:v>
                </c:pt>
                <c:pt idx="645">
                  <c:v>12.098800000000001</c:v>
                </c:pt>
                <c:pt idx="646">
                  <c:v>12.065999999999999</c:v>
                </c:pt>
                <c:pt idx="647">
                  <c:v>11.8308</c:v>
                </c:pt>
                <c:pt idx="648">
                  <c:v>11.8034</c:v>
                </c:pt>
                <c:pt idx="649">
                  <c:v>11.9054</c:v>
                </c:pt>
                <c:pt idx="650">
                  <c:v>12.073399999999999</c:v>
                </c:pt>
                <c:pt idx="651">
                  <c:v>11.8506</c:v>
                </c:pt>
                <c:pt idx="652">
                  <c:v>11.950199999999999</c:v>
                </c:pt>
                <c:pt idx="653">
                  <c:v>12.05</c:v>
                </c:pt>
                <c:pt idx="654">
                  <c:v>12.5222</c:v>
                </c:pt>
                <c:pt idx="655">
                  <c:v>12.142799999999999</c:v>
                </c:pt>
                <c:pt idx="656">
                  <c:v>12.237</c:v>
                </c:pt>
                <c:pt idx="657">
                  <c:v>12.1488</c:v>
                </c:pt>
                <c:pt idx="658">
                  <c:v>12.0892</c:v>
                </c:pt>
                <c:pt idx="659">
                  <c:v>11.957800000000001</c:v>
                </c:pt>
                <c:pt idx="660">
                  <c:v>12.0562</c:v>
                </c:pt>
                <c:pt idx="661">
                  <c:v>12.5258</c:v>
                </c:pt>
                <c:pt idx="662">
                  <c:v>12.809200000000001</c:v>
                </c:pt>
                <c:pt idx="663">
                  <c:v>12.5768</c:v>
                </c:pt>
                <c:pt idx="664">
                  <c:v>12.430200000000001</c:v>
                </c:pt>
                <c:pt idx="665">
                  <c:v>12.732200000000001</c:v>
                </c:pt>
                <c:pt idx="666">
                  <c:v>12.974799999999998</c:v>
                </c:pt>
                <c:pt idx="667">
                  <c:v>13.3614</c:v>
                </c:pt>
                <c:pt idx="668">
                  <c:v>13.422000000000001</c:v>
                </c:pt>
                <c:pt idx="669">
                  <c:v>13.5632</c:v>
                </c:pt>
                <c:pt idx="670">
                  <c:v>13.721399999999999</c:v>
                </c:pt>
                <c:pt idx="671">
                  <c:v>13.5688</c:v>
                </c:pt>
                <c:pt idx="672">
                  <c:v>13.800800000000001</c:v>
                </c:pt>
                <c:pt idx="673">
                  <c:v>13.666599999999999</c:v>
                </c:pt>
                <c:pt idx="674">
                  <c:v>13.568000000000001</c:v>
                </c:pt>
                <c:pt idx="675">
                  <c:v>13.481200000000001</c:v>
                </c:pt>
                <c:pt idx="676">
                  <c:v>13.662799999999999</c:v>
                </c:pt>
                <c:pt idx="677">
                  <c:v>13.559999999999999</c:v>
                </c:pt>
                <c:pt idx="678">
                  <c:v>13.5732</c:v>
                </c:pt>
                <c:pt idx="679">
                  <c:v>13.4274</c:v>
                </c:pt>
                <c:pt idx="680">
                  <c:v>13.3172</c:v>
                </c:pt>
                <c:pt idx="681">
                  <c:v>13.0494</c:v>
                </c:pt>
                <c:pt idx="682">
                  <c:v>12.996799999999999</c:v>
                </c:pt>
                <c:pt idx="683">
                  <c:v>12.969999999999999</c:v>
                </c:pt>
                <c:pt idx="684">
                  <c:v>12.659000000000001</c:v>
                </c:pt>
                <c:pt idx="685">
                  <c:v>12.696</c:v>
                </c:pt>
                <c:pt idx="686">
                  <c:v>12.825999999999999</c:v>
                </c:pt>
                <c:pt idx="687">
                  <c:v>12.8202</c:v>
                </c:pt>
                <c:pt idx="688">
                  <c:v>13.0548</c:v>
                </c:pt>
                <c:pt idx="689">
                  <c:v>12.601800000000001</c:v>
                </c:pt>
                <c:pt idx="690">
                  <c:v>12.6228</c:v>
                </c:pt>
                <c:pt idx="691">
                  <c:v>12.68</c:v>
                </c:pt>
                <c:pt idx="692">
                  <c:v>12.6418</c:v>
                </c:pt>
                <c:pt idx="693">
                  <c:v>12.9762</c:v>
                </c:pt>
                <c:pt idx="694">
                  <c:v>12.758799999999999</c:v>
                </c:pt>
                <c:pt idx="695">
                  <c:v>12.498799999999999</c:v>
                </c:pt>
                <c:pt idx="696">
                  <c:v>12.241200000000001</c:v>
                </c:pt>
                <c:pt idx="697">
                  <c:v>11.6938</c:v>
                </c:pt>
                <c:pt idx="698">
                  <c:v>9.9657999999999998</c:v>
                </c:pt>
                <c:pt idx="699">
                  <c:v>9.6382000000000012</c:v>
                </c:pt>
                <c:pt idx="700">
                  <c:v>9.2501999999999995</c:v>
                </c:pt>
                <c:pt idx="701">
                  <c:v>9.2639999999999993</c:v>
                </c:pt>
                <c:pt idx="702">
                  <c:v>9.2512000000000008</c:v>
                </c:pt>
                <c:pt idx="703">
                  <c:v>9.1093999999999991</c:v>
                </c:pt>
                <c:pt idx="704">
                  <c:v>9.408199999999999</c:v>
                </c:pt>
                <c:pt idx="705">
                  <c:v>9.5558000000000014</c:v>
                </c:pt>
                <c:pt idx="706">
                  <c:v>9.3486000000000011</c:v>
                </c:pt>
                <c:pt idx="707">
                  <c:v>9.3002000000000002</c:v>
                </c:pt>
                <c:pt idx="708">
                  <c:v>9.4621999999999993</c:v>
                </c:pt>
                <c:pt idx="709">
                  <c:v>9.9697999999999993</c:v>
                </c:pt>
                <c:pt idx="710">
                  <c:v>9.7602000000000011</c:v>
                </c:pt>
                <c:pt idx="711">
                  <c:v>9.8065999999999995</c:v>
                </c:pt>
                <c:pt idx="712">
                  <c:v>9.769400000000001</c:v>
                </c:pt>
                <c:pt idx="713">
                  <c:v>9.7157999999999998</c:v>
                </c:pt>
                <c:pt idx="714">
                  <c:v>9.7742000000000004</c:v>
                </c:pt>
                <c:pt idx="715">
                  <c:v>9.6121999999999996</c:v>
                </c:pt>
                <c:pt idx="716">
                  <c:v>9.6194000000000006</c:v>
                </c:pt>
                <c:pt idx="717">
                  <c:v>9.7178000000000004</c:v>
                </c:pt>
                <c:pt idx="718">
                  <c:v>9.5548000000000002</c:v>
                </c:pt>
                <c:pt idx="719">
                  <c:v>9.5327999999999999</c:v>
                </c:pt>
                <c:pt idx="720">
                  <c:v>9.0411999999999999</c:v>
                </c:pt>
                <c:pt idx="721">
                  <c:v>9.3439999999999994</c:v>
                </c:pt>
                <c:pt idx="722">
                  <c:v>9.5565999999999995</c:v>
                </c:pt>
                <c:pt idx="723">
                  <c:v>9.5608000000000004</c:v>
                </c:pt>
                <c:pt idx="724">
                  <c:v>9.5519999999999996</c:v>
                </c:pt>
                <c:pt idx="725">
                  <c:v>9.8221999999999987</c:v>
                </c:pt>
                <c:pt idx="726">
                  <c:v>9.6994000000000007</c:v>
                </c:pt>
                <c:pt idx="727">
                  <c:v>10.026199999999999</c:v>
                </c:pt>
                <c:pt idx="728">
                  <c:v>10.017199999999999</c:v>
                </c:pt>
                <c:pt idx="729">
                  <c:v>10.1462</c:v>
                </c:pt>
                <c:pt idx="730">
                  <c:v>10.065999999999999</c:v>
                </c:pt>
                <c:pt idx="731">
                  <c:v>9.766</c:v>
                </c:pt>
                <c:pt idx="732">
                  <c:v>9.9025999999999996</c:v>
                </c:pt>
                <c:pt idx="733">
                  <c:v>10.033199999999999</c:v>
                </c:pt>
                <c:pt idx="734">
                  <c:v>9.9711999999999996</c:v>
                </c:pt>
                <c:pt idx="735">
                  <c:v>10.184799999999999</c:v>
                </c:pt>
                <c:pt idx="736">
                  <c:v>10.293800000000001</c:v>
                </c:pt>
                <c:pt idx="737">
                  <c:v>10.5182</c:v>
                </c:pt>
                <c:pt idx="738">
                  <c:v>10.3742</c:v>
                </c:pt>
                <c:pt idx="739">
                  <c:v>10.8866</c:v>
                </c:pt>
                <c:pt idx="740">
                  <c:v>10.889799999999999</c:v>
                </c:pt>
                <c:pt idx="741">
                  <c:v>11.0298</c:v>
                </c:pt>
                <c:pt idx="742">
                  <c:v>10.840199999999999</c:v>
                </c:pt>
                <c:pt idx="743">
                  <c:v>10.967400000000001</c:v>
                </c:pt>
                <c:pt idx="744">
                  <c:v>10.93</c:v>
                </c:pt>
                <c:pt idx="745">
                  <c:v>11.0648</c:v>
                </c:pt>
                <c:pt idx="746">
                  <c:v>10.976000000000001</c:v>
                </c:pt>
                <c:pt idx="747">
                  <c:v>10.9514</c:v>
                </c:pt>
                <c:pt idx="748">
                  <c:v>10.868</c:v>
                </c:pt>
                <c:pt idx="749">
                  <c:v>10.9366</c:v>
                </c:pt>
                <c:pt idx="750">
                  <c:v>11.0974</c:v>
                </c:pt>
                <c:pt idx="751">
                  <c:v>11.222</c:v>
                </c:pt>
                <c:pt idx="752">
                  <c:v>10.828799999999999</c:v>
                </c:pt>
                <c:pt idx="753">
                  <c:v>10.802800000000001</c:v>
                </c:pt>
                <c:pt idx="754">
                  <c:v>11.034800000000001</c:v>
                </c:pt>
                <c:pt idx="755">
                  <c:v>10.84</c:v>
                </c:pt>
                <c:pt idx="756">
                  <c:v>11.0006</c:v>
                </c:pt>
                <c:pt idx="757">
                  <c:v>10.943999999999999</c:v>
                </c:pt>
                <c:pt idx="758">
                  <c:v>10.7042</c:v>
                </c:pt>
                <c:pt idx="759">
                  <c:v>10.456799999999999</c:v>
                </c:pt>
                <c:pt idx="760">
                  <c:v>10.263400000000001</c:v>
                </c:pt>
                <c:pt idx="761">
                  <c:v>10.2026</c:v>
                </c:pt>
                <c:pt idx="762">
                  <c:v>10.334199999999999</c:v>
                </c:pt>
                <c:pt idx="763">
                  <c:v>12.816800000000001</c:v>
                </c:pt>
                <c:pt idx="764">
                  <c:v>12.831999999999999</c:v>
                </c:pt>
                <c:pt idx="765">
                  <c:v>12.530800000000001</c:v>
                </c:pt>
                <c:pt idx="766">
                  <c:v>12.916599999999999</c:v>
                </c:pt>
                <c:pt idx="767">
                  <c:v>13.1892</c:v>
                </c:pt>
                <c:pt idx="768">
                  <c:v>13.338800000000001</c:v>
                </c:pt>
                <c:pt idx="769">
                  <c:v>13.0358</c:v>
                </c:pt>
                <c:pt idx="770">
                  <c:v>13.2422</c:v>
                </c:pt>
                <c:pt idx="771">
                  <c:v>13.129799999999999</c:v>
                </c:pt>
                <c:pt idx="772">
                  <c:v>12.8566</c:v>
                </c:pt>
                <c:pt idx="773">
                  <c:v>12.5372</c:v>
                </c:pt>
                <c:pt idx="774">
                  <c:v>12.890799999999999</c:v>
                </c:pt>
                <c:pt idx="775">
                  <c:v>12.8446</c:v>
                </c:pt>
                <c:pt idx="776">
                  <c:v>12.821400000000001</c:v>
                </c:pt>
                <c:pt idx="777">
                  <c:v>12.671200000000001</c:v>
                </c:pt>
                <c:pt idx="778">
                  <c:v>12.873200000000001</c:v>
                </c:pt>
                <c:pt idx="779">
                  <c:v>12.6828</c:v>
                </c:pt>
                <c:pt idx="780">
                  <c:v>12.6508</c:v>
                </c:pt>
                <c:pt idx="781">
                  <c:v>13.071999999999999</c:v>
                </c:pt>
                <c:pt idx="782">
                  <c:v>13.114599999999999</c:v>
                </c:pt>
                <c:pt idx="783">
                  <c:v>12.986600000000001</c:v>
                </c:pt>
                <c:pt idx="784">
                  <c:v>13.054599999999999</c:v>
                </c:pt>
                <c:pt idx="785">
                  <c:v>13.0786</c:v>
                </c:pt>
                <c:pt idx="786">
                  <c:v>13.615799999999998</c:v>
                </c:pt>
                <c:pt idx="787">
                  <c:v>13.758799999999999</c:v>
                </c:pt>
                <c:pt idx="788">
                  <c:v>13.8398</c:v>
                </c:pt>
                <c:pt idx="789">
                  <c:v>13.686000000000002</c:v>
                </c:pt>
                <c:pt idx="790">
                  <c:v>13.6952</c:v>
                </c:pt>
                <c:pt idx="791">
                  <c:v>13.590799999999998</c:v>
                </c:pt>
                <c:pt idx="792">
                  <c:v>13.504799999999999</c:v>
                </c:pt>
                <c:pt idx="793">
                  <c:v>13.639799999999999</c:v>
                </c:pt>
                <c:pt idx="794">
                  <c:v>13.6172</c:v>
                </c:pt>
                <c:pt idx="795">
                  <c:v>13.646799999999999</c:v>
                </c:pt>
                <c:pt idx="796">
                  <c:v>13.577400000000001</c:v>
                </c:pt>
                <c:pt idx="797">
                  <c:v>13.562799999999999</c:v>
                </c:pt>
                <c:pt idx="798">
                  <c:v>13.696000000000002</c:v>
                </c:pt>
                <c:pt idx="799">
                  <c:v>13.740799999999998</c:v>
                </c:pt>
                <c:pt idx="800">
                  <c:v>13.6912</c:v>
                </c:pt>
                <c:pt idx="801">
                  <c:v>13.487200000000001</c:v>
                </c:pt>
                <c:pt idx="802">
                  <c:v>13.491200000000001</c:v>
                </c:pt>
                <c:pt idx="803">
                  <c:v>13.375800000000002</c:v>
                </c:pt>
                <c:pt idx="804">
                  <c:v>13.3142</c:v>
                </c:pt>
                <c:pt idx="805">
                  <c:v>13.116800000000001</c:v>
                </c:pt>
                <c:pt idx="806">
                  <c:v>12.882</c:v>
                </c:pt>
                <c:pt idx="807">
                  <c:v>12.9008</c:v>
                </c:pt>
                <c:pt idx="808">
                  <c:v>12.7546</c:v>
                </c:pt>
                <c:pt idx="809">
                  <c:v>12.901199999999999</c:v>
                </c:pt>
                <c:pt idx="810">
                  <c:v>12.7386</c:v>
                </c:pt>
                <c:pt idx="811">
                  <c:v>12.847800000000001</c:v>
                </c:pt>
                <c:pt idx="812">
                  <c:v>12.2942</c:v>
                </c:pt>
                <c:pt idx="813">
                  <c:v>12.081399999999999</c:v>
                </c:pt>
                <c:pt idx="814">
                  <c:v>12.077200000000001</c:v>
                </c:pt>
                <c:pt idx="815">
                  <c:v>12.154199999999999</c:v>
                </c:pt>
                <c:pt idx="816">
                  <c:v>12.0778</c:v>
                </c:pt>
                <c:pt idx="817">
                  <c:v>12.4102</c:v>
                </c:pt>
                <c:pt idx="818">
                  <c:v>12.122199999999999</c:v>
                </c:pt>
                <c:pt idx="819">
                  <c:v>12.133199999999999</c:v>
                </c:pt>
                <c:pt idx="820">
                  <c:v>12.0532</c:v>
                </c:pt>
                <c:pt idx="821">
                  <c:v>12.1538</c:v>
                </c:pt>
                <c:pt idx="822">
                  <c:v>12.2258</c:v>
                </c:pt>
                <c:pt idx="823">
                  <c:v>12.316800000000001</c:v>
                </c:pt>
                <c:pt idx="824">
                  <c:v>12.912799999999999</c:v>
                </c:pt>
                <c:pt idx="825">
                  <c:v>12.6906</c:v>
                </c:pt>
                <c:pt idx="826">
                  <c:v>12.5532</c:v>
                </c:pt>
                <c:pt idx="827">
                  <c:v>12.6982</c:v>
                </c:pt>
                <c:pt idx="828">
                  <c:v>12.831200000000001</c:v>
                </c:pt>
                <c:pt idx="829">
                  <c:v>12.9308</c:v>
                </c:pt>
                <c:pt idx="830">
                  <c:v>12.5702</c:v>
                </c:pt>
                <c:pt idx="831">
                  <c:v>12.53</c:v>
                </c:pt>
                <c:pt idx="832">
                  <c:v>12.6572</c:v>
                </c:pt>
                <c:pt idx="833">
                  <c:v>12.7158</c:v>
                </c:pt>
                <c:pt idx="834">
                  <c:v>13.160599999999999</c:v>
                </c:pt>
                <c:pt idx="835">
                  <c:v>13.495799999999999</c:v>
                </c:pt>
                <c:pt idx="836">
                  <c:v>13.335400000000002</c:v>
                </c:pt>
                <c:pt idx="837">
                  <c:v>13.517199999999999</c:v>
                </c:pt>
                <c:pt idx="838">
                  <c:v>12.5886</c:v>
                </c:pt>
                <c:pt idx="839">
                  <c:v>12.630800000000001</c:v>
                </c:pt>
                <c:pt idx="840">
                  <c:v>12.5602</c:v>
                </c:pt>
                <c:pt idx="841">
                  <c:v>12.691800000000001</c:v>
                </c:pt>
                <c:pt idx="842">
                  <c:v>12.467400000000001</c:v>
                </c:pt>
                <c:pt idx="843">
                  <c:v>12.5578</c:v>
                </c:pt>
                <c:pt idx="844">
                  <c:v>12.576600000000001</c:v>
                </c:pt>
                <c:pt idx="845">
                  <c:v>12.6112</c:v>
                </c:pt>
                <c:pt idx="846">
                  <c:v>12.819399999999998</c:v>
                </c:pt>
                <c:pt idx="847">
                  <c:v>12.675799999999999</c:v>
                </c:pt>
                <c:pt idx="848">
                  <c:v>12.293200000000001</c:v>
                </c:pt>
                <c:pt idx="849">
                  <c:v>12.2202</c:v>
                </c:pt>
                <c:pt idx="850">
                  <c:v>12.07</c:v>
                </c:pt>
                <c:pt idx="851">
                  <c:v>12.2858</c:v>
                </c:pt>
                <c:pt idx="852">
                  <c:v>12.236799999999999</c:v>
                </c:pt>
                <c:pt idx="853">
                  <c:v>12.088200000000001</c:v>
                </c:pt>
                <c:pt idx="854">
                  <c:v>12.289400000000001</c:v>
                </c:pt>
                <c:pt idx="855">
                  <c:v>12.2386</c:v>
                </c:pt>
                <c:pt idx="856">
                  <c:v>12.091800000000001</c:v>
                </c:pt>
                <c:pt idx="857">
                  <c:v>11.9306</c:v>
                </c:pt>
                <c:pt idx="858">
                  <c:v>12.0588</c:v>
                </c:pt>
                <c:pt idx="859">
                  <c:v>11.937999999999999</c:v>
                </c:pt>
                <c:pt idx="860">
                  <c:v>11.8628</c:v>
                </c:pt>
                <c:pt idx="861">
                  <c:v>11.464</c:v>
                </c:pt>
                <c:pt idx="862">
                  <c:v>11.394600000000001</c:v>
                </c:pt>
                <c:pt idx="863">
                  <c:v>11.495799999999999</c:v>
                </c:pt>
                <c:pt idx="864">
                  <c:v>11.194199999999999</c:v>
                </c:pt>
                <c:pt idx="865">
                  <c:v>11.16</c:v>
                </c:pt>
                <c:pt idx="866">
                  <c:v>10.619199999999999</c:v>
                </c:pt>
                <c:pt idx="867">
                  <c:v>10.414199999999999</c:v>
                </c:pt>
                <c:pt idx="868">
                  <c:v>9.996599999999999</c:v>
                </c:pt>
                <c:pt idx="869">
                  <c:v>9.8339999999999996</c:v>
                </c:pt>
                <c:pt idx="870">
                  <c:v>10.053799999999999</c:v>
                </c:pt>
                <c:pt idx="871">
                  <c:v>9.9182000000000006</c:v>
                </c:pt>
                <c:pt idx="872">
                  <c:v>9.870000000000001</c:v>
                </c:pt>
                <c:pt idx="873">
                  <c:v>9.3872</c:v>
                </c:pt>
                <c:pt idx="874">
                  <c:v>9.1902000000000008</c:v>
                </c:pt>
                <c:pt idx="875">
                  <c:v>9.158199999999999</c:v>
                </c:pt>
                <c:pt idx="876">
                  <c:v>9.319799999999999</c:v>
                </c:pt>
                <c:pt idx="877">
                  <c:v>9.8394000000000013</c:v>
                </c:pt>
                <c:pt idx="878">
                  <c:v>9.732800000000001</c:v>
                </c:pt>
                <c:pt idx="879">
                  <c:v>9.6147999999999989</c:v>
                </c:pt>
                <c:pt idx="880">
                  <c:v>9.2012</c:v>
                </c:pt>
                <c:pt idx="881">
                  <c:v>9.1391999999999989</c:v>
                </c:pt>
                <c:pt idx="882">
                  <c:v>8.9773999999999994</c:v>
                </c:pt>
                <c:pt idx="883">
                  <c:v>9.2022000000000013</c:v>
                </c:pt>
                <c:pt idx="884">
                  <c:v>9.8306000000000004</c:v>
                </c:pt>
                <c:pt idx="885">
                  <c:v>10.1</c:v>
                </c:pt>
                <c:pt idx="886">
                  <c:v>10.654199999999999</c:v>
                </c:pt>
                <c:pt idx="887">
                  <c:v>9.9567999999999994</c:v>
                </c:pt>
                <c:pt idx="888">
                  <c:v>9.8781999999999996</c:v>
                </c:pt>
                <c:pt idx="889">
                  <c:v>9.4687999999999999</c:v>
                </c:pt>
                <c:pt idx="890">
                  <c:v>9.3219999999999992</c:v>
                </c:pt>
                <c:pt idx="891">
                  <c:v>9.4738000000000007</c:v>
                </c:pt>
                <c:pt idx="892">
                  <c:v>9.3346</c:v>
                </c:pt>
                <c:pt idx="893">
                  <c:v>9.5638000000000005</c:v>
                </c:pt>
                <c:pt idx="894">
                  <c:v>10.086600000000001</c:v>
                </c:pt>
                <c:pt idx="895">
                  <c:v>9.9681999999999995</c:v>
                </c:pt>
                <c:pt idx="896">
                  <c:v>9.6571999999999996</c:v>
                </c:pt>
                <c:pt idx="897">
                  <c:v>9.6373999999999995</c:v>
                </c:pt>
                <c:pt idx="898">
                  <c:v>10.134</c:v>
                </c:pt>
                <c:pt idx="899">
                  <c:v>10.368</c:v>
                </c:pt>
                <c:pt idx="900">
                  <c:v>10.419799999999999</c:v>
                </c:pt>
                <c:pt idx="901">
                  <c:v>10.058</c:v>
                </c:pt>
                <c:pt idx="902">
                  <c:v>10.253400000000001</c:v>
                </c:pt>
                <c:pt idx="903">
                  <c:v>10.405200000000001</c:v>
                </c:pt>
                <c:pt idx="904">
                  <c:v>10.6366</c:v>
                </c:pt>
                <c:pt idx="905">
                  <c:v>10.5954</c:v>
                </c:pt>
                <c:pt idx="906">
                  <c:v>10.825799999999999</c:v>
                </c:pt>
                <c:pt idx="907">
                  <c:v>11.5998</c:v>
                </c:pt>
                <c:pt idx="908">
                  <c:v>12.122</c:v>
                </c:pt>
                <c:pt idx="909">
                  <c:v>12.002599999999999</c:v>
                </c:pt>
                <c:pt idx="910">
                  <c:v>12.007200000000001</c:v>
                </c:pt>
                <c:pt idx="911">
                  <c:v>12.0778</c:v>
                </c:pt>
                <c:pt idx="912">
                  <c:v>12.1282</c:v>
                </c:pt>
                <c:pt idx="913">
                  <c:v>12.2874</c:v>
                </c:pt>
                <c:pt idx="914">
                  <c:v>12.473800000000001</c:v>
                </c:pt>
                <c:pt idx="915">
                  <c:v>12.4994</c:v>
                </c:pt>
                <c:pt idx="916">
                  <c:v>12.57</c:v>
                </c:pt>
                <c:pt idx="917">
                  <c:v>12.810599999999999</c:v>
                </c:pt>
                <c:pt idx="918">
                  <c:v>12.871799999999999</c:v>
                </c:pt>
                <c:pt idx="919">
                  <c:v>12.9572</c:v>
                </c:pt>
                <c:pt idx="920">
                  <c:v>12.9994</c:v>
                </c:pt>
                <c:pt idx="921">
                  <c:v>12.731199999999999</c:v>
                </c:pt>
                <c:pt idx="922">
                  <c:v>12.732200000000001</c:v>
                </c:pt>
                <c:pt idx="923">
                  <c:v>12.9208</c:v>
                </c:pt>
                <c:pt idx="924">
                  <c:v>12.8226</c:v>
                </c:pt>
                <c:pt idx="925">
                  <c:v>12.9438</c:v>
                </c:pt>
                <c:pt idx="926">
                  <c:v>12.7714</c:v>
                </c:pt>
                <c:pt idx="927">
                  <c:v>12.349399999999999</c:v>
                </c:pt>
                <c:pt idx="928">
                  <c:v>12.427200000000001</c:v>
                </c:pt>
                <c:pt idx="929">
                  <c:v>12.235200000000001</c:v>
                </c:pt>
                <c:pt idx="930">
                  <c:v>12.481399999999999</c:v>
                </c:pt>
                <c:pt idx="931">
                  <c:v>12.443200000000001</c:v>
                </c:pt>
                <c:pt idx="932">
                  <c:v>12.472799999999999</c:v>
                </c:pt>
                <c:pt idx="933">
                  <c:v>12.2552</c:v>
                </c:pt>
                <c:pt idx="934">
                  <c:v>12.399800000000001</c:v>
                </c:pt>
                <c:pt idx="935">
                  <c:v>12.2982</c:v>
                </c:pt>
                <c:pt idx="936">
                  <c:v>12.2852</c:v>
                </c:pt>
                <c:pt idx="937">
                  <c:v>11.6546</c:v>
                </c:pt>
                <c:pt idx="938">
                  <c:v>11.5548</c:v>
                </c:pt>
                <c:pt idx="939">
                  <c:v>11.5974</c:v>
                </c:pt>
                <c:pt idx="940">
                  <c:v>11.553799999999999</c:v>
                </c:pt>
                <c:pt idx="941">
                  <c:v>11.6952</c:v>
                </c:pt>
                <c:pt idx="942">
                  <c:v>11.562000000000001</c:v>
                </c:pt>
                <c:pt idx="943">
                  <c:v>11.4406</c:v>
                </c:pt>
                <c:pt idx="944">
                  <c:v>11.622</c:v>
                </c:pt>
                <c:pt idx="945">
                  <c:v>10.892199999999999</c:v>
                </c:pt>
                <c:pt idx="946">
                  <c:v>11.030800000000001</c:v>
                </c:pt>
                <c:pt idx="947">
                  <c:v>11.106199999999999</c:v>
                </c:pt>
                <c:pt idx="948">
                  <c:v>9.5351999999999997</c:v>
                </c:pt>
                <c:pt idx="949">
                  <c:v>9.3917999999999999</c:v>
                </c:pt>
                <c:pt idx="950">
                  <c:v>9.4298000000000002</c:v>
                </c:pt>
                <c:pt idx="951">
                  <c:v>9.4766000000000012</c:v>
                </c:pt>
                <c:pt idx="952">
                  <c:v>9.4394000000000009</c:v>
                </c:pt>
                <c:pt idx="953">
                  <c:v>9.6560000000000006</c:v>
                </c:pt>
                <c:pt idx="954">
                  <c:v>9.6232000000000006</c:v>
                </c:pt>
                <c:pt idx="955">
                  <c:v>9.4897999999999989</c:v>
                </c:pt>
                <c:pt idx="956">
                  <c:v>9.629999999999999</c:v>
                </c:pt>
                <c:pt idx="957">
                  <c:v>9.7425999999999995</c:v>
                </c:pt>
                <c:pt idx="958">
                  <c:v>9.6999999999999993</c:v>
                </c:pt>
                <c:pt idx="959">
                  <c:v>10.273399999999999</c:v>
                </c:pt>
                <c:pt idx="960">
                  <c:v>10.3742</c:v>
                </c:pt>
                <c:pt idx="961">
                  <c:v>10.366200000000001</c:v>
                </c:pt>
                <c:pt idx="962">
                  <c:v>10.5192</c:v>
                </c:pt>
                <c:pt idx="963">
                  <c:v>10.4854</c:v>
                </c:pt>
                <c:pt idx="964">
                  <c:v>10.5</c:v>
                </c:pt>
                <c:pt idx="965">
                  <c:v>10.769400000000001</c:v>
                </c:pt>
                <c:pt idx="966">
                  <c:v>10.811199999999999</c:v>
                </c:pt>
                <c:pt idx="967">
                  <c:v>10.873799999999999</c:v>
                </c:pt>
                <c:pt idx="968">
                  <c:v>10.7334</c:v>
                </c:pt>
                <c:pt idx="969">
                  <c:v>10.763999999999999</c:v>
                </c:pt>
                <c:pt idx="970">
                  <c:v>10.7498</c:v>
                </c:pt>
                <c:pt idx="971">
                  <c:v>10.710599999999999</c:v>
                </c:pt>
                <c:pt idx="972">
                  <c:v>10.465999999999999</c:v>
                </c:pt>
                <c:pt idx="973">
                  <c:v>10.542</c:v>
                </c:pt>
                <c:pt idx="974">
                  <c:v>10.666599999999999</c:v>
                </c:pt>
                <c:pt idx="975">
                  <c:v>10.3994</c:v>
                </c:pt>
                <c:pt idx="976">
                  <c:v>10.3742</c:v>
                </c:pt>
                <c:pt idx="977">
                  <c:v>10.162000000000001</c:v>
                </c:pt>
                <c:pt idx="978">
                  <c:v>10.126799999999999</c:v>
                </c:pt>
                <c:pt idx="979">
                  <c:v>10.2302</c:v>
                </c:pt>
                <c:pt idx="980">
                  <c:v>10.1792</c:v>
                </c:pt>
                <c:pt idx="981">
                  <c:v>10.3698</c:v>
                </c:pt>
                <c:pt idx="982">
                  <c:v>10.3978</c:v>
                </c:pt>
                <c:pt idx="983">
                  <c:v>10.4514</c:v>
                </c:pt>
                <c:pt idx="984">
                  <c:v>10.3568</c:v>
                </c:pt>
                <c:pt idx="985">
                  <c:v>10.1486</c:v>
                </c:pt>
                <c:pt idx="986">
                  <c:v>10.0068</c:v>
                </c:pt>
                <c:pt idx="987">
                  <c:v>9.9385999999999992</c:v>
                </c:pt>
                <c:pt idx="988">
                  <c:v>9.9572000000000003</c:v>
                </c:pt>
                <c:pt idx="989">
                  <c:v>9.7005999999999997</c:v>
                </c:pt>
                <c:pt idx="990">
                  <c:v>9.6367999999999991</c:v>
                </c:pt>
                <c:pt idx="991">
                  <c:v>9.7647999999999993</c:v>
                </c:pt>
                <c:pt idx="992">
                  <c:v>9.9931999999999999</c:v>
                </c:pt>
                <c:pt idx="993">
                  <c:v>9.7878000000000007</c:v>
                </c:pt>
                <c:pt idx="994">
                  <c:v>9.579600000000001</c:v>
                </c:pt>
                <c:pt idx="995">
                  <c:v>9.5351999999999997</c:v>
                </c:pt>
                <c:pt idx="996">
                  <c:v>9.6546000000000003</c:v>
                </c:pt>
                <c:pt idx="997">
                  <c:v>9.5686</c:v>
                </c:pt>
                <c:pt idx="998">
                  <c:v>9.3388000000000009</c:v>
                </c:pt>
                <c:pt idx="999">
                  <c:v>9.5894000000000013</c:v>
                </c:pt>
                <c:pt idx="1000">
                  <c:v>9.757200000000001</c:v>
                </c:pt>
                <c:pt idx="1001">
                  <c:v>9.6457999999999995</c:v>
                </c:pt>
                <c:pt idx="1002">
                  <c:v>9.4075999999999986</c:v>
                </c:pt>
                <c:pt idx="1003">
                  <c:v>9.2138000000000009</c:v>
                </c:pt>
                <c:pt idx="1004">
                  <c:v>9.0898000000000003</c:v>
                </c:pt>
                <c:pt idx="1005">
                  <c:v>9.3513999999999999</c:v>
                </c:pt>
                <c:pt idx="1006">
                  <c:v>8.9713999999999992</c:v>
                </c:pt>
                <c:pt idx="1007">
                  <c:v>9.3724000000000007</c:v>
                </c:pt>
                <c:pt idx="1008">
                  <c:v>9.4634</c:v>
                </c:pt>
                <c:pt idx="1009">
                  <c:v>9.4353999999999996</c:v>
                </c:pt>
                <c:pt idx="1010">
                  <c:v>9.2149999999999999</c:v>
                </c:pt>
                <c:pt idx="1011">
                  <c:v>10.1426</c:v>
                </c:pt>
                <c:pt idx="1012">
                  <c:v>9.5286000000000008</c:v>
                </c:pt>
                <c:pt idx="1013">
                  <c:v>9.4314</c:v>
                </c:pt>
                <c:pt idx="1014">
                  <c:v>9.2249999999999996</c:v>
                </c:pt>
                <c:pt idx="1015">
                  <c:v>9.1912000000000003</c:v>
                </c:pt>
                <c:pt idx="1016">
                  <c:v>9.2674000000000003</c:v>
                </c:pt>
                <c:pt idx="1017">
                  <c:v>8.595600000000001</c:v>
                </c:pt>
                <c:pt idx="1018">
                  <c:v>8.6855999999999991</c:v>
                </c:pt>
                <c:pt idx="1019">
                  <c:v>8.2408000000000001</c:v>
                </c:pt>
                <c:pt idx="1020">
                  <c:v>8.6378000000000004</c:v>
                </c:pt>
                <c:pt idx="1021">
                  <c:v>9.0901999999999994</c:v>
                </c:pt>
                <c:pt idx="1022">
                  <c:v>9.3501999999999992</c:v>
                </c:pt>
                <c:pt idx="1023">
                  <c:v>9.1920000000000002</c:v>
                </c:pt>
                <c:pt idx="1024">
                  <c:v>9.4494000000000007</c:v>
                </c:pt>
                <c:pt idx="1025">
                  <c:v>9.2748000000000008</c:v>
                </c:pt>
                <c:pt idx="1026">
                  <c:v>8.8346</c:v>
                </c:pt>
                <c:pt idx="1027">
                  <c:v>8.9257999999999988</c:v>
                </c:pt>
                <c:pt idx="1028">
                  <c:v>8.9573999999999998</c:v>
                </c:pt>
                <c:pt idx="1029">
                  <c:v>8.7754000000000012</c:v>
                </c:pt>
                <c:pt idx="1030">
                  <c:v>8.7568000000000001</c:v>
                </c:pt>
                <c:pt idx="1031">
                  <c:v>8.6297999999999995</c:v>
                </c:pt>
                <c:pt idx="1032">
                  <c:v>8.9665999999999997</c:v>
                </c:pt>
                <c:pt idx="1033">
                  <c:v>8.7286000000000001</c:v>
                </c:pt>
                <c:pt idx="1034">
                  <c:v>8.7691999999999997</c:v>
                </c:pt>
                <c:pt idx="1035">
                  <c:v>8.5586000000000002</c:v>
                </c:pt>
                <c:pt idx="1036">
                  <c:v>8.6331999999999987</c:v>
                </c:pt>
                <c:pt idx="1037">
                  <c:v>8.732800000000001</c:v>
                </c:pt>
                <c:pt idx="1038">
                  <c:v>8.6115999999999993</c:v>
                </c:pt>
                <c:pt idx="1039">
                  <c:v>8.8086000000000002</c:v>
                </c:pt>
                <c:pt idx="1040">
                  <c:v>8.9445999999999994</c:v>
                </c:pt>
                <c:pt idx="1041">
                  <c:v>8.4041999999999994</c:v>
                </c:pt>
                <c:pt idx="1042">
                  <c:v>8.3298000000000005</c:v>
                </c:pt>
                <c:pt idx="1043">
                  <c:v>8.4317999999999991</c:v>
                </c:pt>
                <c:pt idx="1044">
                  <c:v>8.3552</c:v>
                </c:pt>
                <c:pt idx="1045">
                  <c:v>8.257200000000001</c:v>
                </c:pt>
                <c:pt idx="1046">
                  <c:v>8.1117999999999988</c:v>
                </c:pt>
                <c:pt idx="1047">
                  <c:v>8.2241999999999997</c:v>
                </c:pt>
                <c:pt idx="1048">
                  <c:v>8.0960000000000001</c:v>
                </c:pt>
                <c:pt idx="1049">
                  <c:v>7.8867999999999991</c:v>
                </c:pt>
                <c:pt idx="1050">
                  <c:v>8.0777999999999999</c:v>
                </c:pt>
                <c:pt idx="1051">
                  <c:v>7.9531999999999998</c:v>
                </c:pt>
                <c:pt idx="1052">
                  <c:v>7.7072000000000003</c:v>
                </c:pt>
                <c:pt idx="1053">
                  <c:v>7.7248000000000001</c:v>
                </c:pt>
                <c:pt idx="1054">
                  <c:v>7.8081999999999994</c:v>
                </c:pt>
                <c:pt idx="1055">
                  <c:v>7.4221999999999992</c:v>
                </c:pt>
                <c:pt idx="1056">
                  <c:v>7.3962000000000003</c:v>
                </c:pt>
                <c:pt idx="1057">
                  <c:v>7.2401999999999997</c:v>
                </c:pt>
                <c:pt idx="1058">
                  <c:v>7.4802000000000008</c:v>
                </c:pt>
                <c:pt idx="1059">
                  <c:v>7.4054000000000002</c:v>
                </c:pt>
                <c:pt idx="1060">
                  <c:v>7.3313999999999995</c:v>
                </c:pt>
                <c:pt idx="1061">
                  <c:v>7.2214</c:v>
                </c:pt>
                <c:pt idx="1062">
                  <c:v>7.1542000000000003</c:v>
                </c:pt>
                <c:pt idx="1063">
                  <c:v>7.1201999999999996</c:v>
                </c:pt>
                <c:pt idx="1064">
                  <c:v>7.3114000000000008</c:v>
                </c:pt>
                <c:pt idx="1065">
                  <c:v>7.2525999999999993</c:v>
                </c:pt>
                <c:pt idx="1066">
                  <c:v>7.0337999999999994</c:v>
                </c:pt>
                <c:pt idx="1067">
                  <c:v>7.1177999999999999</c:v>
                </c:pt>
                <c:pt idx="1068">
                  <c:v>6.9852000000000007</c:v>
                </c:pt>
                <c:pt idx="1069">
                  <c:v>6.9645999999999999</c:v>
                </c:pt>
                <c:pt idx="1070">
                  <c:v>6.9988000000000001</c:v>
                </c:pt>
                <c:pt idx="1071">
                  <c:v>7.0373999999999999</c:v>
                </c:pt>
                <c:pt idx="1072">
                  <c:v>7.0498000000000003</c:v>
                </c:pt>
                <c:pt idx="1073">
                  <c:v>6.8941999999999997</c:v>
                </c:pt>
                <c:pt idx="1074">
                  <c:v>7.1501999999999999</c:v>
                </c:pt>
                <c:pt idx="1075">
                  <c:v>7.4846000000000004</c:v>
                </c:pt>
                <c:pt idx="1076">
                  <c:v>7.5593999999999992</c:v>
                </c:pt>
                <c:pt idx="1077">
                  <c:v>7.6117999999999997</c:v>
                </c:pt>
                <c:pt idx="1078">
                  <c:v>7.6547999999999998</c:v>
                </c:pt>
                <c:pt idx="1079">
                  <c:v>7.4421999999999997</c:v>
                </c:pt>
                <c:pt idx="1080">
                  <c:v>7.3708</c:v>
                </c:pt>
                <c:pt idx="1081">
                  <c:v>7.3504000000000005</c:v>
                </c:pt>
                <c:pt idx="1082">
                  <c:v>6.9762000000000004</c:v>
                </c:pt>
                <c:pt idx="1083">
                  <c:v>6.9662000000000006</c:v>
                </c:pt>
                <c:pt idx="1084">
                  <c:v>7.0680000000000005</c:v>
                </c:pt>
                <c:pt idx="1085">
                  <c:v>6.6599999999999993</c:v>
                </c:pt>
                <c:pt idx="1086">
                  <c:v>6.4313999999999991</c:v>
                </c:pt>
                <c:pt idx="1087">
                  <c:v>6.3117999999999999</c:v>
                </c:pt>
                <c:pt idx="1088">
                  <c:v>6.3273999999999999</c:v>
                </c:pt>
                <c:pt idx="1089">
                  <c:v>6.4079999999999995</c:v>
                </c:pt>
                <c:pt idx="1090">
                  <c:v>6.0312000000000001</c:v>
                </c:pt>
                <c:pt idx="1091">
                  <c:v>6.1420000000000003</c:v>
                </c:pt>
                <c:pt idx="1092">
                  <c:v>6.0600000000000005</c:v>
                </c:pt>
                <c:pt idx="1093">
                  <c:v>6.0828000000000007</c:v>
                </c:pt>
                <c:pt idx="1094">
                  <c:v>6.16</c:v>
                </c:pt>
                <c:pt idx="1095">
                  <c:v>6.1972000000000005</c:v>
                </c:pt>
                <c:pt idx="1096">
                  <c:v>6.3862000000000005</c:v>
                </c:pt>
                <c:pt idx="1097">
                  <c:v>6.6373999999999995</c:v>
                </c:pt>
                <c:pt idx="1098">
                  <c:v>6.5379999999999994</c:v>
                </c:pt>
                <c:pt idx="1099">
                  <c:v>6.5494000000000003</c:v>
                </c:pt>
                <c:pt idx="1100">
                  <c:v>6.1139999999999999</c:v>
                </c:pt>
                <c:pt idx="1101">
                  <c:v>6.1539999999999999</c:v>
                </c:pt>
                <c:pt idx="1102">
                  <c:v>5.9325999999999999</c:v>
                </c:pt>
                <c:pt idx="1103">
                  <c:v>6.1273999999999997</c:v>
                </c:pt>
                <c:pt idx="1104">
                  <c:v>6.3121999999999998</c:v>
                </c:pt>
                <c:pt idx="1105">
                  <c:v>6.2919999999999998</c:v>
                </c:pt>
                <c:pt idx="1106">
                  <c:v>6.2212000000000005</c:v>
                </c:pt>
                <c:pt idx="1107">
                  <c:v>6.3845999999999998</c:v>
                </c:pt>
                <c:pt idx="1108">
                  <c:v>6.4373999999999993</c:v>
                </c:pt>
                <c:pt idx="1109">
                  <c:v>6.3420000000000005</c:v>
                </c:pt>
                <c:pt idx="1110">
                  <c:v>6.4641999999999999</c:v>
                </c:pt>
                <c:pt idx="1111">
                  <c:v>6.3618000000000006</c:v>
                </c:pt>
                <c:pt idx="1112">
                  <c:v>6.1526000000000005</c:v>
                </c:pt>
                <c:pt idx="1113">
                  <c:v>6.1197999999999997</c:v>
                </c:pt>
                <c:pt idx="1114">
                  <c:v>6.5354000000000001</c:v>
                </c:pt>
                <c:pt idx="1115">
                  <c:v>6.4622000000000002</c:v>
                </c:pt>
                <c:pt idx="1116">
                  <c:v>6.5302000000000007</c:v>
                </c:pt>
                <c:pt idx="1117">
                  <c:v>6.7739999999999991</c:v>
                </c:pt>
                <c:pt idx="1118">
                  <c:v>6.844199999999999</c:v>
                </c:pt>
                <c:pt idx="1119">
                  <c:v>6.8285999999999998</c:v>
                </c:pt>
                <c:pt idx="1120">
                  <c:v>6.7721999999999998</c:v>
                </c:pt>
                <c:pt idx="1121">
                  <c:v>6.9542000000000002</c:v>
                </c:pt>
                <c:pt idx="1122">
                  <c:v>6.6848000000000001</c:v>
                </c:pt>
                <c:pt idx="1123">
                  <c:v>6.5536000000000003</c:v>
                </c:pt>
                <c:pt idx="1124">
                  <c:v>6.2198000000000002</c:v>
                </c:pt>
                <c:pt idx="1125">
                  <c:v>6.1832000000000003</c:v>
                </c:pt>
                <c:pt idx="1126">
                  <c:v>5.9601999999999995</c:v>
                </c:pt>
                <c:pt idx="1127">
                  <c:v>5.8927999999999994</c:v>
                </c:pt>
                <c:pt idx="1128">
                  <c:v>6.0198</c:v>
                </c:pt>
                <c:pt idx="1129">
                  <c:v>6.0985999999999994</c:v>
                </c:pt>
                <c:pt idx="1130">
                  <c:v>6.1281999999999996</c:v>
                </c:pt>
                <c:pt idx="1131">
                  <c:v>6.0831999999999997</c:v>
                </c:pt>
                <c:pt idx="1132">
                  <c:v>6.1734</c:v>
                </c:pt>
                <c:pt idx="1133">
                  <c:v>6.1432000000000002</c:v>
                </c:pt>
                <c:pt idx="1134">
                  <c:v>6.1585999999999999</c:v>
                </c:pt>
                <c:pt idx="1135">
                  <c:v>6.1072000000000006</c:v>
                </c:pt>
                <c:pt idx="1136">
                  <c:v>6.1920000000000002</c:v>
                </c:pt>
                <c:pt idx="1137">
                  <c:v>6.1997999999999998</c:v>
                </c:pt>
                <c:pt idx="1138">
                  <c:v>4.9820000000000002</c:v>
                </c:pt>
                <c:pt idx="1139">
                  <c:v>4.6677999999999997</c:v>
                </c:pt>
                <c:pt idx="1140">
                  <c:v>4.6806000000000001</c:v>
                </c:pt>
                <c:pt idx="1141">
                  <c:v>4.8388</c:v>
                </c:pt>
                <c:pt idx="1142">
                  <c:v>5.0241999999999996</c:v>
                </c:pt>
                <c:pt idx="1143">
                  <c:v>5.0427999999999997</c:v>
                </c:pt>
                <c:pt idx="1144">
                  <c:v>4.9485999999999999</c:v>
                </c:pt>
                <c:pt idx="1145">
                  <c:v>4.9432</c:v>
                </c:pt>
                <c:pt idx="1146">
                  <c:v>4.7447999999999997</c:v>
                </c:pt>
                <c:pt idx="1147">
                  <c:v>4.8388</c:v>
                </c:pt>
                <c:pt idx="1148">
                  <c:v>4.6588000000000003</c:v>
                </c:pt>
                <c:pt idx="1149">
                  <c:v>4.7046000000000001</c:v>
                </c:pt>
                <c:pt idx="1150">
                  <c:v>4.7625999999999999</c:v>
                </c:pt>
                <c:pt idx="1151">
                  <c:v>4.8498000000000001</c:v>
                </c:pt>
                <c:pt idx="1152">
                  <c:v>5.0481999999999996</c:v>
                </c:pt>
                <c:pt idx="1153">
                  <c:v>5.2122000000000002</c:v>
                </c:pt>
                <c:pt idx="1154">
                  <c:v>5.4079999999999995</c:v>
                </c:pt>
                <c:pt idx="1155">
                  <c:v>5.4353999999999996</c:v>
                </c:pt>
                <c:pt idx="1156">
                  <c:v>5.4459999999999997</c:v>
                </c:pt>
                <c:pt idx="1157">
                  <c:v>5.1654</c:v>
                </c:pt>
                <c:pt idx="1158">
                  <c:v>5.18</c:v>
                </c:pt>
                <c:pt idx="1159">
                  <c:v>5.1997999999999998</c:v>
                </c:pt>
                <c:pt idx="1160">
                  <c:v>5.2299999999999995</c:v>
                </c:pt>
                <c:pt idx="1161">
                  <c:v>5.1820000000000004</c:v>
                </c:pt>
                <c:pt idx="1162">
                  <c:v>5.3026</c:v>
                </c:pt>
                <c:pt idx="1163">
                  <c:v>5.2813999999999997</c:v>
                </c:pt>
                <c:pt idx="1164">
                  <c:v>5.3819999999999997</c:v>
                </c:pt>
                <c:pt idx="1165">
                  <c:v>5.4960000000000004</c:v>
                </c:pt>
                <c:pt idx="1166">
                  <c:v>5.2031999999999998</c:v>
                </c:pt>
                <c:pt idx="1167">
                  <c:v>5.1558000000000002</c:v>
                </c:pt>
                <c:pt idx="1168">
                  <c:v>5.2771999999999997</c:v>
                </c:pt>
                <c:pt idx="1169">
                  <c:v>5.1874000000000002</c:v>
                </c:pt>
                <c:pt idx="1170">
                  <c:v>5.2267999999999999</c:v>
                </c:pt>
                <c:pt idx="1171">
                  <c:v>5.1921999999999997</c:v>
                </c:pt>
                <c:pt idx="1172">
                  <c:v>5.1774000000000004</c:v>
                </c:pt>
                <c:pt idx="1173">
                  <c:v>5.4106000000000005</c:v>
                </c:pt>
                <c:pt idx="1174">
                  <c:v>5.3738000000000001</c:v>
                </c:pt>
                <c:pt idx="1175">
                  <c:v>5.2661999999999995</c:v>
                </c:pt>
                <c:pt idx="1176">
                  <c:v>5.2598000000000003</c:v>
                </c:pt>
                <c:pt idx="1177">
                  <c:v>5.1234000000000002</c:v>
                </c:pt>
                <c:pt idx="1178">
                  <c:v>5.1387999999999998</c:v>
                </c:pt>
                <c:pt idx="1179">
                  <c:v>5.3472</c:v>
                </c:pt>
                <c:pt idx="1180">
                  <c:v>5.3462000000000005</c:v>
                </c:pt>
                <c:pt idx="1181">
                  <c:v>5.6128</c:v>
                </c:pt>
                <c:pt idx="1182">
                  <c:v>5.4146000000000001</c:v>
                </c:pt>
                <c:pt idx="1183">
                  <c:v>5.3542000000000005</c:v>
                </c:pt>
                <c:pt idx="1184">
                  <c:v>5.3220000000000001</c:v>
                </c:pt>
                <c:pt idx="1185">
                  <c:v>5.0842000000000001</c:v>
                </c:pt>
                <c:pt idx="1186">
                  <c:v>5.0826000000000002</c:v>
                </c:pt>
                <c:pt idx="1187">
                  <c:v>5.1706000000000003</c:v>
                </c:pt>
                <c:pt idx="1188">
                  <c:v>5.1989999999999998</c:v>
                </c:pt>
                <c:pt idx="1189">
                  <c:v>5.2688000000000006</c:v>
                </c:pt>
                <c:pt idx="1190">
                  <c:v>4.9824000000000002</c:v>
                </c:pt>
                <c:pt idx="1191">
                  <c:v>4.9926000000000004</c:v>
                </c:pt>
                <c:pt idx="1192">
                  <c:v>4.7085999999999997</c:v>
                </c:pt>
                <c:pt idx="1193">
                  <c:v>4.7212000000000005</c:v>
                </c:pt>
                <c:pt idx="1194">
                  <c:v>4.7914000000000003</c:v>
                </c:pt>
                <c:pt idx="1195">
                  <c:v>4.8319999999999999</c:v>
                </c:pt>
                <c:pt idx="1196">
                  <c:v>4.6318000000000001</c:v>
                </c:pt>
                <c:pt idx="1197">
                  <c:v>4.8445999999999998</c:v>
                </c:pt>
                <c:pt idx="1198">
                  <c:v>4.1959999999999997</c:v>
                </c:pt>
                <c:pt idx="1199">
                  <c:v>2.9501999999999997</c:v>
                </c:pt>
                <c:pt idx="1200">
                  <c:v>2.7946</c:v>
                </c:pt>
                <c:pt idx="1201">
                  <c:v>2.8334000000000001</c:v>
                </c:pt>
                <c:pt idx="1202">
                  <c:v>2.7914000000000003</c:v>
                </c:pt>
                <c:pt idx="1203">
                  <c:v>2.7852000000000001</c:v>
                </c:pt>
                <c:pt idx="1204">
                  <c:v>2.9053999999999998</c:v>
                </c:pt>
                <c:pt idx="1205">
                  <c:v>2.9556</c:v>
                </c:pt>
                <c:pt idx="1206">
                  <c:v>2.8940000000000001</c:v>
                </c:pt>
                <c:pt idx="1207">
                  <c:v>2.8</c:v>
                </c:pt>
                <c:pt idx="1208">
                  <c:v>2.7402000000000002</c:v>
                </c:pt>
                <c:pt idx="1209">
                  <c:v>2.7757999999999998</c:v>
                </c:pt>
                <c:pt idx="1210">
                  <c:v>2.8342000000000001</c:v>
                </c:pt>
                <c:pt idx="1211">
                  <c:v>2.7422</c:v>
                </c:pt>
                <c:pt idx="1212">
                  <c:v>2.7597999999999998</c:v>
                </c:pt>
                <c:pt idx="1213">
                  <c:v>2.6288</c:v>
                </c:pt>
                <c:pt idx="1214">
                  <c:v>2.6454</c:v>
                </c:pt>
                <c:pt idx="1215">
                  <c:v>2.5522</c:v>
                </c:pt>
                <c:pt idx="1216">
                  <c:v>2.5857999999999999</c:v>
                </c:pt>
                <c:pt idx="1217">
                  <c:v>2.59</c:v>
                </c:pt>
                <c:pt idx="1218">
                  <c:v>2.5780000000000003</c:v>
                </c:pt>
                <c:pt idx="1219">
                  <c:v>2.6097999999999999</c:v>
                </c:pt>
                <c:pt idx="1220">
                  <c:v>2.6713999999999998</c:v>
                </c:pt>
                <c:pt idx="1221">
                  <c:v>2.6850000000000001</c:v>
                </c:pt>
                <c:pt idx="1222">
                  <c:v>2.7326000000000001</c:v>
                </c:pt>
                <c:pt idx="1223">
                  <c:v>2.7058</c:v>
                </c:pt>
                <c:pt idx="1224">
                  <c:v>2.6657999999999999</c:v>
                </c:pt>
                <c:pt idx="1225">
                  <c:v>2.6446000000000001</c:v>
                </c:pt>
                <c:pt idx="1226">
                  <c:v>2.5922000000000001</c:v>
                </c:pt>
                <c:pt idx="1227">
                  <c:v>2.4596</c:v>
                </c:pt>
                <c:pt idx="1228">
                  <c:v>2.4228000000000001</c:v>
                </c:pt>
                <c:pt idx="1229">
                  <c:v>2.4565999999999999</c:v>
                </c:pt>
                <c:pt idx="1230">
                  <c:v>2.4620000000000002</c:v>
                </c:pt>
                <c:pt idx="1231">
                  <c:v>2.3820000000000001</c:v>
                </c:pt>
                <c:pt idx="1232">
                  <c:v>2.4756</c:v>
                </c:pt>
                <c:pt idx="1233">
                  <c:v>2.1713999999999998</c:v>
                </c:pt>
                <c:pt idx="1234">
                  <c:v>2.3346</c:v>
                </c:pt>
                <c:pt idx="1235">
                  <c:v>2.3251999999999997</c:v>
                </c:pt>
                <c:pt idx="1236">
                  <c:v>2.3494000000000002</c:v>
                </c:pt>
                <c:pt idx="1237">
                  <c:v>2.3738000000000001</c:v>
                </c:pt>
                <c:pt idx="1238">
                  <c:v>2.3446000000000002</c:v>
                </c:pt>
                <c:pt idx="1239">
                  <c:v>2.37</c:v>
                </c:pt>
                <c:pt idx="1240">
                  <c:v>2.3714</c:v>
                </c:pt>
                <c:pt idx="1241">
                  <c:v>2.3542000000000001</c:v>
                </c:pt>
                <c:pt idx="1242">
                  <c:v>2.3245999999999998</c:v>
                </c:pt>
                <c:pt idx="1243">
                  <c:v>2.3113999999999999</c:v>
                </c:pt>
                <c:pt idx="1244">
                  <c:v>2.3280000000000003</c:v>
                </c:pt>
                <c:pt idx="1245">
                  <c:v>2.2793999999999999</c:v>
                </c:pt>
                <c:pt idx="1246">
                  <c:v>2.2746</c:v>
                </c:pt>
                <c:pt idx="1247">
                  <c:v>2.234</c:v>
                </c:pt>
                <c:pt idx="1248">
                  <c:v>2.2258</c:v>
                </c:pt>
                <c:pt idx="1249">
                  <c:v>2.1705999999999999</c:v>
                </c:pt>
                <c:pt idx="1250">
                  <c:v>2.2193999999999998</c:v>
                </c:pt>
                <c:pt idx="1251">
                  <c:v>2.1819999999999999</c:v>
                </c:pt>
                <c:pt idx="1252">
                  <c:v>2.2353999999999998</c:v>
                </c:pt>
                <c:pt idx="1253">
                  <c:v>2.1972</c:v>
                </c:pt>
                <c:pt idx="1254">
                  <c:v>2.2198000000000002</c:v>
                </c:pt>
                <c:pt idx="1255">
                  <c:v>2.2640000000000002</c:v>
                </c:pt>
                <c:pt idx="1256">
                  <c:v>1.988</c:v>
                </c:pt>
                <c:pt idx="1257">
                  <c:v>1.7574000000000001</c:v>
                </c:pt>
                <c:pt idx="1258">
                  <c:v>1.7175999999999998</c:v>
                </c:pt>
                <c:pt idx="1259">
                  <c:v>1.9492</c:v>
                </c:pt>
                <c:pt idx="1260">
                  <c:v>1.9393999999999998</c:v>
                </c:pt>
                <c:pt idx="1261">
                  <c:v>1.8565999999999998</c:v>
                </c:pt>
                <c:pt idx="1262">
                  <c:v>1.9245999999999999</c:v>
                </c:pt>
                <c:pt idx="1263">
                  <c:v>1.9578</c:v>
                </c:pt>
                <c:pt idx="1264">
                  <c:v>1.8872</c:v>
                </c:pt>
                <c:pt idx="1265">
                  <c:v>1.8501999999999998</c:v>
                </c:pt>
                <c:pt idx="1266">
                  <c:v>1.8382000000000001</c:v>
                </c:pt>
                <c:pt idx="1267">
                  <c:v>1.8852</c:v>
                </c:pt>
                <c:pt idx="1268">
                  <c:v>1.8714</c:v>
                </c:pt>
                <c:pt idx="1269">
                  <c:v>1.8722000000000001</c:v>
                </c:pt>
                <c:pt idx="1270">
                  <c:v>2.1006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1B-4F42-84C1-DF2E5F4C4E75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none"/>
          </c:marker>
          <c:cat>
            <c:numRef>
              <c:f>'Historical Share Price (14)'!$B$3:$B$1273</c:f>
              <c:numCache>
                <c:formatCode>m/d/yyyy</c:formatCode>
                <c:ptCount val="1271"/>
                <c:pt idx="0">
                  <c:v>43033</c:v>
                </c:pt>
                <c:pt idx="1">
                  <c:v>43032</c:v>
                </c:pt>
                <c:pt idx="2">
                  <c:v>43031</c:v>
                </c:pt>
                <c:pt idx="3">
                  <c:v>43028</c:v>
                </c:pt>
                <c:pt idx="4">
                  <c:v>43027</c:v>
                </c:pt>
                <c:pt idx="5">
                  <c:v>43026</c:v>
                </c:pt>
                <c:pt idx="6">
                  <c:v>43025</c:v>
                </c:pt>
                <c:pt idx="7">
                  <c:v>43024</c:v>
                </c:pt>
                <c:pt idx="8">
                  <c:v>43021</c:v>
                </c:pt>
                <c:pt idx="9">
                  <c:v>43020</c:v>
                </c:pt>
                <c:pt idx="10">
                  <c:v>43019</c:v>
                </c:pt>
                <c:pt idx="11">
                  <c:v>43018</c:v>
                </c:pt>
                <c:pt idx="12">
                  <c:v>43017</c:v>
                </c:pt>
                <c:pt idx="13">
                  <c:v>43014</c:v>
                </c:pt>
                <c:pt idx="14">
                  <c:v>43013</c:v>
                </c:pt>
                <c:pt idx="15">
                  <c:v>43012</c:v>
                </c:pt>
                <c:pt idx="16">
                  <c:v>43011</c:v>
                </c:pt>
                <c:pt idx="17">
                  <c:v>43010</c:v>
                </c:pt>
                <c:pt idx="18">
                  <c:v>43007</c:v>
                </c:pt>
                <c:pt idx="19">
                  <c:v>43006</c:v>
                </c:pt>
                <c:pt idx="20">
                  <c:v>43005</c:v>
                </c:pt>
                <c:pt idx="21">
                  <c:v>43004</c:v>
                </c:pt>
                <c:pt idx="22">
                  <c:v>43003</c:v>
                </c:pt>
                <c:pt idx="23">
                  <c:v>43000</c:v>
                </c:pt>
                <c:pt idx="24">
                  <c:v>42999</c:v>
                </c:pt>
                <c:pt idx="25">
                  <c:v>42998</c:v>
                </c:pt>
                <c:pt idx="26">
                  <c:v>42997</c:v>
                </c:pt>
                <c:pt idx="27">
                  <c:v>42996</c:v>
                </c:pt>
                <c:pt idx="28">
                  <c:v>42993</c:v>
                </c:pt>
                <c:pt idx="29">
                  <c:v>42992</c:v>
                </c:pt>
                <c:pt idx="30">
                  <c:v>42991</c:v>
                </c:pt>
                <c:pt idx="31">
                  <c:v>42990</c:v>
                </c:pt>
                <c:pt idx="32">
                  <c:v>42989</c:v>
                </c:pt>
                <c:pt idx="33">
                  <c:v>42986</c:v>
                </c:pt>
                <c:pt idx="34">
                  <c:v>42985</c:v>
                </c:pt>
                <c:pt idx="35">
                  <c:v>42984</c:v>
                </c:pt>
                <c:pt idx="36">
                  <c:v>42983</c:v>
                </c:pt>
                <c:pt idx="37">
                  <c:v>42979</c:v>
                </c:pt>
                <c:pt idx="38">
                  <c:v>42978</c:v>
                </c:pt>
                <c:pt idx="39">
                  <c:v>42977</c:v>
                </c:pt>
                <c:pt idx="40">
                  <c:v>42976</c:v>
                </c:pt>
                <c:pt idx="41">
                  <c:v>42975</c:v>
                </c:pt>
                <c:pt idx="42">
                  <c:v>42972</c:v>
                </c:pt>
                <c:pt idx="43">
                  <c:v>42971</c:v>
                </c:pt>
                <c:pt idx="44">
                  <c:v>42970</c:v>
                </c:pt>
                <c:pt idx="45">
                  <c:v>42969</c:v>
                </c:pt>
                <c:pt idx="46">
                  <c:v>42968</c:v>
                </c:pt>
                <c:pt idx="47">
                  <c:v>42965</c:v>
                </c:pt>
                <c:pt idx="48">
                  <c:v>42964</c:v>
                </c:pt>
                <c:pt idx="49">
                  <c:v>42963</c:v>
                </c:pt>
                <c:pt idx="50">
                  <c:v>42962</c:v>
                </c:pt>
                <c:pt idx="51">
                  <c:v>42961</c:v>
                </c:pt>
                <c:pt idx="52">
                  <c:v>42958</c:v>
                </c:pt>
                <c:pt idx="53">
                  <c:v>42957</c:v>
                </c:pt>
                <c:pt idx="54">
                  <c:v>42956</c:v>
                </c:pt>
                <c:pt idx="55">
                  <c:v>42955</c:v>
                </c:pt>
                <c:pt idx="56">
                  <c:v>42954</c:v>
                </c:pt>
                <c:pt idx="57">
                  <c:v>42951</c:v>
                </c:pt>
                <c:pt idx="58">
                  <c:v>42950</c:v>
                </c:pt>
                <c:pt idx="59">
                  <c:v>42949</c:v>
                </c:pt>
                <c:pt idx="60">
                  <c:v>42948</c:v>
                </c:pt>
                <c:pt idx="61">
                  <c:v>42947</c:v>
                </c:pt>
                <c:pt idx="62">
                  <c:v>42944</c:v>
                </c:pt>
                <c:pt idx="63">
                  <c:v>42943</c:v>
                </c:pt>
                <c:pt idx="64">
                  <c:v>42942</c:v>
                </c:pt>
                <c:pt idx="65">
                  <c:v>42941</c:v>
                </c:pt>
                <c:pt idx="66">
                  <c:v>42940</c:v>
                </c:pt>
                <c:pt idx="67">
                  <c:v>42937</c:v>
                </c:pt>
                <c:pt idx="68">
                  <c:v>42936</c:v>
                </c:pt>
                <c:pt idx="69">
                  <c:v>42935</c:v>
                </c:pt>
                <c:pt idx="70">
                  <c:v>42934</c:v>
                </c:pt>
                <c:pt idx="71">
                  <c:v>42933</c:v>
                </c:pt>
                <c:pt idx="72">
                  <c:v>42930</c:v>
                </c:pt>
                <c:pt idx="73">
                  <c:v>42929</c:v>
                </c:pt>
                <c:pt idx="74">
                  <c:v>42928</c:v>
                </c:pt>
                <c:pt idx="75">
                  <c:v>42927</c:v>
                </c:pt>
                <c:pt idx="76">
                  <c:v>42926</c:v>
                </c:pt>
                <c:pt idx="77">
                  <c:v>42923</c:v>
                </c:pt>
                <c:pt idx="78">
                  <c:v>42922</c:v>
                </c:pt>
                <c:pt idx="79">
                  <c:v>42921</c:v>
                </c:pt>
                <c:pt idx="80">
                  <c:v>42919</c:v>
                </c:pt>
                <c:pt idx="81">
                  <c:v>42916</c:v>
                </c:pt>
                <c:pt idx="82">
                  <c:v>42915</c:v>
                </c:pt>
                <c:pt idx="83">
                  <c:v>42914</c:v>
                </c:pt>
                <c:pt idx="84">
                  <c:v>42913</c:v>
                </c:pt>
                <c:pt idx="85">
                  <c:v>42912</c:v>
                </c:pt>
                <c:pt idx="86">
                  <c:v>42909</c:v>
                </c:pt>
                <c:pt idx="87">
                  <c:v>42908</c:v>
                </c:pt>
                <c:pt idx="88">
                  <c:v>42907</c:v>
                </c:pt>
                <c:pt idx="89">
                  <c:v>42906</c:v>
                </c:pt>
                <c:pt idx="90">
                  <c:v>42905</c:v>
                </c:pt>
                <c:pt idx="91">
                  <c:v>42902</c:v>
                </c:pt>
                <c:pt idx="92">
                  <c:v>42901</c:v>
                </c:pt>
                <c:pt idx="93">
                  <c:v>42900</c:v>
                </c:pt>
                <c:pt idx="94">
                  <c:v>42899</c:v>
                </c:pt>
                <c:pt idx="95">
                  <c:v>42898</c:v>
                </c:pt>
                <c:pt idx="96">
                  <c:v>42895</c:v>
                </c:pt>
                <c:pt idx="97">
                  <c:v>42894</c:v>
                </c:pt>
                <c:pt idx="98">
                  <c:v>42893</c:v>
                </c:pt>
                <c:pt idx="99">
                  <c:v>42892</c:v>
                </c:pt>
                <c:pt idx="100">
                  <c:v>42891</c:v>
                </c:pt>
                <c:pt idx="101">
                  <c:v>42888</c:v>
                </c:pt>
                <c:pt idx="102">
                  <c:v>42887</c:v>
                </c:pt>
                <c:pt idx="103">
                  <c:v>42886</c:v>
                </c:pt>
                <c:pt idx="104">
                  <c:v>42885</c:v>
                </c:pt>
                <c:pt idx="105">
                  <c:v>42881</c:v>
                </c:pt>
                <c:pt idx="106">
                  <c:v>42880</c:v>
                </c:pt>
                <c:pt idx="107">
                  <c:v>42879</c:v>
                </c:pt>
                <c:pt idx="108">
                  <c:v>42878</c:v>
                </c:pt>
                <c:pt idx="109">
                  <c:v>42877</c:v>
                </c:pt>
                <c:pt idx="110">
                  <c:v>42874</c:v>
                </c:pt>
                <c:pt idx="111">
                  <c:v>42873</c:v>
                </c:pt>
                <c:pt idx="112">
                  <c:v>42872</c:v>
                </c:pt>
                <c:pt idx="113">
                  <c:v>42871</c:v>
                </c:pt>
                <c:pt idx="114">
                  <c:v>42870</c:v>
                </c:pt>
                <c:pt idx="115">
                  <c:v>42867</c:v>
                </c:pt>
                <c:pt idx="116">
                  <c:v>42866</c:v>
                </c:pt>
                <c:pt idx="117">
                  <c:v>42865</c:v>
                </c:pt>
                <c:pt idx="118">
                  <c:v>42864</c:v>
                </c:pt>
                <c:pt idx="119">
                  <c:v>42863</c:v>
                </c:pt>
                <c:pt idx="120">
                  <c:v>42860</c:v>
                </c:pt>
                <c:pt idx="121">
                  <c:v>42859</c:v>
                </c:pt>
                <c:pt idx="122">
                  <c:v>42858</c:v>
                </c:pt>
                <c:pt idx="123">
                  <c:v>42857</c:v>
                </c:pt>
                <c:pt idx="124">
                  <c:v>42856</c:v>
                </c:pt>
                <c:pt idx="125">
                  <c:v>42853</c:v>
                </c:pt>
                <c:pt idx="126">
                  <c:v>42852</c:v>
                </c:pt>
                <c:pt idx="127">
                  <c:v>42851</c:v>
                </c:pt>
                <c:pt idx="128">
                  <c:v>42850</c:v>
                </c:pt>
                <c:pt idx="129">
                  <c:v>42849</c:v>
                </c:pt>
                <c:pt idx="130">
                  <c:v>42846</c:v>
                </c:pt>
                <c:pt idx="131">
                  <c:v>42845</c:v>
                </c:pt>
                <c:pt idx="132">
                  <c:v>42844</c:v>
                </c:pt>
                <c:pt idx="133">
                  <c:v>42843</c:v>
                </c:pt>
                <c:pt idx="134">
                  <c:v>42842</c:v>
                </c:pt>
                <c:pt idx="135">
                  <c:v>42838</c:v>
                </c:pt>
                <c:pt idx="136">
                  <c:v>42837</c:v>
                </c:pt>
                <c:pt idx="137">
                  <c:v>42836</c:v>
                </c:pt>
                <c:pt idx="138">
                  <c:v>42835</c:v>
                </c:pt>
                <c:pt idx="139">
                  <c:v>42832</c:v>
                </c:pt>
                <c:pt idx="140">
                  <c:v>42831</c:v>
                </c:pt>
                <c:pt idx="141">
                  <c:v>42830</c:v>
                </c:pt>
                <c:pt idx="142">
                  <c:v>42829</c:v>
                </c:pt>
                <c:pt idx="143">
                  <c:v>42828</c:v>
                </c:pt>
                <c:pt idx="144">
                  <c:v>42825</c:v>
                </c:pt>
                <c:pt idx="145">
                  <c:v>42824</c:v>
                </c:pt>
                <c:pt idx="146">
                  <c:v>42823</c:v>
                </c:pt>
                <c:pt idx="147">
                  <c:v>42822</c:v>
                </c:pt>
                <c:pt idx="148">
                  <c:v>42821</c:v>
                </c:pt>
                <c:pt idx="149">
                  <c:v>42818</c:v>
                </c:pt>
                <c:pt idx="150">
                  <c:v>42817</c:v>
                </c:pt>
                <c:pt idx="151">
                  <c:v>42816</c:v>
                </c:pt>
                <c:pt idx="152">
                  <c:v>42815</c:v>
                </c:pt>
                <c:pt idx="153">
                  <c:v>42814</c:v>
                </c:pt>
                <c:pt idx="154">
                  <c:v>42811</c:v>
                </c:pt>
                <c:pt idx="155">
                  <c:v>42810</c:v>
                </c:pt>
                <c:pt idx="156">
                  <c:v>42809</c:v>
                </c:pt>
                <c:pt idx="157">
                  <c:v>42808</c:v>
                </c:pt>
                <c:pt idx="158">
                  <c:v>42807</c:v>
                </c:pt>
                <c:pt idx="159">
                  <c:v>42804</c:v>
                </c:pt>
                <c:pt idx="160">
                  <c:v>42803</c:v>
                </c:pt>
                <c:pt idx="161">
                  <c:v>42802</c:v>
                </c:pt>
                <c:pt idx="162">
                  <c:v>42801</c:v>
                </c:pt>
                <c:pt idx="163">
                  <c:v>42800</c:v>
                </c:pt>
                <c:pt idx="164">
                  <c:v>42797</c:v>
                </c:pt>
                <c:pt idx="165">
                  <c:v>42796</c:v>
                </c:pt>
                <c:pt idx="166">
                  <c:v>42795</c:v>
                </c:pt>
                <c:pt idx="167">
                  <c:v>42794</c:v>
                </c:pt>
                <c:pt idx="168">
                  <c:v>42793</c:v>
                </c:pt>
                <c:pt idx="169">
                  <c:v>42790</c:v>
                </c:pt>
                <c:pt idx="170">
                  <c:v>42789</c:v>
                </c:pt>
                <c:pt idx="171">
                  <c:v>42788</c:v>
                </c:pt>
                <c:pt idx="172">
                  <c:v>42787</c:v>
                </c:pt>
                <c:pt idx="173">
                  <c:v>42783</c:v>
                </c:pt>
                <c:pt idx="174">
                  <c:v>42782</c:v>
                </c:pt>
                <c:pt idx="175">
                  <c:v>42781</c:v>
                </c:pt>
                <c:pt idx="176">
                  <c:v>42780</c:v>
                </c:pt>
                <c:pt idx="177">
                  <c:v>42779</c:v>
                </c:pt>
                <c:pt idx="178">
                  <c:v>42776</c:v>
                </c:pt>
                <c:pt idx="179">
                  <c:v>42775</c:v>
                </c:pt>
                <c:pt idx="180">
                  <c:v>42774</c:v>
                </c:pt>
                <c:pt idx="181">
                  <c:v>42773</c:v>
                </c:pt>
                <c:pt idx="182">
                  <c:v>42772</c:v>
                </c:pt>
                <c:pt idx="183">
                  <c:v>42769</c:v>
                </c:pt>
                <c:pt idx="184">
                  <c:v>42768</c:v>
                </c:pt>
                <c:pt idx="185">
                  <c:v>42767</c:v>
                </c:pt>
                <c:pt idx="186">
                  <c:v>42766</c:v>
                </c:pt>
                <c:pt idx="187">
                  <c:v>42765</c:v>
                </c:pt>
                <c:pt idx="188">
                  <c:v>42762</c:v>
                </c:pt>
                <c:pt idx="189">
                  <c:v>42761</c:v>
                </c:pt>
                <c:pt idx="190">
                  <c:v>42760</c:v>
                </c:pt>
                <c:pt idx="191">
                  <c:v>42759</c:v>
                </c:pt>
                <c:pt idx="192">
                  <c:v>42758</c:v>
                </c:pt>
                <c:pt idx="193">
                  <c:v>42755</c:v>
                </c:pt>
                <c:pt idx="194">
                  <c:v>42754</c:v>
                </c:pt>
                <c:pt idx="195">
                  <c:v>42753</c:v>
                </c:pt>
                <c:pt idx="196">
                  <c:v>42752</c:v>
                </c:pt>
                <c:pt idx="197">
                  <c:v>42748</c:v>
                </c:pt>
                <c:pt idx="198">
                  <c:v>42747</c:v>
                </c:pt>
                <c:pt idx="199">
                  <c:v>42746</c:v>
                </c:pt>
                <c:pt idx="200">
                  <c:v>42745</c:v>
                </c:pt>
                <c:pt idx="201">
                  <c:v>42744</c:v>
                </c:pt>
                <c:pt idx="202">
                  <c:v>42741</c:v>
                </c:pt>
                <c:pt idx="203">
                  <c:v>42740</c:v>
                </c:pt>
                <c:pt idx="204">
                  <c:v>42739</c:v>
                </c:pt>
                <c:pt idx="205">
                  <c:v>42738</c:v>
                </c:pt>
                <c:pt idx="206">
                  <c:v>42734</c:v>
                </c:pt>
                <c:pt idx="207">
                  <c:v>42733</c:v>
                </c:pt>
                <c:pt idx="208">
                  <c:v>42732</c:v>
                </c:pt>
                <c:pt idx="209">
                  <c:v>42731</c:v>
                </c:pt>
                <c:pt idx="210">
                  <c:v>42727</c:v>
                </c:pt>
                <c:pt idx="211">
                  <c:v>42726</c:v>
                </c:pt>
                <c:pt idx="212">
                  <c:v>42725</c:v>
                </c:pt>
                <c:pt idx="213">
                  <c:v>42724</c:v>
                </c:pt>
                <c:pt idx="214">
                  <c:v>42723</c:v>
                </c:pt>
                <c:pt idx="215">
                  <c:v>42720</c:v>
                </c:pt>
                <c:pt idx="216">
                  <c:v>42719</c:v>
                </c:pt>
                <c:pt idx="217">
                  <c:v>42718</c:v>
                </c:pt>
                <c:pt idx="218">
                  <c:v>42717</c:v>
                </c:pt>
                <c:pt idx="219">
                  <c:v>42716</c:v>
                </c:pt>
                <c:pt idx="220">
                  <c:v>42713</c:v>
                </c:pt>
                <c:pt idx="221">
                  <c:v>42712</c:v>
                </c:pt>
                <c:pt idx="222">
                  <c:v>42711</c:v>
                </c:pt>
                <c:pt idx="223">
                  <c:v>42710</c:v>
                </c:pt>
                <c:pt idx="224">
                  <c:v>42709</c:v>
                </c:pt>
                <c:pt idx="225">
                  <c:v>42706</c:v>
                </c:pt>
                <c:pt idx="226">
                  <c:v>42705</c:v>
                </c:pt>
                <c:pt idx="227">
                  <c:v>42704</c:v>
                </c:pt>
                <c:pt idx="228">
                  <c:v>42703</c:v>
                </c:pt>
                <c:pt idx="229">
                  <c:v>42702</c:v>
                </c:pt>
                <c:pt idx="230">
                  <c:v>42699</c:v>
                </c:pt>
                <c:pt idx="231">
                  <c:v>42697</c:v>
                </c:pt>
                <c:pt idx="232">
                  <c:v>42696</c:v>
                </c:pt>
                <c:pt idx="233">
                  <c:v>42695</c:v>
                </c:pt>
                <c:pt idx="234">
                  <c:v>42692</c:v>
                </c:pt>
                <c:pt idx="235">
                  <c:v>42691</c:v>
                </c:pt>
                <c:pt idx="236">
                  <c:v>42690</c:v>
                </c:pt>
                <c:pt idx="237">
                  <c:v>42689</c:v>
                </c:pt>
                <c:pt idx="238">
                  <c:v>42688</c:v>
                </c:pt>
                <c:pt idx="239">
                  <c:v>42685</c:v>
                </c:pt>
                <c:pt idx="240">
                  <c:v>42684</c:v>
                </c:pt>
                <c:pt idx="241">
                  <c:v>42683</c:v>
                </c:pt>
                <c:pt idx="242">
                  <c:v>42682</c:v>
                </c:pt>
                <c:pt idx="243">
                  <c:v>42681</c:v>
                </c:pt>
                <c:pt idx="244">
                  <c:v>42678</c:v>
                </c:pt>
                <c:pt idx="245">
                  <c:v>42677</c:v>
                </c:pt>
                <c:pt idx="246">
                  <c:v>42676</c:v>
                </c:pt>
                <c:pt idx="247">
                  <c:v>42675</c:v>
                </c:pt>
                <c:pt idx="248">
                  <c:v>42674</c:v>
                </c:pt>
                <c:pt idx="249">
                  <c:v>42671</c:v>
                </c:pt>
                <c:pt idx="250">
                  <c:v>42670</c:v>
                </c:pt>
                <c:pt idx="251">
                  <c:v>42669</c:v>
                </c:pt>
                <c:pt idx="252">
                  <c:v>42668</c:v>
                </c:pt>
                <c:pt idx="253">
                  <c:v>42667</c:v>
                </c:pt>
                <c:pt idx="254">
                  <c:v>42664</c:v>
                </c:pt>
                <c:pt idx="255">
                  <c:v>42663</c:v>
                </c:pt>
                <c:pt idx="256">
                  <c:v>42662</c:v>
                </c:pt>
                <c:pt idx="257">
                  <c:v>42661</c:v>
                </c:pt>
                <c:pt idx="258">
                  <c:v>42660</c:v>
                </c:pt>
                <c:pt idx="259">
                  <c:v>42657</c:v>
                </c:pt>
                <c:pt idx="260">
                  <c:v>42656</c:v>
                </c:pt>
                <c:pt idx="261">
                  <c:v>42655</c:v>
                </c:pt>
                <c:pt idx="262">
                  <c:v>42654</c:v>
                </c:pt>
                <c:pt idx="263">
                  <c:v>42653</c:v>
                </c:pt>
                <c:pt idx="264">
                  <c:v>42650</c:v>
                </c:pt>
                <c:pt idx="265">
                  <c:v>42649</c:v>
                </c:pt>
                <c:pt idx="266">
                  <c:v>42648</c:v>
                </c:pt>
                <c:pt idx="267">
                  <c:v>42647</c:v>
                </c:pt>
                <c:pt idx="268">
                  <c:v>42646</c:v>
                </c:pt>
                <c:pt idx="269">
                  <c:v>42643</c:v>
                </c:pt>
                <c:pt idx="270">
                  <c:v>42642</c:v>
                </c:pt>
                <c:pt idx="271">
                  <c:v>42641</c:v>
                </c:pt>
                <c:pt idx="272">
                  <c:v>42640</c:v>
                </c:pt>
                <c:pt idx="273">
                  <c:v>42639</c:v>
                </c:pt>
                <c:pt idx="274">
                  <c:v>42636</c:v>
                </c:pt>
                <c:pt idx="275">
                  <c:v>42635</c:v>
                </c:pt>
                <c:pt idx="276">
                  <c:v>42634</c:v>
                </c:pt>
                <c:pt idx="277">
                  <c:v>42633</c:v>
                </c:pt>
                <c:pt idx="278">
                  <c:v>42632</c:v>
                </c:pt>
                <c:pt idx="279">
                  <c:v>42629</c:v>
                </c:pt>
                <c:pt idx="280">
                  <c:v>42628</c:v>
                </c:pt>
                <c:pt idx="281">
                  <c:v>42627</c:v>
                </c:pt>
                <c:pt idx="282">
                  <c:v>42626</c:v>
                </c:pt>
                <c:pt idx="283">
                  <c:v>42625</c:v>
                </c:pt>
                <c:pt idx="284">
                  <c:v>42622</c:v>
                </c:pt>
                <c:pt idx="285">
                  <c:v>42621</c:v>
                </c:pt>
                <c:pt idx="286">
                  <c:v>42620</c:v>
                </c:pt>
                <c:pt idx="287">
                  <c:v>42619</c:v>
                </c:pt>
                <c:pt idx="288">
                  <c:v>42615</c:v>
                </c:pt>
                <c:pt idx="289">
                  <c:v>42614</c:v>
                </c:pt>
                <c:pt idx="290">
                  <c:v>42613</c:v>
                </c:pt>
                <c:pt idx="291">
                  <c:v>42612</c:v>
                </c:pt>
                <c:pt idx="292">
                  <c:v>42611</c:v>
                </c:pt>
                <c:pt idx="293">
                  <c:v>42608</c:v>
                </c:pt>
                <c:pt idx="294">
                  <c:v>42607</c:v>
                </c:pt>
                <c:pt idx="295">
                  <c:v>42606</c:v>
                </c:pt>
                <c:pt idx="296">
                  <c:v>42605</c:v>
                </c:pt>
                <c:pt idx="297">
                  <c:v>42604</c:v>
                </c:pt>
                <c:pt idx="298">
                  <c:v>42601</c:v>
                </c:pt>
                <c:pt idx="299">
                  <c:v>42600</c:v>
                </c:pt>
                <c:pt idx="300">
                  <c:v>42599</c:v>
                </c:pt>
                <c:pt idx="301">
                  <c:v>42598</c:v>
                </c:pt>
                <c:pt idx="302">
                  <c:v>42597</c:v>
                </c:pt>
                <c:pt idx="303">
                  <c:v>42594</c:v>
                </c:pt>
                <c:pt idx="304">
                  <c:v>42593</c:v>
                </c:pt>
                <c:pt idx="305">
                  <c:v>42592</c:v>
                </c:pt>
                <c:pt idx="306">
                  <c:v>42591</c:v>
                </c:pt>
                <c:pt idx="307">
                  <c:v>42590</c:v>
                </c:pt>
                <c:pt idx="308">
                  <c:v>42587</c:v>
                </c:pt>
                <c:pt idx="309">
                  <c:v>42586</c:v>
                </c:pt>
                <c:pt idx="310">
                  <c:v>42585</c:v>
                </c:pt>
                <c:pt idx="311">
                  <c:v>42584</c:v>
                </c:pt>
                <c:pt idx="312">
                  <c:v>42583</c:v>
                </c:pt>
                <c:pt idx="313">
                  <c:v>42580</c:v>
                </c:pt>
                <c:pt idx="314">
                  <c:v>42579</c:v>
                </c:pt>
                <c:pt idx="315">
                  <c:v>42578</c:v>
                </c:pt>
                <c:pt idx="316">
                  <c:v>42577</c:v>
                </c:pt>
                <c:pt idx="317">
                  <c:v>42576</c:v>
                </c:pt>
                <c:pt idx="318">
                  <c:v>42573</c:v>
                </c:pt>
                <c:pt idx="319">
                  <c:v>42572</c:v>
                </c:pt>
                <c:pt idx="320">
                  <c:v>42571</c:v>
                </c:pt>
                <c:pt idx="321">
                  <c:v>42570</c:v>
                </c:pt>
                <c:pt idx="322">
                  <c:v>42569</c:v>
                </c:pt>
                <c:pt idx="323">
                  <c:v>42566</c:v>
                </c:pt>
                <c:pt idx="324">
                  <c:v>42565</c:v>
                </c:pt>
                <c:pt idx="325">
                  <c:v>42564</c:v>
                </c:pt>
                <c:pt idx="326">
                  <c:v>42563</c:v>
                </c:pt>
                <c:pt idx="327">
                  <c:v>42562</c:v>
                </c:pt>
                <c:pt idx="328">
                  <c:v>42559</c:v>
                </c:pt>
                <c:pt idx="329">
                  <c:v>42558</c:v>
                </c:pt>
                <c:pt idx="330">
                  <c:v>42557</c:v>
                </c:pt>
                <c:pt idx="331">
                  <c:v>42556</c:v>
                </c:pt>
                <c:pt idx="332">
                  <c:v>42552</c:v>
                </c:pt>
                <c:pt idx="333">
                  <c:v>42551</c:v>
                </c:pt>
                <c:pt idx="334">
                  <c:v>42550</c:v>
                </c:pt>
                <c:pt idx="335">
                  <c:v>42549</c:v>
                </c:pt>
                <c:pt idx="336">
                  <c:v>42548</c:v>
                </c:pt>
                <c:pt idx="337">
                  <c:v>42545</c:v>
                </c:pt>
                <c:pt idx="338">
                  <c:v>42544</c:v>
                </c:pt>
                <c:pt idx="339">
                  <c:v>42543</c:v>
                </c:pt>
                <c:pt idx="340">
                  <c:v>42542</c:v>
                </c:pt>
                <c:pt idx="341">
                  <c:v>42541</c:v>
                </c:pt>
                <c:pt idx="342">
                  <c:v>42538</c:v>
                </c:pt>
                <c:pt idx="343">
                  <c:v>42537</c:v>
                </c:pt>
                <c:pt idx="344">
                  <c:v>42536</c:v>
                </c:pt>
                <c:pt idx="345">
                  <c:v>42535</c:v>
                </c:pt>
                <c:pt idx="346">
                  <c:v>42534</c:v>
                </c:pt>
                <c:pt idx="347">
                  <c:v>42531</c:v>
                </c:pt>
                <c:pt idx="348">
                  <c:v>42530</c:v>
                </c:pt>
                <c:pt idx="349">
                  <c:v>42529</c:v>
                </c:pt>
                <c:pt idx="350">
                  <c:v>42528</c:v>
                </c:pt>
                <c:pt idx="351">
                  <c:v>42527</c:v>
                </c:pt>
                <c:pt idx="352">
                  <c:v>42524</c:v>
                </c:pt>
                <c:pt idx="353">
                  <c:v>42523</c:v>
                </c:pt>
                <c:pt idx="354">
                  <c:v>42522</c:v>
                </c:pt>
                <c:pt idx="355">
                  <c:v>42521</c:v>
                </c:pt>
                <c:pt idx="356">
                  <c:v>42517</c:v>
                </c:pt>
                <c:pt idx="357">
                  <c:v>42516</c:v>
                </c:pt>
                <c:pt idx="358">
                  <c:v>42515</c:v>
                </c:pt>
                <c:pt idx="359">
                  <c:v>42514</c:v>
                </c:pt>
                <c:pt idx="360">
                  <c:v>42513</c:v>
                </c:pt>
                <c:pt idx="361">
                  <c:v>42510</c:v>
                </c:pt>
                <c:pt idx="362">
                  <c:v>42509</c:v>
                </c:pt>
                <c:pt idx="363">
                  <c:v>42508</c:v>
                </c:pt>
                <c:pt idx="364">
                  <c:v>42507</c:v>
                </c:pt>
                <c:pt idx="365">
                  <c:v>42506</c:v>
                </c:pt>
                <c:pt idx="366">
                  <c:v>42503</c:v>
                </c:pt>
                <c:pt idx="367">
                  <c:v>42502</c:v>
                </c:pt>
                <c:pt idx="368">
                  <c:v>42501</c:v>
                </c:pt>
                <c:pt idx="369">
                  <c:v>42500</c:v>
                </c:pt>
                <c:pt idx="370">
                  <c:v>42499</c:v>
                </c:pt>
                <c:pt idx="371">
                  <c:v>42496</c:v>
                </c:pt>
                <c:pt idx="372">
                  <c:v>42495</c:v>
                </c:pt>
                <c:pt idx="373">
                  <c:v>42494</c:v>
                </c:pt>
                <c:pt idx="374">
                  <c:v>42493</c:v>
                </c:pt>
                <c:pt idx="375">
                  <c:v>42492</c:v>
                </c:pt>
                <c:pt idx="376">
                  <c:v>42489</c:v>
                </c:pt>
                <c:pt idx="377">
                  <c:v>42488</c:v>
                </c:pt>
                <c:pt idx="378">
                  <c:v>42487</c:v>
                </c:pt>
                <c:pt idx="379">
                  <c:v>42486</c:v>
                </c:pt>
                <c:pt idx="380">
                  <c:v>42485</c:v>
                </c:pt>
                <c:pt idx="381">
                  <c:v>42482</c:v>
                </c:pt>
                <c:pt idx="382">
                  <c:v>42481</c:v>
                </c:pt>
                <c:pt idx="383">
                  <c:v>42480</c:v>
                </c:pt>
                <c:pt idx="384">
                  <c:v>42479</c:v>
                </c:pt>
                <c:pt idx="385">
                  <c:v>42478</c:v>
                </c:pt>
                <c:pt idx="386">
                  <c:v>42475</c:v>
                </c:pt>
                <c:pt idx="387">
                  <c:v>42474</c:v>
                </c:pt>
                <c:pt idx="388">
                  <c:v>42473</c:v>
                </c:pt>
                <c:pt idx="389">
                  <c:v>42472</c:v>
                </c:pt>
                <c:pt idx="390">
                  <c:v>42471</c:v>
                </c:pt>
                <c:pt idx="391">
                  <c:v>42468</c:v>
                </c:pt>
                <c:pt idx="392">
                  <c:v>42467</c:v>
                </c:pt>
                <c:pt idx="393">
                  <c:v>42466</c:v>
                </c:pt>
                <c:pt idx="394">
                  <c:v>42465</c:v>
                </c:pt>
                <c:pt idx="395">
                  <c:v>42464</c:v>
                </c:pt>
                <c:pt idx="396">
                  <c:v>42461</c:v>
                </c:pt>
                <c:pt idx="397">
                  <c:v>42460</c:v>
                </c:pt>
                <c:pt idx="398">
                  <c:v>42459</c:v>
                </c:pt>
                <c:pt idx="399">
                  <c:v>42458</c:v>
                </c:pt>
                <c:pt idx="400">
                  <c:v>42457</c:v>
                </c:pt>
                <c:pt idx="401">
                  <c:v>42453</c:v>
                </c:pt>
                <c:pt idx="402">
                  <c:v>42452</c:v>
                </c:pt>
                <c:pt idx="403">
                  <c:v>42451</c:v>
                </c:pt>
                <c:pt idx="404">
                  <c:v>42450</c:v>
                </c:pt>
                <c:pt idx="405">
                  <c:v>42447</c:v>
                </c:pt>
                <c:pt idx="406">
                  <c:v>42446</c:v>
                </c:pt>
                <c:pt idx="407">
                  <c:v>42445</c:v>
                </c:pt>
                <c:pt idx="408">
                  <c:v>42444</c:v>
                </c:pt>
                <c:pt idx="409">
                  <c:v>42443</c:v>
                </c:pt>
                <c:pt idx="410">
                  <c:v>42440</c:v>
                </c:pt>
                <c:pt idx="411">
                  <c:v>42439</c:v>
                </c:pt>
                <c:pt idx="412">
                  <c:v>42438</c:v>
                </c:pt>
                <c:pt idx="413">
                  <c:v>42437</c:v>
                </c:pt>
                <c:pt idx="414">
                  <c:v>42436</c:v>
                </c:pt>
                <c:pt idx="415">
                  <c:v>42433</c:v>
                </c:pt>
                <c:pt idx="416">
                  <c:v>42432</c:v>
                </c:pt>
                <c:pt idx="417">
                  <c:v>42431</c:v>
                </c:pt>
                <c:pt idx="418">
                  <c:v>42430</c:v>
                </c:pt>
                <c:pt idx="419">
                  <c:v>42429</c:v>
                </c:pt>
                <c:pt idx="420">
                  <c:v>42426</c:v>
                </c:pt>
                <c:pt idx="421">
                  <c:v>42425</c:v>
                </c:pt>
                <c:pt idx="422">
                  <c:v>42424</c:v>
                </c:pt>
                <c:pt idx="423">
                  <c:v>42423</c:v>
                </c:pt>
                <c:pt idx="424">
                  <c:v>42422</c:v>
                </c:pt>
                <c:pt idx="425">
                  <c:v>42419</c:v>
                </c:pt>
                <c:pt idx="426">
                  <c:v>42418</c:v>
                </c:pt>
                <c:pt idx="427">
                  <c:v>42417</c:v>
                </c:pt>
                <c:pt idx="428">
                  <c:v>42416</c:v>
                </c:pt>
                <c:pt idx="429">
                  <c:v>42412</c:v>
                </c:pt>
                <c:pt idx="430">
                  <c:v>42411</c:v>
                </c:pt>
                <c:pt idx="431">
                  <c:v>42410</c:v>
                </c:pt>
                <c:pt idx="432">
                  <c:v>42409</c:v>
                </c:pt>
                <c:pt idx="433">
                  <c:v>42408</c:v>
                </c:pt>
                <c:pt idx="434">
                  <c:v>42405</c:v>
                </c:pt>
                <c:pt idx="435">
                  <c:v>42404</c:v>
                </c:pt>
                <c:pt idx="436">
                  <c:v>42403</c:v>
                </c:pt>
                <c:pt idx="437">
                  <c:v>42402</c:v>
                </c:pt>
                <c:pt idx="438">
                  <c:v>42401</c:v>
                </c:pt>
                <c:pt idx="439">
                  <c:v>42398</c:v>
                </c:pt>
                <c:pt idx="440">
                  <c:v>42397</c:v>
                </c:pt>
                <c:pt idx="441">
                  <c:v>42396</c:v>
                </c:pt>
                <c:pt idx="442">
                  <c:v>42395</c:v>
                </c:pt>
                <c:pt idx="443">
                  <c:v>42394</c:v>
                </c:pt>
                <c:pt idx="444">
                  <c:v>42391</c:v>
                </c:pt>
                <c:pt idx="445">
                  <c:v>42390</c:v>
                </c:pt>
                <c:pt idx="446">
                  <c:v>42389</c:v>
                </c:pt>
                <c:pt idx="447">
                  <c:v>42388</c:v>
                </c:pt>
                <c:pt idx="448">
                  <c:v>42384</c:v>
                </c:pt>
                <c:pt idx="449">
                  <c:v>42383</c:v>
                </c:pt>
                <c:pt idx="450">
                  <c:v>42382</c:v>
                </c:pt>
                <c:pt idx="451">
                  <c:v>42381</c:v>
                </c:pt>
                <c:pt idx="452">
                  <c:v>42380</c:v>
                </c:pt>
                <c:pt idx="453">
                  <c:v>42377</c:v>
                </c:pt>
                <c:pt idx="454">
                  <c:v>42376</c:v>
                </c:pt>
                <c:pt idx="455">
                  <c:v>42375</c:v>
                </c:pt>
                <c:pt idx="456">
                  <c:v>42374</c:v>
                </c:pt>
                <c:pt idx="457">
                  <c:v>42373</c:v>
                </c:pt>
                <c:pt idx="458">
                  <c:v>42369</c:v>
                </c:pt>
                <c:pt idx="459">
                  <c:v>42368</c:v>
                </c:pt>
                <c:pt idx="460">
                  <c:v>42367</c:v>
                </c:pt>
                <c:pt idx="461">
                  <c:v>42366</c:v>
                </c:pt>
                <c:pt idx="462">
                  <c:v>42362</c:v>
                </c:pt>
                <c:pt idx="463">
                  <c:v>42361</c:v>
                </c:pt>
                <c:pt idx="464">
                  <c:v>42360</c:v>
                </c:pt>
                <c:pt idx="465">
                  <c:v>42359</c:v>
                </c:pt>
                <c:pt idx="466">
                  <c:v>42356</c:v>
                </c:pt>
                <c:pt idx="467">
                  <c:v>42355</c:v>
                </c:pt>
                <c:pt idx="468">
                  <c:v>42354</c:v>
                </c:pt>
                <c:pt idx="469">
                  <c:v>42353</c:v>
                </c:pt>
                <c:pt idx="470">
                  <c:v>42352</c:v>
                </c:pt>
                <c:pt idx="471">
                  <c:v>42349</c:v>
                </c:pt>
                <c:pt idx="472">
                  <c:v>42348</c:v>
                </c:pt>
                <c:pt idx="473">
                  <c:v>42347</c:v>
                </c:pt>
                <c:pt idx="474">
                  <c:v>42346</c:v>
                </c:pt>
                <c:pt idx="475">
                  <c:v>42345</c:v>
                </c:pt>
                <c:pt idx="476">
                  <c:v>42342</c:v>
                </c:pt>
                <c:pt idx="477">
                  <c:v>42341</c:v>
                </c:pt>
                <c:pt idx="478">
                  <c:v>42340</c:v>
                </c:pt>
                <c:pt idx="479">
                  <c:v>42339</c:v>
                </c:pt>
                <c:pt idx="480">
                  <c:v>42338</c:v>
                </c:pt>
                <c:pt idx="481">
                  <c:v>42335</c:v>
                </c:pt>
                <c:pt idx="482">
                  <c:v>42333</c:v>
                </c:pt>
                <c:pt idx="483">
                  <c:v>42332</c:v>
                </c:pt>
                <c:pt idx="484">
                  <c:v>42331</c:v>
                </c:pt>
                <c:pt idx="485">
                  <c:v>42328</c:v>
                </c:pt>
                <c:pt idx="486">
                  <c:v>42327</c:v>
                </c:pt>
                <c:pt idx="487">
                  <c:v>42326</c:v>
                </c:pt>
                <c:pt idx="488">
                  <c:v>42325</c:v>
                </c:pt>
                <c:pt idx="489">
                  <c:v>42324</c:v>
                </c:pt>
                <c:pt idx="490">
                  <c:v>42321</c:v>
                </c:pt>
                <c:pt idx="491">
                  <c:v>42320</c:v>
                </c:pt>
                <c:pt idx="492">
                  <c:v>42319</c:v>
                </c:pt>
                <c:pt idx="493">
                  <c:v>42318</c:v>
                </c:pt>
                <c:pt idx="494">
                  <c:v>42317</c:v>
                </c:pt>
                <c:pt idx="495">
                  <c:v>42314</c:v>
                </c:pt>
                <c:pt idx="496">
                  <c:v>42313</c:v>
                </c:pt>
                <c:pt idx="497">
                  <c:v>42312</c:v>
                </c:pt>
                <c:pt idx="498">
                  <c:v>42311</c:v>
                </c:pt>
                <c:pt idx="499">
                  <c:v>42310</c:v>
                </c:pt>
                <c:pt idx="500">
                  <c:v>42307</c:v>
                </c:pt>
                <c:pt idx="501">
                  <c:v>42306</c:v>
                </c:pt>
                <c:pt idx="502">
                  <c:v>42305</c:v>
                </c:pt>
                <c:pt idx="503">
                  <c:v>42304</c:v>
                </c:pt>
                <c:pt idx="504">
                  <c:v>42303</c:v>
                </c:pt>
                <c:pt idx="505">
                  <c:v>42300</c:v>
                </c:pt>
                <c:pt idx="506">
                  <c:v>42299</c:v>
                </c:pt>
                <c:pt idx="507">
                  <c:v>42298</c:v>
                </c:pt>
                <c:pt idx="508">
                  <c:v>42297</c:v>
                </c:pt>
                <c:pt idx="509">
                  <c:v>42296</c:v>
                </c:pt>
                <c:pt idx="510">
                  <c:v>42293</c:v>
                </c:pt>
                <c:pt idx="511">
                  <c:v>42292</c:v>
                </c:pt>
                <c:pt idx="512">
                  <c:v>42291</c:v>
                </c:pt>
                <c:pt idx="513">
                  <c:v>42290</c:v>
                </c:pt>
                <c:pt idx="514">
                  <c:v>42289</c:v>
                </c:pt>
                <c:pt idx="515">
                  <c:v>42286</c:v>
                </c:pt>
                <c:pt idx="516">
                  <c:v>42285</c:v>
                </c:pt>
                <c:pt idx="517">
                  <c:v>42284</c:v>
                </c:pt>
                <c:pt idx="518">
                  <c:v>42283</c:v>
                </c:pt>
                <c:pt idx="519">
                  <c:v>42282</c:v>
                </c:pt>
                <c:pt idx="520">
                  <c:v>42279</c:v>
                </c:pt>
                <c:pt idx="521">
                  <c:v>42278</c:v>
                </c:pt>
                <c:pt idx="522">
                  <c:v>42277</c:v>
                </c:pt>
                <c:pt idx="523">
                  <c:v>42276</c:v>
                </c:pt>
                <c:pt idx="524">
                  <c:v>42275</c:v>
                </c:pt>
                <c:pt idx="525">
                  <c:v>42272</c:v>
                </c:pt>
                <c:pt idx="526">
                  <c:v>42271</c:v>
                </c:pt>
                <c:pt idx="527">
                  <c:v>42270</c:v>
                </c:pt>
                <c:pt idx="528">
                  <c:v>42269</c:v>
                </c:pt>
                <c:pt idx="529">
                  <c:v>42268</c:v>
                </c:pt>
                <c:pt idx="530">
                  <c:v>42265</c:v>
                </c:pt>
                <c:pt idx="531">
                  <c:v>42264</c:v>
                </c:pt>
                <c:pt idx="532">
                  <c:v>42263</c:v>
                </c:pt>
                <c:pt idx="533">
                  <c:v>42262</c:v>
                </c:pt>
                <c:pt idx="534">
                  <c:v>42261</c:v>
                </c:pt>
                <c:pt idx="535">
                  <c:v>42258</c:v>
                </c:pt>
                <c:pt idx="536">
                  <c:v>42257</c:v>
                </c:pt>
                <c:pt idx="537">
                  <c:v>42256</c:v>
                </c:pt>
                <c:pt idx="538">
                  <c:v>42255</c:v>
                </c:pt>
                <c:pt idx="539">
                  <c:v>42251</c:v>
                </c:pt>
                <c:pt idx="540">
                  <c:v>42250</c:v>
                </c:pt>
                <c:pt idx="541">
                  <c:v>42249</c:v>
                </c:pt>
                <c:pt idx="542">
                  <c:v>42248</c:v>
                </c:pt>
                <c:pt idx="543">
                  <c:v>42247</c:v>
                </c:pt>
                <c:pt idx="544">
                  <c:v>42244</c:v>
                </c:pt>
                <c:pt idx="545">
                  <c:v>42243</c:v>
                </c:pt>
                <c:pt idx="546">
                  <c:v>42242</c:v>
                </c:pt>
                <c:pt idx="547">
                  <c:v>42241</c:v>
                </c:pt>
                <c:pt idx="548">
                  <c:v>42240</c:v>
                </c:pt>
                <c:pt idx="549">
                  <c:v>42237</c:v>
                </c:pt>
                <c:pt idx="550">
                  <c:v>42236</c:v>
                </c:pt>
                <c:pt idx="551">
                  <c:v>42235</c:v>
                </c:pt>
                <c:pt idx="552">
                  <c:v>42234</c:v>
                </c:pt>
                <c:pt idx="553">
                  <c:v>42233</c:v>
                </c:pt>
                <c:pt idx="554">
                  <c:v>42230</c:v>
                </c:pt>
                <c:pt idx="555">
                  <c:v>42229</c:v>
                </c:pt>
                <c:pt idx="556">
                  <c:v>42228</c:v>
                </c:pt>
                <c:pt idx="557">
                  <c:v>42227</c:v>
                </c:pt>
                <c:pt idx="558">
                  <c:v>42226</c:v>
                </c:pt>
                <c:pt idx="559">
                  <c:v>42223</c:v>
                </c:pt>
                <c:pt idx="560">
                  <c:v>42222</c:v>
                </c:pt>
                <c:pt idx="561">
                  <c:v>42221</c:v>
                </c:pt>
                <c:pt idx="562">
                  <c:v>42220</c:v>
                </c:pt>
                <c:pt idx="563">
                  <c:v>42219</c:v>
                </c:pt>
                <c:pt idx="564">
                  <c:v>42216</c:v>
                </c:pt>
                <c:pt idx="565">
                  <c:v>42215</c:v>
                </c:pt>
                <c:pt idx="566">
                  <c:v>42214</c:v>
                </c:pt>
                <c:pt idx="567">
                  <c:v>42213</c:v>
                </c:pt>
                <c:pt idx="568">
                  <c:v>42212</c:v>
                </c:pt>
                <c:pt idx="569">
                  <c:v>42209</c:v>
                </c:pt>
                <c:pt idx="570">
                  <c:v>42208</c:v>
                </c:pt>
                <c:pt idx="571">
                  <c:v>42207</c:v>
                </c:pt>
                <c:pt idx="572">
                  <c:v>42206</c:v>
                </c:pt>
                <c:pt idx="573">
                  <c:v>42205</c:v>
                </c:pt>
                <c:pt idx="574">
                  <c:v>42202</c:v>
                </c:pt>
                <c:pt idx="575">
                  <c:v>42201</c:v>
                </c:pt>
                <c:pt idx="576">
                  <c:v>42200</c:v>
                </c:pt>
                <c:pt idx="577">
                  <c:v>42199</c:v>
                </c:pt>
                <c:pt idx="578">
                  <c:v>42198</c:v>
                </c:pt>
                <c:pt idx="579">
                  <c:v>42195</c:v>
                </c:pt>
                <c:pt idx="580">
                  <c:v>42194</c:v>
                </c:pt>
                <c:pt idx="581">
                  <c:v>42193</c:v>
                </c:pt>
                <c:pt idx="582">
                  <c:v>42192</c:v>
                </c:pt>
                <c:pt idx="583">
                  <c:v>42191</c:v>
                </c:pt>
                <c:pt idx="584">
                  <c:v>42187</c:v>
                </c:pt>
                <c:pt idx="585">
                  <c:v>42186</c:v>
                </c:pt>
                <c:pt idx="586">
                  <c:v>42185</c:v>
                </c:pt>
                <c:pt idx="587">
                  <c:v>42184</c:v>
                </c:pt>
                <c:pt idx="588">
                  <c:v>42181</c:v>
                </c:pt>
                <c:pt idx="589">
                  <c:v>42180</c:v>
                </c:pt>
                <c:pt idx="590">
                  <c:v>42179</c:v>
                </c:pt>
                <c:pt idx="591">
                  <c:v>42178</c:v>
                </c:pt>
                <c:pt idx="592">
                  <c:v>42177</c:v>
                </c:pt>
                <c:pt idx="593">
                  <c:v>42174</c:v>
                </c:pt>
                <c:pt idx="594">
                  <c:v>42173</c:v>
                </c:pt>
                <c:pt idx="595">
                  <c:v>42172</c:v>
                </c:pt>
                <c:pt idx="596">
                  <c:v>42171</c:v>
                </c:pt>
                <c:pt idx="597">
                  <c:v>42170</c:v>
                </c:pt>
                <c:pt idx="598">
                  <c:v>42167</c:v>
                </c:pt>
                <c:pt idx="599">
                  <c:v>42166</c:v>
                </c:pt>
                <c:pt idx="600">
                  <c:v>42165</c:v>
                </c:pt>
                <c:pt idx="601">
                  <c:v>42164</c:v>
                </c:pt>
                <c:pt idx="602">
                  <c:v>42163</c:v>
                </c:pt>
                <c:pt idx="603">
                  <c:v>42160</c:v>
                </c:pt>
                <c:pt idx="604">
                  <c:v>42159</c:v>
                </c:pt>
                <c:pt idx="605">
                  <c:v>42158</c:v>
                </c:pt>
                <c:pt idx="606">
                  <c:v>42157</c:v>
                </c:pt>
                <c:pt idx="607">
                  <c:v>42156</c:v>
                </c:pt>
                <c:pt idx="608">
                  <c:v>42153</c:v>
                </c:pt>
                <c:pt idx="609">
                  <c:v>42152</c:v>
                </c:pt>
                <c:pt idx="610">
                  <c:v>42151</c:v>
                </c:pt>
                <c:pt idx="611">
                  <c:v>42150</c:v>
                </c:pt>
                <c:pt idx="612">
                  <c:v>42146</c:v>
                </c:pt>
                <c:pt idx="613">
                  <c:v>42145</c:v>
                </c:pt>
                <c:pt idx="614">
                  <c:v>42144</c:v>
                </c:pt>
                <c:pt idx="615">
                  <c:v>42143</c:v>
                </c:pt>
                <c:pt idx="616">
                  <c:v>42142</c:v>
                </c:pt>
                <c:pt idx="617">
                  <c:v>42139</c:v>
                </c:pt>
                <c:pt idx="618">
                  <c:v>42138</c:v>
                </c:pt>
                <c:pt idx="619">
                  <c:v>42137</c:v>
                </c:pt>
                <c:pt idx="620">
                  <c:v>42136</c:v>
                </c:pt>
                <c:pt idx="621">
                  <c:v>42135</c:v>
                </c:pt>
                <c:pt idx="622">
                  <c:v>42132</c:v>
                </c:pt>
                <c:pt idx="623">
                  <c:v>42131</c:v>
                </c:pt>
                <c:pt idx="624">
                  <c:v>42130</c:v>
                </c:pt>
                <c:pt idx="625">
                  <c:v>42129</c:v>
                </c:pt>
                <c:pt idx="626">
                  <c:v>42128</c:v>
                </c:pt>
                <c:pt idx="627">
                  <c:v>42125</c:v>
                </c:pt>
                <c:pt idx="628">
                  <c:v>42124</c:v>
                </c:pt>
                <c:pt idx="629">
                  <c:v>42123</c:v>
                </c:pt>
                <c:pt idx="630">
                  <c:v>42122</c:v>
                </c:pt>
                <c:pt idx="631">
                  <c:v>42121</c:v>
                </c:pt>
                <c:pt idx="632">
                  <c:v>42118</c:v>
                </c:pt>
                <c:pt idx="633">
                  <c:v>42117</c:v>
                </c:pt>
                <c:pt idx="634">
                  <c:v>42116</c:v>
                </c:pt>
                <c:pt idx="635">
                  <c:v>42115</c:v>
                </c:pt>
                <c:pt idx="636">
                  <c:v>42114</c:v>
                </c:pt>
                <c:pt idx="637">
                  <c:v>42111</c:v>
                </c:pt>
                <c:pt idx="638">
                  <c:v>42110</c:v>
                </c:pt>
                <c:pt idx="639">
                  <c:v>42109</c:v>
                </c:pt>
                <c:pt idx="640">
                  <c:v>42108</c:v>
                </c:pt>
                <c:pt idx="641">
                  <c:v>42107</c:v>
                </c:pt>
                <c:pt idx="642">
                  <c:v>42104</c:v>
                </c:pt>
                <c:pt idx="643">
                  <c:v>42103</c:v>
                </c:pt>
                <c:pt idx="644">
                  <c:v>42102</c:v>
                </c:pt>
                <c:pt idx="645">
                  <c:v>42101</c:v>
                </c:pt>
                <c:pt idx="646">
                  <c:v>42100</c:v>
                </c:pt>
                <c:pt idx="647">
                  <c:v>42096</c:v>
                </c:pt>
                <c:pt idx="648">
                  <c:v>42095</c:v>
                </c:pt>
                <c:pt idx="649">
                  <c:v>42094</c:v>
                </c:pt>
                <c:pt idx="650">
                  <c:v>42093</c:v>
                </c:pt>
                <c:pt idx="651">
                  <c:v>42090</c:v>
                </c:pt>
                <c:pt idx="652">
                  <c:v>42089</c:v>
                </c:pt>
                <c:pt idx="653">
                  <c:v>42088</c:v>
                </c:pt>
                <c:pt idx="654">
                  <c:v>42087</c:v>
                </c:pt>
                <c:pt idx="655">
                  <c:v>42086</c:v>
                </c:pt>
                <c:pt idx="656">
                  <c:v>42083</c:v>
                </c:pt>
                <c:pt idx="657">
                  <c:v>42082</c:v>
                </c:pt>
                <c:pt idx="658">
                  <c:v>42081</c:v>
                </c:pt>
                <c:pt idx="659">
                  <c:v>42080</c:v>
                </c:pt>
                <c:pt idx="660">
                  <c:v>42079</c:v>
                </c:pt>
                <c:pt idx="661">
                  <c:v>42076</c:v>
                </c:pt>
                <c:pt idx="662">
                  <c:v>42075</c:v>
                </c:pt>
                <c:pt idx="663">
                  <c:v>42074</c:v>
                </c:pt>
                <c:pt idx="664">
                  <c:v>42073</c:v>
                </c:pt>
                <c:pt idx="665">
                  <c:v>42072</c:v>
                </c:pt>
                <c:pt idx="666">
                  <c:v>42069</c:v>
                </c:pt>
                <c:pt idx="667">
                  <c:v>42068</c:v>
                </c:pt>
                <c:pt idx="668">
                  <c:v>42067</c:v>
                </c:pt>
                <c:pt idx="669">
                  <c:v>42066</c:v>
                </c:pt>
                <c:pt idx="670">
                  <c:v>42065</c:v>
                </c:pt>
                <c:pt idx="671">
                  <c:v>42062</c:v>
                </c:pt>
                <c:pt idx="672">
                  <c:v>42061</c:v>
                </c:pt>
                <c:pt idx="673">
                  <c:v>42060</c:v>
                </c:pt>
                <c:pt idx="674">
                  <c:v>42059</c:v>
                </c:pt>
                <c:pt idx="675">
                  <c:v>42058</c:v>
                </c:pt>
                <c:pt idx="676">
                  <c:v>42055</c:v>
                </c:pt>
                <c:pt idx="677">
                  <c:v>42054</c:v>
                </c:pt>
                <c:pt idx="678">
                  <c:v>42053</c:v>
                </c:pt>
                <c:pt idx="679">
                  <c:v>42052</c:v>
                </c:pt>
                <c:pt idx="680">
                  <c:v>42048</c:v>
                </c:pt>
                <c:pt idx="681">
                  <c:v>42047</c:v>
                </c:pt>
                <c:pt idx="682">
                  <c:v>42046</c:v>
                </c:pt>
                <c:pt idx="683">
                  <c:v>42045</c:v>
                </c:pt>
                <c:pt idx="684">
                  <c:v>42044</c:v>
                </c:pt>
                <c:pt idx="685">
                  <c:v>42041</c:v>
                </c:pt>
                <c:pt idx="686">
                  <c:v>42040</c:v>
                </c:pt>
                <c:pt idx="687">
                  <c:v>42039</c:v>
                </c:pt>
                <c:pt idx="688">
                  <c:v>42038</c:v>
                </c:pt>
                <c:pt idx="689">
                  <c:v>42037</c:v>
                </c:pt>
                <c:pt idx="690">
                  <c:v>42034</c:v>
                </c:pt>
                <c:pt idx="691">
                  <c:v>42033</c:v>
                </c:pt>
                <c:pt idx="692">
                  <c:v>42032</c:v>
                </c:pt>
                <c:pt idx="693">
                  <c:v>42031</c:v>
                </c:pt>
                <c:pt idx="694">
                  <c:v>42030</c:v>
                </c:pt>
                <c:pt idx="695">
                  <c:v>42027</c:v>
                </c:pt>
                <c:pt idx="696">
                  <c:v>42026</c:v>
                </c:pt>
                <c:pt idx="697">
                  <c:v>42025</c:v>
                </c:pt>
                <c:pt idx="698">
                  <c:v>42024</c:v>
                </c:pt>
                <c:pt idx="699">
                  <c:v>42020</c:v>
                </c:pt>
                <c:pt idx="700">
                  <c:v>42019</c:v>
                </c:pt>
                <c:pt idx="701">
                  <c:v>42018</c:v>
                </c:pt>
                <c:pt idx="702">
                  <c:v>42017</c:v>
                </c:pt>
                <c:pt idx="703">
                  <c:v>42016</c:v>
                </c:pt>
                <c:pt idx="704">
                  <c:v>42013</c:v>
                </c:pt>
                <c:pt idx="705">
                  <c:v>42012</c:v>
                </c:pt>
                <c:pt idx="706">
                  <c:v>42011</c:v>
                </c:pt>
                <c:pt idx="707">
                  <c:v>42010</c:v>
                </c:pt>
                <c:pt idx="708">
                  <c:v>42009</c:v>
                </c:pt>
                <c:pt idx="709">
                  <c:v>42006</c:v>
                </c:pt>
                <c:pt idx="710">
                  <c:v>42004</c:v>
                </c:pt>
                <c:pt idx="711">
                  <c:v>42003</c:v>
                </c:pt>
                <c:pt idx="712">
                  <c:v>42002</c:v>
                </c:pt>
                <c:pt idx="713">
                  <c:v>41999</c:v>
                </c:pt>
                <c:pt idx="714">
                  <c:v>41997</c:v>
                </c:pt>
                <c:pt idx="715">
                  <c:v>41996</c:v>
                </c:pt>
                <c:pt idx="716">
                  <c:v>41995</c:v>
                </c:pt>
                <c:pt idx="717">
                  <c:v>41992</c:v>
                </c:pt>
                <c:pt idx="718">
                  <c:v>41991</c:v>
                </c:pt>
                <c:pt idx="719">
                  <c:v>41990</c:v>
                </c:pt>
                <c:pt idx="720">
                  <c:v>41989</c:v>
                </c:pt>
                <c:pt idx="721">
                  <c:v>41988</c:v>
                </c:pt>
                <c:pt idx="722">
                  <c:v>41985</c:v>
                </c:pt>
                <c:pt idx="723">
                  <c:v>41984</c:v>
                </c:pt>
                <c:pt idx="724">
                  <c:v>41983</c:v>
                </c:pt>
                <c:pt idx="725">
                  <c:v>41982</c:v>
                </c:pt>
                <c:pt idx="726">
                  <c:v>41981</c:v>
                </c:pt>
                <c:pt idx="727">
                  <c:v>41978</c:v>
                </c:pt>
                <c:pt idx="728">
                  <c:v>41977</c:v>
                </c:pt>
                <c:pt idx="729">
                  <c:v>41976</c:v>
                </c:pt>
                <c:pt idx="730">
                  <c:v>41975</c:v>
                </c:pt>
                <c:pt idx="731">
                  <c:v>41974</c:v>
                </c:pt>
                <c:pt idx="732">
                  <c:v>41971</c:v>
                </c:pt>
                <c:pt idx="733">
                  <c:v>41969</c:v>
                </c:pt>
                <c:pt idx="734">
                  <c:v>41968</c:v>
                </c:pt>
                <c:pt idx="735">
                  <c:v>41967</c:v>
                </c:pt>
                <c:pt idx="736">
                  <c:v>41964</c:v>
                </c:pt>
                <c:pt idx="737">
                  <c:v>41963</c:v>
                </c:pt>
                <c:pt idx="738">
                  <c:v>41962</c:v>
                </c:pt>
                <c:pt idx="739">
                  <c:v>41961</c:v>
                </c:pt>
                <c:pt idx="740">
                  <c:v>41960</c:v>
                </c:pt>
                <c:pt idx="741">
                  <c:v>41957</c:v>
                </c:pt>
                <c:pt idx="742">
                  <c:v>41956</c:v>
                </c:pt>
                <c:pt idx="743">
                  <c:v>41955</c:v>
                </c:pt>
                <c:pt idx="744">
                  <c:v>41954</c:v>
                </c:pt>
                <c:pt idx="745">
                  <c:v>41953</c:v>
                </c:pt>
                <c:pt idx="746">
                  <c:v>41950</c:v>
                </c:pt>
                <c:pt idx="747">
                  <c:v>41949</c:v>
                </c:pt>
                <c:pt idx="748">
                  <c:v>41948</c:v>
                </c:pt>
                <c:pt idx="749">
                  <c:v>41947</c:v>
                </c:pt>
                <c:pt idx="750">
                  <c:v>41946</c:v>
                </c:pt>
                <c:pt idx="751">
                  <c:v>41943</c:v>
                </c:pt>
                <c:pt idx="752">
                  <c:v>41942</c:v>
                </c:pt>
                <c:pt idx="753">
                  <c:v>41941</c:v>
                </c:pt>
                <c:pt idx="754">
                  <c:v>41940</c:v>
                </c:pt>
                <c:pt idx="755">
                  <c:v>41939</c:v>
                </c:pt>
                <c:pt idx="756">
                  <c:v>41936</c:v>
                </c:pt>
                <c:pt idx="757">
                  <c:v>41935</c:v>
                </c:pt>
                <c:pt idx="758">
                  <c:v>41934</c:v>
                </c:pt>
                <c:pt idx="759">
                  <c:v>41933</c:v>
                </c:pt>
                <c:pt idx="760">
                  <c:v>41932</c:v>
                </c:pt>
                <c:pt idx="761">
                  <c:v>41929</c:v>
                </c:pt>
                <c:pt idx="762">
                  <c:v>41928</c:v>
                </c:pt>
                <c:pt idx="763">
                  <c:v>41927</c:v>
                </c:pt>
                <c:pt idx="764">
                  <c:v>41926</c:v>
                </c:pt>
                <c:pt idx="765">
                  <c:v>41925</c:v>
                </c:pt>
                <c:pt idx="766">
                  <c:v>41922</c:v>
                </c:pt>
                <c:pt idx="767">
                  <c:v>41921</c:v>
                </c:pt>
                <c:pt idx="768">
                  <c:v>41920</c:v>
                </c:pt>
                <c:pt idx="769">
                  <c:v>41919</c:v>
                </c:pt>
                <c:pt idx="770">
                  <c:v>41918</c:v>
                </c:pt>
                <c:pt idx="771">
                  <c:v>41915</c:v>
                </c:pt>
                <c:pt idx="772">
                  <c:v>41914</c:v>
                </c:pt>
                <c:pt idx="773">
                  <c:v>41913</c:v>
                </c:pt>
                <c:pt idx="774">
                  <c:v>41912</c:v>
                </c:pt>
                <c:pt idx="775">
                  <c:v>41911</c:v>
                </c:pt>
                <c:pt idx="776">
                  <c:v>41908</c:v>
                </c:pt>
                <c:pt idx="777">
                  <c:v>41907</c:v>
                </c:pt>
                <c:pt idx="778">
                  <c:v>41906</c:v>
                </c:pt>
                <c:pt idx="779">
                  <c:v>41905</c:v>
                </c:pt>
                <c:pt idx="780">
                  <c:v>41904</c:v>
                </c:pt>
                <c:pt idx="781">
                  <c:v>41901</c:v>
                </c:pt>
                <c:pt idx="782">
                  <c:v>41900</c:v>
                </c:pt>
                <c:pt idx="783">
                  <c:v>41899</c:v>
                </c:pt>
                <c:pt idx="784">
                  <c:v>41898</c:v>
                </c:pt>
                <c:pt idx="785">
                  <c:v>41897</c:v>
                </c:pt>
                <c:pt idx="786">
                  <c:v>41894</c:v>
                </c:pt>
                <c:pt idx="787">
                  <c:v>41893</c:v>
                </c:pt>
                <c:pt idx="788">
                  <c:v>41892</c:v>
                </c:pt>
                <c:pt idx="789">
                  <c:v>41891</c:v>
                </c:pt>
                <c:pt idx="790">
                  <c:v>41890</c:v>
                </c:pt>
                <c:pt idx="791">
                  <c:v>41887</c:v>
                </c:pt>
                <c:pt idx="792">
                  <c:v>41886</c:v>
                </c:pt>
                <c:pt idx="793">
                  <c:v>41885</c:v>
                </c:pt>
                <c:pt idx="794">
                  <c:v>41884</c:v>
                </c:pt>
                <c:pt idx="795">
                  <c:v>41880</c:v>
                </c:pt>
                <c:pt idx="796">
                  <c:v>41879</c:v>
                </c:pt>
                <c:pt idx="797">
                  <c:v>41878</c:v>
                </c:pt>
                <c:pt idx="798">
                  <c:v>41877</c:v>
                </c:pt>
                <c:pt idx="799">
                  <c:v>41876</c:v>
                </c:pt>
                <c:pt idx="800">
                  <c:v>41873</c:v>
                </c:pt>
                <c:pt idx="801">
                  <c:v>41872</c:v>
                </c:pt>
                <c:pt idx="802">
                  <c:v>41871</c:v>
                </c:pt>
                <c:pt idx="803">
                  <c:v>41870</c:v>
                </c:pt>
                <c:pt idx="804">
                  <c:v>41869</c:v>
                </c:pt>
                <c:pt idx="805">
                  <c:v>41866</c:v>
                </c:pt>
                <c:pt idx="806">
                  <c:v>41865</c:v>
                </c:pt>
                <c:pt idx="807">
                  <c:v>41864</c:v>
                </c:pt>
                <c:pt idx="808">
                  <c:v>41863</c:v>
                </c:pt>
                <c:pt idx="809">
                  <c:v>41862</c:v>
                </c:pt>
                <c:pt idx="810">
                  <c:v>41859</c:v>
                </c:pt>
                <c:pt idx="811">
                  <c:v>41858</c:v>
                </c:pt>
                <c:pt idx="812">
                  <c:v>41857</c:v>
                </c:pt>
                <c:pt idx="813">
                  <c:v>41856</c:v>
                </c:pt>
                <c:pt idx="814">
                  <c:v>41855</c:v>
                </c:pt>
                <c:pt idx="815">
                  <c:v>41852</c:v>
                </c:pt>
                <c:pt idx="816">
                  <c:v>41851</c:v>
                </c:pt>
                <c:pt idx="817">
                  <c:v>41850</c:v>
                </c:pt>
                <c:pt idx="818">
                  <c:v>41849</c:v>
                </c:pt>
                <c:pt idx="819">
                  <c:v>41848</c:v>
                </c:pt>
                <c:pt idx="820">
                  <c:v>41845</c:v>
                </c:pt>
                <c:pt idx="821">
                  <c:v>41844</c:v>
                </c:pt>
                <c:pt idx="822">
                  <c:v>41843</c:v>
                </c:pt>
                <c:pt idx="823">
                  <c:v>41842</c:v>
                </c:pt>
                <c:pt idx="824">
                  <c:v>41841</c:v>
                </c:pt>
                <c:pt idx="825">
                  <c:v>41838</c:v>
                </c:pt>
                <c:pt idx="826">
                  <c:v>41837</c:v>
                </c:pt>
                <c:pt idx="827">
                  <c:v>41836</c:v>
                </c:pt>
                <c:pt idx="828">
                  <c:v>41835</c:v>
                </c:pt>
                <c:pt idx="829">
                  <c:v>41834</c:v>
                </c:pt>
                <c:pt idx="830">
                  <c:v>41831</c:v>
                </c:pt>
                <c:pt idx="831">
                  <c:v>41830</c:v>
                </c:pt>
                <c:pt idx="832">
                  <c:v>41829</c:v>
                </c:pt>
                <c:pt idx="833">
                  <c:v>41828</c:v>
                </c:pt>
                <c:pt idx="834">
                  <c:v>41827</c:v>
                </c:pt>
                <c:pt idx="835">
                  <c:v>41823</c:v>
                </c:pt>
                <c:pt idx="836">
                  <c:v>41822</c:v>
                </c:pt>
                <c:pt idx="837">
                  <c:v>41821</c:v>
                </c:pt>
                <c:pt idx="838">
                  <c:v>41820</c:v>
                </c:pt>
                <c:pt idx="839">
                  <c:v>41817</c:v>
                </c:pt>
                <c:pt idx="840">
                  <c:v>41816</c:v>
                </c:pt>
                <c:pt idx="841">
                  <c:v>41815</c:v>
                </c:pt>
                <c:pt idx="842">
                  <c:v>41814</c:v>
                </c:pt>
                <c:pt idx="843">
                  <c:v>41813</c:v>
                </c:pt>
                <c:pt idx="844">
                  <c:v>41810</c:v>
                </c:pt>
                <c:pt idx="845">
                  <c:v>41809</c:v>
                </c:pt>
                <c:pt idx="846">
                  <c:v>41808</c:v>
                </c:pt>
                <c:pt idx="847">
                  <c:v>41807</c:v>
                </c:pt>
                <c:pt idx="848">
                  <c:v>41806</c:v>
                </c:pt>
                <c:pt idx="849">
                  <c:v>41803</c:v>
                </c:pt>
                <c:pt idx="850">
                  <c:v>41802</c:v>
                </c:pt>
                <c:pt idx="851">
                  <c:v>41801</c:v>
                </c:pt>
                <c:pt idx="852">
                  <c:v>41800</c:v>
                </c:pt>
                <c:pt idx="853">
                  <c:v>41799</c:v>
                </c:pt>
                <c:pt idx="854">
                  <c:v>41796</c:v>
                </c:pt>
                <c:pt idx="855">
                  <c:v>41795</c:v>
                </c:pt>
                <c:pt idx="856">
                  <c:v>41794</c:v>
                </c:pt>
                <c:pt idx="857">
                  <c:v>41793</c:v>
                </c:pt>
                <c:pt idx="858">
                  <c:v>41792</c:v>
                </c:pt>
                <c:pt idx="859">
                  <c:v>41789</c:v>
                </c:pt>
                <c:pt idx="860">
                  <c:v>41788</c:v>
                </c:pt>
                <c:pt idx="861">
                  <c:v>41787</c:v>
                </c:pt>
                <c:pt idx="862">
                  <c:v>41786</c:v>
                </c:pt>
                <c:pt idx="863">
                  <c:v>41782</c:v>
                </c:pt>
                <c:pt idx="864">
                  <c:v>41781</c:v>
                </c:pt>
                <c:pt idx="865">
                  <c:v>41780</c:v>
                </c:pt>
                <c:pt idx="866">
                  <c:v>41779</c:v>
                </c:pt>
                <c:pt idx="867">
                  <c:v>41778</c:v>
                </c:pt>
                <c:pt idx="868">
                  <c:v>41775</c:v>
                </c:pt>
                <c:pt idx="869">
                  <c:v>41774</c:v>
                </c:pt>
                <c:pt idx="870">
                  <c:v>41773</c:v>
                </c:pt>
                <c:pt idx="871">
                  <c:v>41772</c:v>
                </c:pt>
                <c:pt idx="872">
                  <c:v>41771</c:v>
                </c:pt>
                <c:pt idx="873">
                  <c:v>41768</c:v>
                </c:pt>
                <c:pt idx="874">
                  <c:v>41767</c:v>
                </c:pt>
                <c:pt idx="875">
                  <c:v>41766</c:v>
                </c:pt>
                <c:pt idx="876">
                  <c:v>41765</c:v>
                </c:pt>
                <c:pt idx="877">
                  <c:v>41764</c:v>
                </c:pt>
                <c:pt idx="878">
                  <c:v>41761</c:v>
                </c:pt>
                <c:pt idx="879">
                  <c:v>41760</c:v>
                </c:pt>
                <c:pt idx="880">
                  <c:v>41759</c:v>
                </c:pt>
                <c:pt idx="881">
                  <c:v>41758</c:v>
                </c:pt>
                <c:pt idx="882">
                  <c:v>41757</c:v>
                </c:pt>
                <c:pt idx="883">
                  <c:v>41754</c:v>
                </c:pt>
                <c:pt idx="884">
                  <c:v>41753</c:v>
                </c:pt>
                <c:pt idx="885">
                  <c:v>41752</c:v>
                </c:pt>
                <c:pt idx="886">
                  <c:v>41751</c:v>
                </c:pt>
                <c:pt idx="887">
                  <c:v>41750</c:v>
                </c:pt>
                <c:pt idx="888">
                  <c:v>41746</c:v>
                </c:pt>
                <c:pt idx="889">
                  <c:v>41745</c:v>
                </c:pt>
                <c:pt idx="890">
                  <c:v>41744</c:v>
                </c:pt>
                <c:pt idx="891">
                  <c:v>41743</c:v>
                </c:pt>
                <c:pt idx="892">
                  <c:v>41740</c:v>
                </c:pt>
                <c:pt idx="893">
                  <c:v>41739</c:v>
                </c:pt>
                <c:pt idx="894">
                  <c:v>41738</c:v>
                </c:pt>
                <c:pt idx="895">
                  <c:v>41737</c:v>
                </c:pt>
                <c:pt idx="896">
                  <c:v>41736</c:v>
                </c:pt>
                <c:pt idx="897">
                  <c:v>41733</c:v>
                </c:pt>
                <c:pt idx="898">
                  <c:v>41732</c:v>
                </c:pt>
                <c:pt idx="899">
                  <c:v>41731</c:v>
                </c:pt>
                <c:pt idx="900">
                  <c:v>41730</c:v>
                </c:pt>
                <c:pt idx="901">
                  <c:v>41729</c:v>
                </c:pt>
                <c:pt idx="902">
                  <c:v>41726</c:v>
                </c:pt>
                <c:pt idx="903">
                  <c:v>41725</c:v>
                </c:pt>
                <c:pt idx="904">
                  <c:v>41724</c:v>
                </c:pt>
                <c:pt idx="905">
                  <c:v>41723</c:v>
                </c:pt>
                <c:pt idx="906">
                  <c:v>41722</c:v>
                </c:pt>
                <c:pt idx="907">
                  <c:v>41719</c:v>
                </c:pt>
                <c:pt idx="908">
                  <c:v>41718</c:v>
                </c:pt>
                <c:pt idx="909">
                  <c:v>41717</c:v>
                </c:pt>
                <c:pt idx="910">
                  <c:v>41716</c:v>
                </c:pt>
                <c:pt idx="911">
                  <c:v>41715</c:v>
                </c:pt>
                <c:pt idx="912">
                  <c:v>41712</c:v>
                </c:pt>
                <c:pt idx="913">
                  <c:v>41711</c:v>
                </c:pt>
                <c:pt idx="914">
                  <c:v>41710</c:v>
                </c:pt>
                <c:pt idx="915">
                  <c:v>41709</c:v>
                </c:pt>
                <c:pt idx="916">
                  <c:v>41708</c:v>
                </c:pt>
                <c:pt idx="917">
                  <c:v>41705</c:v>
                </c:pt>
                <c:pt idx="918">
                  <c:v>41704</c:v>
                </c:pt>
                <c:pt idx="919">
                  <c:v>41703</c:v>
                </c:pt>
                <c:pt idx="920">
                  <c:v>41702</c:v>
                </c:pt>
                <c:pt idx="921">
                  <c:v>41701</c:v>
                </c:pt>
                <c:pt idx="922">
                  <c:v>41698</c:v>
                </c:pt>
                <c:pt idx="923">
                  <c:v>41697</c:v>
                </c:pt>
                <c:pt idx="924">
                  <c:v>41696</c:v>
                </c:pt>
                <c:pt idx="925">
                  <c:v>41695</c:v>
                </c:pt>
                <c:pt idx="926">
                  <c:v>41694</c:v>
                </c:pt>
                <c:pt idx="927">
                  <c:v>41691</c:v>
                </c:pt>
                <c:pt idx="928">
                  <c:v>41690</c:v>
                </c:pt>
                <c:pt idx="929">
                  <c:v>41689</c:v>
                </c:pt>
                <c:pt idx="930">
                  <c:v>41688</c:v>
                </c:pt>
                <c:pt idx="931">
                  <c:v>41684</c:v>
                </c:pt>
                <c:pt idx="932">
                  <c:v>41683</c:v>
                </c:pt>
                <c:pt idx="933">
                  <c:v>41682</c:v>
                </c:pt>
                <c:pt idx="934">
                  <c:v>41681</c:v>
                </c:pt>
                <c:pt idx="935">
                  <c:v>41680</c:v>
                </c:pt>
                <c:pt idx="936">
                  <c:v>41677</c:v>
                </c:pt>
                <c:pt idx="937">
                  <c:v>41676</c:v>
                </c:pt>
                <c:pt idx="938">
                  <c:v>41675</c:v>
                </c:pt>
                <c:pt idx="939">
                  <c:v>41674</c:v>
                </c:pt>
                <c:pt idx="940">
                  <c:v>41673</c:v>
                </c:pt>
                <c:pt idx="941">
                  <c:v>41670</c:v>
                </c:pt>
                <c:pt idx="942">
                  <c:v>41669</c:v>
                </c:pt>
                <c:pt idx="943">
                  <c:v>41668</c:v>
                </c:pt>
                <c:pt idx="944">
                  <c:v>41667</c:v>
                </c:pt>
                <c:pt idx="945">
                  <c:v>41666</c:v>
                </c:pt>
                <c:pt idx="946">
                  <c:v>41663</c:v>
                </c:pt>
                <c:pt idx="947">
                  <c:v>41662</c:v>
                </c:pt>
                <c:pt idx="948">
                  <c:v>41661</c:v>
                </c:pt>
                <c:pt idx="949">
                  <c:v>41660</c:v>
                </c:pt>
                <c:pt idx="950">
                  <c:v>41656</c:v>
                </c:pt>
                <c:pt idx="951">
                  <c:v>41655</c:v>
                </c:pt>
                <c:pt idx="952">
                  <c:v>41654</c:v>
                </c:pt>
                <c:pt idx="953">
                  <c:v>41653</c:v>
                </c:pt>
                <c:pt idx="954">
                  <c:v>41652</c:v>
                </c:pt>
                <c:pt idx="955">
                  <c:v>41649</c:v>
                </c:pt>
                <c:pt idx="956">
                  <c:v>41648</c:v>
                </c:pt>
                <c:pt idx="957">
                  <c:v>41647</c:v>
                </c:pt>
                <c:pt idx="958">
                  <c:v>41646</c:v>
                </c:pt>
                <c:pt idx="959">
                  <c:v>41645</c:v>
                </c:pt>
                <c:pt idx="960">
                  <c:v>41642</c:v>
                </c:pt>
                <c:pt idx="961">
                  <c:v>41641</c:v>
                </c:pt>
                <c:pt idx="962">
                  <c:v>41639</c:v>
                </c:pt>
                <c:pt idx="963">
                  <c:v>41638</c:v>
                </c:pt>
                <c:pt idx="964">
                  <c:v>41635</c:v>
                </c:pt>
                <c:pt idx="965">
                  <c:v>41634</c:v>
                </c:pt>
                <c:pt idx="966">
                  <c:v>41632</c:v>
                </c:pt>
                <c:pt idx="967">
                  <c:v>41631</c:v>
                </c:pt>
                <c:pt idx="968">
                  <c:v>41628</c:v>
                </c:pt>
                <c:pt idx="969">
                  <c:v>41627</c:v>
                </c:pt>
                <c:pt idx="970">
                  <c:v>41626</c:v>
                </c:pt>
                <c:pt idx="971">
                  <c:v>41625</c:v>
                </c:pt>
                <c:pt idx="972">
                  <c:v>41624</c:v>
                </c:pt>
                <c:pt idx="973">
                  <c:v>41621</c:v>
                </c:pt>
                <c:pt idx="974">
                  <c:v>41620</c:v>
                </c:pt>
                <c:pt idx="975">
                  <c:v>41619</c:v>
                </c:pt>
                <c:pt idx="976">
                  <c:v>41618</c:v>
                </c:pt>
                <c:pt idx="977">
                  <c:v>41617</c:v>
                </c:pt>
                <c:pt idx="978">
                  <c:v>41614</c:v>
                </c:pt>
                <c:pt idx="979">
                  <c:v>41613</c:v>
                </c:pt>
                <c:pt idx="980">
                  <c:v>41612</c:v>
                </c:pt>
                <c:pt idx="981">
                  <c:v>41611</c:v>
                </c:pt>
                <c:pt idx="982">
                  <c:v>41610</c:v>
                </c:pt>
                <c:pt idx="983">
                  <c:v>41607</c:v>
                </c:pt>
                <c:pt idx="984">
                  <c:v>41605</c:v>
                </c:pt>
                <c:pt idx="985">
                  <c:v>41604</c:v>
                </c:pt>
                <c:pt idx="986">
                  <c:v>41603</c:v>
                </c:pt>
                <c:pt idx="987">
                  <c:v>41600</c:v>
                </c:pt>
                <c:pt idx="988">
                  <c:v>41599</c:v>
                </c:pt>
                <c:pt idx="989">
                  <c:v>41598</c:v>
                </c:pt>
                <c:pt idx="990">
                  <c:v>41597</c:v>
                </c:pt>
                <c:pt idx="991">
                  <c:v>41596</c:v>
                </c:pt>
                <c:pt idx="992">
                  <c:v>41593</c:v>
                </c:pt>
                <c:pt idx="993">
                  <c:v>41592</c:v>
                </c:pt>
                <c:pt idx="994">
                  <c:v>41591</c:v>
                </c:pt>
                <c:pt idx="995">
                  <c:v>41590</c:v>
                </c:pt>
                <c:pt idx="996">
                  <c:v>41589</c:v>
                </c:pt>
                <c:pt idx="997">
                  <c:v>41586</c:v>
                </c:pt>
                <c:pt idx="998">
                  <c:v>41585</c:v>
                </c:pt>
                <c:pt idx="999">
                  <c:v>41584</c:v>
                </c:pt>
                <c:pt idx="1000">
                  <c:v>41583</c:v>
                </c:pt>
                <c:pt idx="1001">
                  <c:v>41582</c:v>
                </c:pt>
                <c:pt idx="1002">
                  <c:v>41579</c:v>
                </c:pt>
                <c:pt idx="1003">
                  <c:v>41578</c:v>
                </c:pt>
                <c:pt idx="1004">
                  <c:v>41577</c:v>
                </c:pt>
                <c:pt idx="1005">
                  <c:v>41576</c:v>
                </c:pt>
                <c:pt idx="1006">
                  <c:v>41575</c:v>
                </c:pt>
                <c:pt idx="1007">
                  <c:v>41572</c:v>
                </c:pt>
                <c:pt idx="1008">
                  <c:v>41571</c:v>
                </c:pt>
                <c:pt idx="1009">
                  <c:v>41570</c:v>
                </c:pt>
                <c:pt idx="1010">
                  <c:v>41569</c:v>
                </c:pt>
                <c:pt idx="1011">
                  <c:v>41568</c:v>
                </c:pt>
                <c:pt idx="1012">
                  <c:v>41565</c:v>
                </c:pt>
                <c:pt idx="1013">
                  <c:v>41564</c:v>
                </c:pt>
                <c:pt idx="1014">
                  <c:v>41563</c:v>
                </c:pt>
                <c:pt idx="1015">
                  <c:v>41562</c:v>
                </c:pt>
                <c:pt idx="1016">
                  <c:v>41561</c:v>
                </c:pt>
                <c:pt idx="1017">
                  <c:v>41558</c:v>
                </c:pt>
                <c:pt idx="1018">
                  <c:v>41557</c:v>
                </c:pt>
                <c:pt idx="1019">
                  <c:v>41556</c:v>
                </c:pt>
                <c:pt idx="1020">
                  <c:v>41555</c:v>
                </c:pt>
                <c:pt idx="1021">
                  <c:v>41554</c:v>
                </c:pt>
                <c:pt idx="1022">
                  <c:v>41551</c:v>
                </c:pt>
                <c:pt idx="1023">
                  <c:v>41550</c:v>
                </c:pt>
                <c:pt idx="1024">
                  <c:v>41549</c:v>
                </c:pt>
                <c:pt idx="1025">
                  <c:v>41548</c:v>
                </c:pt>
                <c:pt idx="1026">
                  <c:v>41547</c:v>
                </c:pt>
                <c:pt idx="1027">
                  <c:v>41544</c:v>
                </c:pt>
                <c:pt idx="1028">
                  <c:v>41543</c:v>
                </c:pt>
                <c:pt idx="1029">
                  <c:v>41542</c:v>
                </c:pt>
                <c:pt idx="1030">
                  <c:v>41541</c:v>
                </c:pt>
                <c:pt idx="1031">
                  <c:v>41540</c:v>
                </c:pt>
                <c:pt idx="1032">
                  <c:v>41537</c:v>
                </c:pt>
                <c:pt idx="1033">
                  <c:v>41536</c:v>
                </c:pt>
                <c:pt idx="1034">
                  <c:v>41535</c:v>
                </c:pt>
                <c:pt idx="1035">
                  <c:v>41534</c:v>
                </c:pt>
                <c:pt idx="1036">
                  <c:v>41533</c:v>
                </c:pt>
                <c:pt idx="1037">
                  <c:v>41530</c:v>
                </c:pt>
                <c:pt idx="1038">
                  <c:v>41529</c:v>
                </c:pt>
                <c:pt idx="1039">
                  <c:v>41528</c:v>
                </c:pt>
                <c:pt idx="1040">
                  <c:v>41527</c:v>
                </c:pt>
                <c:pt idx="1041">
                  <c:v>41526</c:v>
                </c:pt>
                <c:pt idx="1042">
                  <c:v>41523</c:v>
                </c:pt>
                <c:pt idx="1043">
                  <c:v>41522</c:v>
                </c:pt>
                <c:pt idx="1044">
                  <c:v>41521</c:v>
                </c:pt>
                <c:pt idx="1045">
                  <c:v>41520</c:v>
                </c:pt>
                <c:pt idx="1046">
                  <c:v>41516</c:v>
                </c:pt>
                <c:pt idx="1047">
                  <c:v>41515</c:v>
                </c:pt>
                <c:pt idx="1048">
                  <c:v>41514</c:v>
                </c:pt>
                <c:pt idx="1049">
                  <c:v>41513</c:v>
                </c:pt>
                <c:pt idx="1050">
                  <c:v>41512</c:v>
                </c:pt>
                <c:pt idx="1051">
                  <c:v>41509</c:v>
                </c:pt>
                <c:pt idx="1052">
                  <c:v>41508</c:v>
                </c:pt>
                <c:pt idx="1053">
                  <c:v>41507</c:v>
                </c:pt>
                <c:pt idx="1054">
                  <c:v>41506</c:v>
                </c:pt>
                <c:pt idx="1055">
                  <c:v>41505</c:v>
                </c:pt>
                <c:pt idx="1056">
                  <c:v>41502</c:v>
                </c:pt>
                <c:pt idx="1057">
                  <c:v>41501</c:v>
                </c:pt>
                <c:pt idx="1058">
                  <c:v>41500</c:v>
                </c:pt>
                <c:pt idx="1059">
                  <c:v>41499</c:v>
                </c:pt>
                <c:pt idx="1060">
                  <c:v>41498</c:v>
                </c:pt>
                <c:pt idx="1061">
                  <c:v>41495</c:v>
                </c:pt>
                <c:pt idx="1062">
                  <c:v>41494</c:v>
                </c:pt>
                <c:pt idx="1063">
                  <c:v>41493</c:v>
                </c:pt>
                <c:pt idx="1064">
                  <c:v>41492</c:v>
                </c:pt>
                <c:pt idx="1065">
                  <c:v>41491</c:v>
                </c:pt>
                <c:pt idx="1066">
                  <c:v>41488</c:v>
                </c:pt>
                <c:pt idx="1067">
                  <c:v>41487</c:v>
                </c:pt>
                <c:pt idx="1068">
                  <c:v>41486</c:v>
                </c:pt>
                <c:pt idx="1069">
                  <c:v>41485</c:v>
                </c:pt>
                <c:pt idx="1070">
                  <c:v>41484</c:v>
                </c:pt>
                <c:pt idx="1071">
                  <c:v>41481</c:v>
                </c:pt>
                <c:pt idx="1072">
                  <c:v>41480</c:v>
                </c:pt>
                <c:pt idx="1073">
                  <c:v>41479</c:v>
                </c:pt>
                <c:pt idx="1074">
                  <c:v>41478</c:v>
                </c:pt>
                <c:pt idx="1075">
                  <c:v>41477</c:v>
                </c:pt>
                <c:pt idx="1076">
                  <c:v>41474</c:v>
                </c:pt>
                <c:pt idx="1077">
                  <c:v>41473</c:v>
                </c:pt>
                <c:pt idx="1078">
                  <c:v>41472</c:v>
                </c:pt>
                <c:pt idx="1079">
                  <c:v>41471</c:v>
                </c:pt>
                <c:pt idx="1080">
                  <c:v>41470</c:v>
                </c:pt>
                <c:pt idx="1081">
                  <c:v>41467</c:v>
                </c:pt>
                <c:pt idx="1082">
                  <c:v>41466</c:v>
                </c:pt>
                <c:pt idx="1083">
                  <c:v>41465</c:v>
                </c:pt>
                <c:pt idx="1084">
                  <c:v>41464</c:v>
                </c:pt>
                <c:pt idx="1085">
                  <c:v>41463</c:v>
                </c:pt>
                <c:pt idx="1086">
                  <c:v>41460</c:v>
                </c:pt>
                <c:pt idx="1087">
                  <c:v>41458</c:v>
                </c:pt>
                <c:pt idx="1088">
                  <c:v>41457</c:v>
                </c:pt>
                <c:pt idx="1089">
                  <c:v>41456</c:v>
                </c:pt>
                <c:pt idx="1090">
                  <c:v>41453</c:v>
                </c:pt>
                <c:pt idx="1091">
                  <c:v>41452</c:v>
                </c:pt>
                <c:pt idx="1092">
                  <c:v>41451</c:v>
                </c:pt>
                <c:pt idx="1093">
                  <c:v>41450</c:v>
                </c:pt>
                <c:pt idx="1094">
                  <c:v>41449</c:v>
                </c:pt>
                <c:pt idx="1095">
                  <c:v>41446</c:v>
                </c:pt>
                <c:pt idx="1096">
                  <c:v>41445</c:v>
                </c:pt>
                <c:pt idx="1097">
                  <c:v>41444</c:v>
                </c:pt>
                <c:pt idx="1098">
                  <c:v>41443</c:v>
                </c:pt>
                <c:pt idx="1099">
                  <c:v>41442</c:v>
                </c:pt>
                <c:pt idx="1100">
                  <c:v>41439</c:v>
                </c:pt>
                <c:pt idx="1101">
                  <c:v>41438</c:v>
                </c:pt>
                <c:pt idx="1102">
                  <c:v>41437</c:v>
                </c:pt>
                <c:pt idx="1103">
                  <c:v>41436</c:v>
                </c:pt>
                <c:pt idx="1104">
                  <c:v>41435</c:v>
                </c:pt>
                <c:pt idx="1105">
                  <c:v>41432</c:v>
                </c:pt>
                <c:pt idx="1106">
                  <c:v>41431</c:v>
                </c:pt>
                <c:pt idx="1107">
                  <c:v>41430</c:v>
                </c:pt>
                <c:pt idx="1108">
                  <c:v>41429</c:v>
                </c:pt>
                <c:pt idx="1109">
                  <c:v>41428</c:v>
                </c:pt>
                <c:pt idx="1110">
                  <c:v>41425</c:v>
                </c:pt>
                <c:pt idx="1111">
                  <c:v>41424</c:v>
                </c:pt>
                <c:pt idx="1112">
                  <c:v>41423</c:v>
                </c:pt>
                <c:pt idx="1113">
                  <c:v>41422</c:v>
                </c:pt>
                <c:pt idx="1114">
                  <c:v>41418</c:v>
                </c:pt>
                <c:pt idx="1115">
                  <c:v>41417</c:v>
                </c:pt>
                <c:pt idx="1116">
                  <c:v>41416</c:v>
                </c:pt>
                <c:pt idx="1117">
                  <c:v>41415</c:v>
                </c:pt>
                <c:pt idx="1118">
                  <c:v>41414</c:v>
                </c:pt>
                <c:pt idx="1119">
                  <c:v>41411</c:v>
                </c:pt>
                <c:pt idx="1120">
                  <c:v>41410</c:v>
                </c:pt>
                <c:pt idx="1121">
                  <c:v>41409</c:v>
                </c:pt>
                <c:pt idx="1122">
                  <c:v>41408</c:v>
                </c:pt>
                <c:pt idx="1123">
                  <c:v>41407</c:v>
                </c:pt>
                <c:pt idx="1124">
                  <c:v>41404</c:v>
                </c:pt>
                <c:pt idx="1125">
                  <c:v>41403</c:v>
                </c:pt>
                <c:pt idx="1126">
                  <c:v>41402</c:v>
                </c:pt>
                <c:pt idx="1127">
                  <c:v>41401</c:v>
                </c:pt>
                <c:pt idx="1128">
                  <c:v>41400</c:v>
                </c:pt>
                <c:pt idx="1129">
                  <c:v>41397</c:v>
                </c:pt>
                <c:pt idx="1130">
                  <c:v>41396</c:v>
                </c:pt>
                <c:pt idx="1131">
                  <c:v>41395</c:v>
                </c:pt>
                <c:pt idx="1132">
                  <c:v>41394</c:v>
                </c:pt>
                <c:pt idx="1133">
                  <c:v>41393</c:v>
                </c:pt>
                <c:pt idx="1134">
                  <c:v>41390</c:v>
                </c:pt>
                <c:pt idx="1135">
                  <c:v>41389</c:v>
                </c:pt>
                <c:pt idx="1136">
                  <c:v>41388</c:v>
                </c:pt>
                <c:pt idx="1137">
                  <c:v>41387</c:v>
                </c:pt>
                <c:pt idx="1138">
                  <c:v>41386</c:v>
                </c:pt>
                <c:pt idx="1139">
                  <c:v>41383</c:v>
                </c:pt>
                <c:pt idx="1140">
                  <c:v>41382</c:v>
                </c:pt>
                <c:pt idx="1141">
                  <c:v>41381</c:v>
                </c:pt>
                <c:pt idx="1142">
                  <c:v>41380</c:v>
                </c:pt>
                <c:pt idx="1143">
                  <c:v>41379</c:v>
                </c:pt>
                <c:pt idx="1144">
                  <c:v>41376</c:v>
                </c:pt>
                <c:pt idx="1145">
                  <c:v>41375</c:v>
                </c:pt>
                <c:pt idx="1146">
                  <c:v>41374</c:v>
                </c:pt>
                <c:pt idx="1147">
                  <c:v>41373</c:v>
                </c:pt>
                <c:pt idx="1148">
                  <c:v>41372</c:v>
                </c:pt>
                <c:pt idx="1149">
                  <c:v>41369</c:v>
                </c:pt>
                <c:pt idx="1150">
                  <c:v>41368</c:v>
                </c:pt>
                <c:pt idx="1151">
                  <c:v>41367</c:v>
                </c:pt>
                <c:pt idx="1152">
                  <c:v>41366</c:v>
                </c:pt>
                <c:pt idx="1153">
                  <c:v>41365</c:v>
                </c:pt>
                <c:pt idx="1154">
                  <c:v>41361</c:v>
                </c:pt>
                <c:pt idx="1155">
                  <c:v>41360</c:v>
                </c:pt>
                <c:pt idx="1156">
                  <c:v>41359</c:v>
                </c:pt>
                <c:pt idx="1157">
                  <c:v>41358</c:v>
                </c:pt>
                <c:pt idx="1158">
                  <c:v>41355</c:v>
                </c:pt>
                <c:pt idx="1159">
                  <c:v>41354</c:v>
                </c:pt>
                <c:pt idx="1160">
                  <c:v>41353</c:v>
                </c:pt>
                <c:pt idx="1161">
                  <c:v>41352</c:v>
                </c:pt>
                <c:pt idx="1162">
                  <c:v>41351</c:v>
                </c:pt>
                <c:pt idx="1163">
                  <c:v>41348</c:v>
                </c:pt>
                <c:pt idx="1164">
                  <c:v>41347</c:v>
                </c:pt>
                <c:pt idx="1165">
                  <c:v>41346</c:v>
                </c:pt>
                <c:pt idx="1166">
                  <c:v>41345</c:v>
                </c:pt>
                <c:pt idx="1167">
                  <c:v>41344</c:v>
                </c:pt>
                <c:pt idx="1168">
                  <c:v>41341</c:v>
                </c:pt>
                <c:pt idx="1169">
                  <c:v>41340</c:v>
                </c:pt>
                <c:pt idx="1170">
                  <c:v>41339</c:v>
                </c:pt>
                <c:pt idx="1171">
                  <c:v>41338</c:v>
                </c:pt>
                <c:pt idx="1172">
                  <c:v>41337</c:v>
                </c:pt>
                <c:pt idx="1173">
                  <c:v>41334</c:v>
                </c:pt>
                <c:pt idx="1174">
                  <c:v>41333</c:v>
                </c:pt>
                <c:pt idx="1175">
                  <c:v>41332</c:v>
                </c:pt>
                <c:pt idx="1176">
                  <c:v>41331</c:v>
                </c:pt>
                <c:pt idx="1177">
                  <c:v>41330</c:v>
                </c:pt>
                <c:pt idx="1178">
                  <c:v>41327</c:v>
                </c:pt>
                <c:pt idx="1179">
                  <c:v>41326</c:v>
                </c:pt>
                <c:pt idx="1180">
                  <c:v>41325</c:v>
                </c:pt>
                <c:pt idx="1181">
                  <c:v>41324</c:v>
                </c:pt>
                <c:pt idx="1182">
                  <c:v>41320</c:v>
                </c:pt>
                <c:pt idx="1183">
                  <c:v>41319</c:v>
                </c:pt>
                <c:pt idx="1184">
                  <c:v>41318</c:v>
                </c:pt>
                <c:pt idx="1185">
                  <c:v>41317</c:v>
                </c:pt>
                <c:pt idx="1186">
                  <c:v>41316</c:v>
                </c:pt>
                <c:pt idx="1187">
                  <c:v>41313</c:v>
                </c:pt>
                <c:pt idx="1188">
                  <c:v>41312</c:v>
                </c:pt>
                <c:pt idx="1189">
                  <c:v>41311</c:v>
                </c:pt>
                <c:pt idx="1190">
                  <c:v>41310</c:v>
                </c:pt>
                <c:pt idx="1191">
                  <c:v>41309</c:v>
                </c:pt>
                <c:pt idx="1192">
                  <c:v>41306</c:v>
                </c:pt>
                <c:pt idx="1193">
                  <c:v>41305</c:v>
                </c:pt>
                <c:pt idx="1194">
                  <c:v>41304</c:v>
                </c:pt>
                <c:pt idx="1195">
                  <c:v>41303</c:v>
                </c:pt>
                <c:pt idx="1196">
                  <c:v>41302</c:v>
                </c:pt>
                <c:pt idx="1197">
                  <c:v>41299</c:v>
                </c:pt>
                <c:pt idx="1198">
                  <c:v>41298</c:v>
                </c:pt>
                <c:pt idx="1199">
                  <c:v>41297</c:v>
                </c:pt>
                <c:pt idx="1200">
                  <c:v>41296</c:v>
                </c:pt>
                <c:pt idx="1201">
                  <c:v>41292</c:v>
                </c:pt>
                <c:pt idx="1202">
                  <c:v>41291</c:v>
                </c:pt>
                <c:pt idx="1203">
                  <c:v>41290</c:v>
                </c:pt>
                <c:pt idx="1204">
                  <c:v>41289</c:v>
                </c:pt>
                <c:pt idx="1205">
                  <c:v>41288</c:v>
                </c:pt>
                <c:pt idx="1206">
                  <c:v>41285</c:v>
                </c:pt>
                <c:pt idx="1207">
                  <c:v>41284</c:v>
                </c:pt>
                <c:pt idx="1208">
                  <c:v>41283</c:v>
                </c:pt>
                <c:pt idx="1209">
                  <c:v>41282</c:v>
                </c:pt>
                <c:pt idx="1210">
                  <c:v>41281</c:v>
                </c:pt>
                <c:pt idx="1211">
                  <c:v>41278</c:v>
                </c:pt>
                <c:pt idx="1212">
                  <c:v>41277</c:v>
                </c:pt>
                <c:pt idx="1213">
                  <c:v>41276</c:v>
                </c:pt>
                <c:pt idx="1214">
                  <c:v>41274</c:v>
                </c:pt>
                <c:pt idx="1215">
                  <c:v>41271</c:v>
                </c:pt>
                <c:pt idx="1216">
                  <c:v>41270</c:v>
                </c:pt>
                <c:pt idx="1217">
                  <c:v>41269</c:v>
                </c:pt>
                <c:pt idx="1218">
                  <c:v>41267</c:v>
                </c:pt>
                <c:pt idx="1219">
                  <c:v>41264</c:v>
                </c:pt>
                <c:pt idx="1220">
                  <c:v>41263</c:v>
                </c:pt>
                <c:pt idx="1221">
                  <c:v>41262</c:v>
                </c:pt>
                <c:pt idx="1222">
                  <c:v>41261</c:v>
                </c:pt>
                <c:pt idx="1223">
                  <c:v>41260</c:v>
                </c:pt>
                <c:pt idx="1224">
                  <c:v>41257</c:v>
                </c:pt>
                <c:pt idx="1225">
                  <c:v>41256</c:v>
                </c:pt>
                <c:pt idx="1226">
                  <c:v>41255</c:v>
                </c:pt>
                <c:pt idx="1227">
                  <c:v>41254</c:v>
                </c:pt>
                <c:pt idx="1228">
                  <c:v>41253</c:v>
                </c:pt>
                <c:pt idx="1229">
                  <c:v>41250</c:v>
                </c:pt>
                <c:pt idx="1230">
                  <c:v>41249</c:v>
                </c:pt>
                <c:pt idx="1231">
                  <c:v>41248</c:v>
                </c:pt>
                <c:pt idx="1232">
                  <c:v>41247</c:v>
                </c:pt>
                <c:pt idx="1233">
                  <c:v>41246</c:v>
                </c:pt>
                <c:pt idx="1234">
                  <c:v>41243</c:v>
                </c:pt>
                <c:pt idx="1235">
                  <c:v>41242</c:v>
                </c:pt>
                <c:pt idx="1236">
                  <c:v>41241</c:v>
                </c:pt>
                <c:pt idx="1237">
                  <c:v>41240</c:v>
                </c:pt>
                <c:pt idx="1238">
                  <c:v>41239</c:v>
                </c:pt>
                <c:pt idx="1239">
                  <c:v>41236</c:v>
                </c:pt>
                <c:pt idx="1240">
                  <c:v>41234</c:v>
                </c:pt>
                <c:pt idx="1241">
                  <c:v>41233</c:v>
                </c:pt>
                <c:pt idx="1242">
                  <c:v>41232</c:v>
                </c:pt>
                <c:pt idx="1243">
                  <c:v>41229</c:v>
                </c:pt>
                <c:pt idx="1244">
                  <c:v>41228</c:v>
                </c:pt>
                <c:pt idx="1245">
                  <c:v>41227</c:v>
                </c:pt>
                <c:pt idx="1246">
                  <c:v>41226</c:v>
                </c:pt>
                <c:pt idx="1247">
                  <c:v>41225</c:v>
                </c:pt>
                <c:pt idx="1248">
                  <c:v>41222</c:v>
                </c:pt>
                <c:pt idx="1249">
                  <c:v>41221</c:v>
                </c:pt>
                <c:pt idx="1250">
                  <c:v>41220</c:v>
                </c:pt>
                <c:pt idx="1251">
                  <c:v>41219</c:v>
                </c:pt>
                <c:pt idx="1252">
                  <c:v>41218</c:v>
                </c:pt>
                <c:pt idx="1253">
                  <c:v>41215</c:v>
                </c:pt>
                <c:pt idx="1254">
                  <c:v>41214</c:v>
                </c:pt>
                <c:pt idx="1255">
                  <c:v>41213</c:v>
                </c:pt>
                <c:pt idx="1256">
                  <c:v>41208</c:v>
                </c:pt>
                <c:pt idx="1257">
                  <c:v>41207</c:v>
                </c:pt>
                <c:pt idx="1258">
                  <c:v>41206</c:v>
                </c:pt>
                <c:pt idx="1259">
                  <c:v>41205</c:v>
                </c:pt>
                <c:pt idx="1260">
                  <c:v>41204</c:v>
                </c:pt>
                <c:pt idx="1261">
                  <c:v>41201</c:v>
                </c:pt>
                <c:pt idx="1262">
                  <c:v>41200</c:v>
                </c:pt>
                <c:pt idx="1263">
                  <c:v>41199</c:v>
                </c:pt>
                <c:pt idx="1264">
                  <c:v>41198</c:v>
                </c:pt>
                <c:pt idx="1265">
                  <c:v>41197</c:v>
                </c:pt>
                <c:pt idx="1266">
                  <c:v>41194</c:v>
                </c:pt>
                <c:pt idx="1267">
                  <c:v>41193</c:v>
                </c:pt>
                <c:pt idx="1268">
                  <c:v>41192</c:v>
                </c:pt>
                <c:pt idx="1269">
                  <c:v>41191</c:v>
                </c:pt>
                <c:pt idx="1270">
                  <c:v>41190</c:v>
                </c:pt>
              </c:numCache>
            </c:numRef>
          </c:cat>
          <c:val>
            <c:numRef>
              <c:f>'Historical Share Price (14)'!$D$3:$D$1273</c:f>
              <c:numCache>
                <c:formatCode>0.00</c:formatCode>
                <c:ptCount val="1271"/>
                <c:pt idx="25">
                  <c:v>37.101999999999997</c:v>
                </c:pt>
                <c:pt idx="123">
                  <c:v>31.29</c:v>
                </c:pt>
                <c:pt idx="254">
                  <c:v>25.5</c:v>
                </c:pt>
                <c:pt idx="361">
                  <c:v>18.497999999999998</c:v>
                </c:pt>
                <c:pt idx="491">
                  <c:v>21.783999999999999</c:v>
                </c:pt>
                <c:pt idx="610">
                  <c:v>17.971399999999999</c:v>
                </c:pt>
                <c:pt idx="742">
                  <c:v>10.840199999999999</c:v>
                </c:pt>
                <c:pt idx="856">
                  <c:v>12.091800000000001</c:v>
                </c:pt>
                <c:pt idx="977">
                  <c:v>10.162000000000001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1B-4F42-84C1-DF2E5F4C4E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0738816"/>
        <c:axId val="98515016"/>
      </c:lineChart>
      <c:dateAx>
        <c:axId val="390738816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rgbClr val="132E57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515016"/>
        <c:crosses val="autoZero"/>
        <c:auto val="1"/>
        <c:lblOffset val="100"/>
        <c:baseTimeUnit val="days"/>
        <c:majorUnit val="3"/>
        <c:majorTimeUnit val="months"/>
      </c:dateAx>
      <c:valAx>
        <c:axId val="98515016"/>
        <c:scaling>
          <c:orientation val="minMax"/>
          <c:max val="60"/>
          <c:min val="0"/>
        </c:scaling>
        <c:delete val="0"/>
        <c:axPos val="l"/>
        <c:numFmt formatCode="&quot;$&quot;0.00;\(0.00\);&quot;-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132E57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738816"/>
        <c:crosses val="autoZero"/>
        <c:crossBetween val="between"/>
        <c:majorUnit val="1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1" l="0.75" r="0.75" t="1" header="0.5" footer="0.5"/>
    <c:pageSetup paperSize="0" orientation="portrait" horizontalDpi="-4" verticalDpi="-4"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rgbClr val="132E57"/>
                </a:solidFill>
                <a:latin typeface="+mj-lt"/>
                <a:ea typeface="+mj-ea"/>
                <a:cs typeface="+mj-cs"/>
              </a:defRPr>
            </a:pPr>
            <a:r>
              <a:rPr lang="en-US">
                <a:solidFill>
                  <a:srgbClr val="132E57"/>
                </a:solidFill>
              </a:rPr>
              <a:t>Valuation Football Field (Company A)</a:t>
            </a:r>
          </a:p>
        </c:rich>
      </c:tx>
      <c:layout>
        <c:manualLayout>
          <c:xMode val="edge"/>
          <c:yMode val="edge"/>
          <c:x val="0.46556587528817728"/>
          <c:y val="3.5347679618636901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rgbClr val="132E57"/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5714905985399306"/>
          <c:y val="0.1445427149596438"/>
          <c:w val="0.59926779533964702"/>
          <c:h val="0.71980534356640336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'Valuation Summary (15)'!$C$2</c:f>
              <c:strCache>
                <c:ptCount val="1"/>
                <c:pt idx="0">
                  <c:v>Lower Bound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'Valuation Summary (15)'!$B$3:$B$7</c:f>
              <c:strCache>
                <c:ptCount val="5"/>
                <c:pt idx="0">
                  <c:v>52-Week Trading Range</c:v>
                </c:pt>
                <c:pt idx="1">
                  <c:v>Current Analyst Forecast</c:v>
                </c:pt>
                <c:pt idx="2">
                  <c:v>Comparables Valuation</c:v>
                </c:pt>
                <c:pt idx="3">
                  <c:v>Precedent Transactions Valuation</c:v>
                </c:pt>
                <c:pt idx="4">
                  <c:v>DCF Valuation</c:v>
                </c:pt>
              </c:strCache>
            </c:strRef>
          </c:cat>
          <c:val>
            <c:numRef>
              <c:f>'Valuation Summary (15)'!$C$3:$C$7</c:f>
              <c:numCache>
                <c:formatCode>"$"#,##0.00</c:formatCode>
                <c:ptCount val="5"/>
                <c:pt idx="0">
                  <c:v>22.675999999999998</c:v>
                </c:pt>
                <c:pt idx="1">
                  <c:v>45</c:v>
                </c:pt>
                <c:pt idx="2">
                  <c:v>31.810000000000002</c:v>
                </c:pt>
                <c:pt idx="3">
                  <c:v>44.81</c:v>
                </c:pt>
                <c:pt idx="4">
                  <c:v>36.81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00-4814-ABB0-55530CEDFF8A}"/>
            </c:ext>
          </c:extLst>
        </c:ser>
        <c:ser>
          <c:idx val="1"/>
          <c:order val="1"/>
          <c:tx>
            <c:strRef>
              <c:f>'Valuation Summary (15)'!$E$2</c:f>
              <c:strCache>
                <c:ptCount val="1"/>
                <c:pt idx="0">
                  <c:v>Upper Bound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E600-4814-ABB0-55530CEDFF8A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E600-4814-ABB0-55530CEDFF8A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E600-4814-ABB0-55530CEDFF8A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E600-4814-ABB0-55530CEDFF8A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E600-4814-ABB0-55530CEDFF8A}"/>
              </c:ext>
            </c:extLst>
          </c:dPt>
          <c:cat>
            <c:strRef>
              <c:f>'Valuation Summary (15)'!$B$3:$B$7</c:f>
              <c:strCache>
                <c:ptCount val="5"/>
                <c:pt idx="0">
                  <c:v>52-Week Trading Range</c:v>
                </c:pt>
                <c:pt idx="1">
                  <c:v>Current Analyst Forecast</c:v>
                </c:pt>
                <c:pt idx="2">
                  <c:v>Comparables Valuation</c:v>
                </c:pt>
                <c:pt idx="3">
                  <c:v>Precedent Transactions Valuation</c:v>
                </c:pt>
                <c:pt idx="4">
                  <c:v>DCF Valuation</c:v>
                </c:pt>
              </c:strCache>
            </c:strRef>
          </c:cat>
          <c:val>
            <c:numRef>
              <c:f>'Valuation Summary (15)'!$D$3:$D$7</c:f>
              <c:numCache>
                <c:formatCode>0.00</c:formatCode>
                <c:ptCount val="5"/>
                <c:pt idx="0">
                  <c:v>17.860000000000003</c:v>
                </c:pt>
                <c:pt idx="1">
                  <c:v>3</c:v>
                </c:pt>
                <c:pt idx="2">
                  <c:v>32.089999999999996</c:v>
                </c:pt>
                <c:pt idx="3">
                  <c:v>21.090000000000003</c:v>
                </c:pt>
                <c:pt idx="4">
                  <c:v>19.089999999999996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600-4814-ABB0-55530CEDFF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100"/>
        <c:axId val="517730296"/>
        <c:axId val="517730688"/>
      </c:barChart>
      <c:catAx>
        <c:axId val="517730296"/>
        <c:scaling>
          <c:orientation val="maxMin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d\ mmm\ yy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cap="none" spc="0" normalizeH="0" baseline="0">
                <a:ln>
                  <a:noFill/>
                </a:ln>
                <a:solidFill>
                  <a:srgbClr val="132E57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730688"/>
        <c:crosses val="autoZero"/>
        <c:auto val="0"/>
        <c:lblAlgn val="ctr"/>
        <c:lblOffset val="100"/>
        <c:noMultiLvlLbl val="0"/>
      </c:catAx>
      <c:valAx>
        <c:axId val="517730688"/>
        <c:scaling>
          <c:orientation val="minMax"/>
          <c:max val="70"/>
          <c:min val="2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rgbClr val="132E57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rgbClr val="132E57"/>
                    </a:solidFill>
                  </a:rPr>
                  <a:t>Share Price</a:t>
                </a:r>
              </a:p>
            </c:rich>
          </c:tx>
          <c:layout>
            <c:manualLayout>
              <c:xMode val="edge"/>
              <c:yMode val="edge"/>
              <c:x val="0.54060075259127294"/>
              <c:y val="0.942560940731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rgbClr val="132E57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132E57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730296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899" l="0.70000000000000095" r="0.70000000000000095" t="0.75000000000000899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rgbClr val="132E57"/>
                </a:solidFill>
                <a:latin typeface="+mj-lt"/>
                <a:ea typeface="+mj-ea"/>
                <a:cs typeface="+mj-cs"/>
              </a:defRPr>
            </a:pPr>
            <a:r>
              <a:rPr lang="en-US">
                <a:solidFill>
                  <a:srgbClr val="132E57"/>
                </a:solidFill>
              </a:rPr>
              <a:t>Target Revenue &amp; EBITDA Outlook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rgbClr val="132E57"/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516429362528772"/>
          <c:y val="0.12668887385782063"/>
          <c:w val="0.87508294533603659"/>
          <c:h val="0.737959690069070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'Reco 1,2,3 (21, 22, 23)'!$B$3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rgbClr val="132E57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132E57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'Reco 1,2,3 (21, 22, 23)'!$C$2:$H$2</c:f>
              <c:strCache>
                <c:ptCount val="6"/>
                <c:pt idx="0">
                  <c:v>2015</c:v>
                </c:pt>
                <c:pt idx="1">
                  <c:v>2016</c:v>
                </c:pt>
                <c:pt idx="2">
                  <c:v>2017E</c:v>
                </c:pt>
                <c:pt idx="3">
                  <c:v>2018E</c:v>
                </c:pt>
                <c:pt idx="4">
                  <c:v>2019E</c:v>
                </c:pt>
                <c:pt idx="5">
                  <c:v>2020E</c:v>
                </c:pt>
              </c:strCache>
            </c:strRef>
          </c:cat>
          <c:val>
            <c:numRef>
              <c:f>'Reco 1,2,3 (21, 22, 23)'!$C$3:$H$3</c:f>
              <c:numCache>
                <c:formatCode>#,##0</c:formatCode>
                <c:ptCount val="6"/>
                <c:pt idx="0">
                  <c:v>798.96881437000002</c:v>
                </c:pt>
                <c:pt idx="1">
                  <c:v>839.04392197999994</c:v>
                </c:pt>
                <c:pt idx="2">
                  <c:v>959.73699839999995</c:v>
                </c:pt>
                <c:pt idx="3">
                  <c:v>1015.38050862</c:v>
                </c:pt>
                <c:pt idx="4">
                  <c:v>1168.9410635200002</c:v>
                </c:pt>
                <c:pt idx="5">
                  <c:v>1323.97993378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10-4E75-BD19-699A7F666D3E}"/>
            </c:ext>
          </c:extLst>
        </c:ser>
        <c:ser>
          <c:idx val="1"/>
          <c:order val="1"/>
          <c:tx>
            <c:strRef>
              <c:f>'Reco 1,2,3 (21, 22, 23)'!$B$4</c:f>
              <c:strCache>
                <c:ptCount val="1"/>
                <c:pt idx="0">
                  <c:v>EBITDA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132E57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'Reco 1,2,3 (21, 22, 23)'!$C$2:$H$2</c:f>
              <c:strCache>
                <c:ptCount val="6"/>
                <c:pt idx="0">
                  <c:v>2015</c:v>
                </c:pt>
                <c:pt idx="1">
                  <c:v>2016</c:v>
                </c:pt>
                <c:pt idx="2">
                  <c:v>2017E</c:v>
                </c:pt>
                <c:pt idx="3">
                  <c:v>2018E</c:v>
                </c:pt>
                <c:pt idx="4">
                  <c:v>2019E</c:v>
                </c:pt>
                <c:pt idx="5">
                  <c:v>2020E</c:v>
                </c:pt>
              </c:strCache>
            </c:strRef>
          </c:cat>
          <c:val>
            <c:numRef>
              <c:f>'Reco 1,2,3 (21, 22, 23)'!$C$4:$H$4</c:f>
              <c:numCache>
                <c:formatCode>#,##0</c:formatCode>
                <c:ptCount val="6"/>
                <c:pt idx="0">
                  <c:v>205.12262333999999</c:v>
                </c:pt>
                <c:pt idx="1">
                  <c:v>222.11879440000001</c:v>
                </c:pt>
                <c:pt idx="2">
                  <c:v>254.53250308000003</c:v>
                </c:pt>
                <c:pt idx="3">
                  <c:v>324.05085638000003</c:v>
                </c:pt>
                <c:pt idx="4">
                  <c:v>386.57845136000003</c:v>
                </c:pt>
                <c:pt idx="5">
                  <c:v>446.59952364999998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10-4E75-BD19-699A7F666D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axId val="649138640"/>
        <c:axId val="649137520"/>
      </c:barChart>
      <c:catAx>
        <c:axId val="649138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rgbClr val="132E57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137520"/>
        <c:crosses val="autoZero"/>
        <c:auto val="1"/>
        <c:lblAlgn val="ctr"/>
        <c:lblOffset val="100"/>
        <c:noMultiLvlLbl val="0"/>
      </c:catAx>
      <c:valAx>
        <c:axId val="6491375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rgbClr val="132E57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rgbClr val="132E57"/>
                    </a:solidFill>
                  </a:rPr>
                  <a:t>(millions of USD)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rgbClr val="132E57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132E57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138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0698690647866526"/>
          <c:y val="0.92636534223560474"/>
          <c:w val="0.18602618704266949"/>
          <c:h val="6.97859769830706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132E57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03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03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03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corporatefinanceinstitute.com/" TargetMode="Externa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714374</xdr:colOff>
      <xdr:row>3</xdr:row>
      <xdr:rowOff>19050</xdr:rowOff>
    </xdr:from>
    <xdr:ext cx="3446303" cy="1540510"/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A52DFD2-9511-4903-9BB6-11306B3923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71294" y="745490"/>
          <a:ext cx="3446303" cy="1540510"/>
        </a:xfrm>
        <a:prstGeom prst="rect">
          <a:avLst/>
        </a:prstGeom>
      </xdr:spPr>
    </xdr:pic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685799</xdr:colOff>
      <xdr:row>4</xdr:row>
      <xdr:rowOff>180974</xdr:rowOff>
    </xdr:from>
    <xdr:to>
      <xdr:col>7</xdr:col>
      <xdr:colOff>666749</xdr:colOff>
      <xdr:row>20</xdr:row>
      <xdr:rowOff>156814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368CFD-B4B3-4D25-A12B-1C7F89E386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429786</xdr:colOff>
      <xdr:row>3</xdr:row>
      <xdr:rowOff>118367</xdr:rowOff>
    </xdr:from>
    <xdr:to>
      <xdr:col>15</xdr:col>
      <xdr:colOff>441403</xdr:colOff>
      <xdr:row>18</xdr:row>
      <xdr:rowOff>92928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8E23E30-B8EC-47D9-886F-852B7DB06A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713275</xdr:colOff>
      <xdr:row>33</xdr:row>
      <xdr:rowOff>0</xdr:rowOff>
    </xdr:from>
    <xdr:to>
      <xdr:col>7</xdr:col>
      <xdr:colOff>1</xdr:colOff>
      <xdr:row>65</xdr:row>
      <xdr:rowOff>29308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E5A351-DE72-4E5B-B667-D31A0A2EDD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147635</xdr:colOff>
      <xdr:row>9</xdr:row>
      <xdr:rowOff>130735</xdr:rowOff>
    </xdr:from>
    <xdr:to>
      <xdr:col>7</xdr:col>
      <xdr:colOff>434227</xdr:colOff>
      <xdr:row>28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98354D-F701-4E31-A5F4-9A22DEE34B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10</xdr:row>
      <xdr:rowOff>0</xdr:rowOff>
    </xdr:from>
    <xdr:to>
      <xdr:col>9</xdr:col>
      <xdr:colOff>614293</xdr:colOff>
      <xdr:row>29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7D2526-AD97-456C-A1AB-2DDB400939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100012</xdr:colOff>
      <xdr:row>29</xdr:row>
      <xdr:rowOff>66675</xdr:rowOff>
    </xdr:from>
    <xdr:to>
      <xdr:col>12</xdr:col>
      <xdr:colOff>638175</xdr:colOff>
      <xdr:row>47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A7C6684-1511-4DBE-959D-E60D4F432C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90487</xdr:colOff>
      <xdr:row>46</xdr:row>
      <xdr:rowOff>133351</xdr:rowOff>
    </xdr:from>
    <xdr:to>
      <xdr:col>13</xdr:col>
      <xdr:colOff>104775</xdr:colOff>
      <xdr:row>64</xdr:row>
      <xdr:rowOff>171451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893D1FC-E574-4254-85FA-7C2E6CD2CA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259980</xdr:colOff>
      <xdr:row>3</xdr:row>
      <xdr:rowOff>114670</xdr:rowOff>
    </xdr:from>
    <xdr:to>
      <xdr:col>18</xdr:col>
      <xdr:colOff>655707</xdr:colOff>
      <xdr:row>26</xdr:row>
      <xdr:rowOff>89728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017090-77F7-44FB-8276-4744517882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0.44049</cdr:x>
      <cdr:y>0.43131</cdr:y>
    </cdr:from>
    <cdr:to>
      <cdr:x>0.44049</cdr:x>
      <cdr:y>0.72853</cdr:y>
    </cdr:to>
    <cdr:cxnSp macro="">
      <cdr:nvCxnSpPr>
        <cdr:cNvPr id="20" name="Straight Connector 19">
          <a:extLst xmlns:a="http://schemas.openxmlformats.org/drawingml/2006/main">
            <a:ext uri="{FF2B5EF4-FFF2-40B4-BE49-F238E27FC236}">
              <a16:creationId xmlns:a16="http://schemas.microsoft.com/office/drawing/2014/main" id="{128414B1-8836-4443-ABDE-6F2086A2CDAD}"/>
            </a:ext>
          </a:extLst>
        </cdr:cNvPr>
        <cdr:cNvCxnSpPr/>
      </cdr:nvCxnSpPr>
      <cdr:spPr>
        <a:xfrm xmlns:a="http://schemas.openxmlformats.org/drawingml/2006/main" flipV="1">
          <a:off x="6230667" y="1513454"/>
          <a:ext cx="0" cy="1042937"/>
        </a:xfrm>
        <a:prstGeom xmlns:a="http://schemas.openxmlformats.org/drawingml/2006/main" prst="line">
          <a:avLst/>
        </a:prstGeom>
        <a:ln xmlns:a="http://schemas.openxmlformats.org/drawingml/2006/main" w="3175"/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0.71648</cdr:x>
      <cdr:y>0.55564</cdr:y>
    </cdr:from>
    <cdr:to>
      <cdr:x>0.71648</cdr:x>
      <cdr:y>0.62746</cdr:y>
    </cdr:to>
    <cdr:cxnSp macro="">
      <cdr:nvCxnSpPr>
        <cdr:cNvPr id="26" name="Straight Connector 25">
          <a:extLst xmlns:a="http://schemas.openxmlformats.org/drawingml/2006/main">
            <a:ext uri="{FF2B5EF4-FFF2-40B4-BE49-F238E27FC236}">
              <a16:creationId xmlns:a16="http://schemas.microsoft.com/office/drawing/2014/main" id="{53638511-9CD0-45CE-A540-4C3DDD9B75B4}"/>
            </a:ext>
          </a:extLst>
        </cdr:cNvPr>
        <cdr:cNvCxnSpPr/>
      </cdr:nvCxnSpPr>
      <cdr:spPr>
        <a:xfrm xmlns:a="http://schemas.openxmlformats.org/drawingml/2006/main" flipV="1">
          <a:off x="10134506" y="1949725"/>
          <a:ext cx="0" cy="252000"/>
        </a:xfrm>
        <a:prstGeom xmlns:a="http://schemas.openxmlformats.org/drawingml/2006/main" prst="line">
          <a:avLst/>
        </a:prstGeom>
        <a:ln xmlns:a="http://schemas.openxmlformats.org/drawingml/2006/main" w="3175"/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0.86272</cdr:x>
      <cdr:y>0.05114</cdr:y>
    </cdr:from>
    <cdr:to>
      <cdr:x>1</cdr:x>
      <cdr:y>0.17002</cdr:y>
    </cdr:to>
    <cdr:sp macro="" textlink="">
      <cdr:nvSpPr>
        <cdr:cNvPr id="10" name="TextBox 2"/>
        <cdr:cNvSpPr txBox="1"/>
      </cdr:nvSpPr>
      <cdr:spPr>
        <a:xfrm xmlns:a="http://schemas.openxmlformats.org/drawingml/2006/main">
          <a:off x="12203049" y="179457"/>
          <a:ext cx="1941806" cy="41714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900" u="sng">
              <a:latin typeface="Helvetica"/>
              <a:cs typeface="Helvetica"/>
            </a:rPr>
            <a:t>Sep 2017</a:t>
          </a:r>
        </a:p>
        <a:p xmlns:a="http://schemas.openxmlformats.org/drawingml/2006/main">
          <a:pPr algn="l"/>
          <a:r>
            <a:rPr lang="en-US" sz="900">
              <a:latin typeface="Helvetica"/>
              <a:cs typeface="Helvetica"/>
            </a:rPr>
            <a:t>Company A signs exclusivity agreement</a:t>
          </a:r>
          <a:r>
            <a:rPr lang="en-US" sz="900" baseline="0">
              <a:latin typeface="Helvetica"/>
              <a:cs typeface="Helvetica"/>
            </a:rPr>
            <a:t> with customer </a:t>
          </a:r>
          <a:r>
            <a:rPr lang="en-US" sz="900">
              <a:latin typeface="Helvetica"/>
              <a:cs typeface="Helvetica"/>
            </a:rPr>
            <a:t>X</a:t>
          </a:r>
        </a:p>
      </cdr:txBody>
    </cdr:sp>
  </cdr:relSizeAnchor>
  <cdr:relSizeAnchor xmlns:cdr="http://schemas.openxmlformats.org/drawingml/2006/chartDrawing">
    <cdr:from>
      <cdr:x>0.22979</cdr:x>
      <cdr:y>0.52123</cdr:y>
    </cdr:from>
    <cdr:to>
      <cdr:x>0.40893</cdr:x>
      <cdr:y>0.63993</cdr:y>
    </cdr:to>
    <cdr:sp macro="" textlink="">
      <cdr:nvSpPr>
        <cdr:cNvPr id="12" name="TextBox 3"/>
        <cdr:cNvSpPr txBox="1"/>
      </cdr:nvSpPr>
      <cdr:spPr>
        <a:xfrm xmlns:a="http://schemas.openxmlformats.org/drawingml/2006/main">
          <a:off x="3250322" y="1828974"/>
          <a:ext cx="2533909" cy="41651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900" u="sng">
              <a:latin typeface="Helvetica"/>
              <a:cs typeface="Helvetica"/>
            </a:rPr>
            <a:t>Dec 2013</a:t>
          </a:r>
          <a:endParaRPr lang="en-US" sz="900" u="sng" baseline="0">
            <a:latin typeface="Helvetica"/>
            <a:cs typeface="Helvetica"/>
          </a:endParaRPr>
        </a:p>
        <a:p xmlns:a="http://schemas.openxmlformats.org/drawingml/2006/main">
          <a:pPr algn="l"/>
          <a:r>
            <a:rPr lang="en-US" sz="900">
              <a:latin typeface="Helvetica"/>
              <a:cs typeface="Helvetica"/>
            </a:rPr>
            <a:t>New CEO appointed</a:t>
          </a:r>
        </a:p>
      </cdr:txBody>
    </cdr:sp>
  </cdr:relSizeAnchor>
  <cdr:relSizeAnchor xmlns:cdr="http://schemas.openxmlformats.org/drawingml/2006/chartDrawing">
    <cdr:from>
      <cdr:x>0.27168</cdr:x>
      <cdr:y>0.6244</cdr:y>
    </cdr:from>
    <cdr:to>
      <cdr:x>0.27168</cdr:x>
      <cdr:y>0.7383</cdr:y>
    </cdr:to>
    <cdr:cxnSp macro="">
      <cdr:nvCxnSpPr>
        <cdr:cNvPr id="16" name="Straight Connector 15">
          <a:extLst xmlns:a="http://schemas.openxmlformats.org/drawingml/2006/main">
            <a:ext uri="{FF2B5EF4-FFF2-40B4-BE49-F238E27FC236}">
              <a16:creationId xmlns:a16="http://schemas.microsoft.com/office/drawing/2014/main" id="{9D33C43F-DA6C-4424-940F-9821A9EFC8B3}"/>
            </a:ext>
          </a:extLst>
        </cdr:cNvPr>
        <cdr:cNvCxnSpPr/>
      </cdr:nvCxnSpPr>
      <cdr:spPr>
        <a:xfrm xmlns:a="http://schemas.openxmlformats.org/drawingml/2006/main" flipV="1">
          <a:off x="3842874" y="2191001"/>
          <a:ext cx="0" cy="399672"/>
        </a:xfrm>
        <a:prstGeom xmlns:a="http://schemas.openxmlformats.org/drawingml/2006/main" prst="line">
          <a:avLst/>
        </a:prstGeom>
        <a:ln xmlns:a="http://schemas.openxmlformats.org/drawingml/2006/main" w="3175"/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0.31963</cdr:x>
      <cdr:y>0.38257</cdr:y>
    </cdr:from>
    <cdr:to>
      <cdr:x>0.44372</cdr:x>
      <cdr:y>0.50149</cdr:y>
    </cdr:to>
    <cdr:sp macro="" textlink="">
      <cdr:nvSpPr>
        <cdr:cNvPr id="17" name="TextBox 4"/>
        <cdr:cNvSpPr txBox="1"/>
      </cdr:nvSpPr>
      <cdr:spPr>
        <a:xfrm xmlns:a="http://schemas.openxmlformats.org/drawingml/2006/main">
          <a:off x="4521156" y="1342441"/>
          <a:ext cx="1755222" cy="41728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900" u="sng">
              <a:latin typeface="Helvetica"/>
              <a:cs typeface="Helvetica"/>
            </a:rPr>
            <a:t>Jun 2014</a:t>
          </a:r>
          <a:r>
            <a:rPr lang="en-US" sz="900">
              <a:latin typeface="Helvetica"/>
              <a:cs typeface="Helvetica"/>
            </a:rPr>
            <a:t> </a:t>
          </a:r>
        </a:p>
        <a:p xmlns:a="http://schemas.openxmlformats.org/drawingml/2006/main">
          <a:pPr algn="l"/>
          <a:r>
            <a:rPr lang="en-US" sz="900">
              <a:latin typeface="Helvetica"/>
              <a:cs typeface="Helvetica"/>
            </a:rPr>
            <a:t>Company</a:t>
          </a:r>
          <a:r>
            <a:rPr lang="en-US" sz="900" baseline="0">
              <a:latin typeface="Helvetica"/>
              <a:cs typeface="Helvetica"/>
            </a:rPr>
            <a:t> A and Competitor D</a:t>
          </a:r>
        </a:p>
        <a:p xmlns:a="http://schemas.openxmlformats.org/drawingml/2006/main">
          <a:pPr algn="l"/>
          <a:r>
            <a:rPr lang="en-US" sz="900" baseline="0">
              <a:latin typeface="Helvetica"/>
              <a:cs typeface="Helvetica"/>
            </a:rPr>
            <a:t>initiates Joint Venture</a:t>
          </a:r>
          <a:endParaRPr lang="en-US" sz="900">
            <a:latin typeface="Helvetica"/>
            <a:cs typeface="Helvetica"/>
          </a:endParaRPr>
        </a:p>
      </cdr:txBody>
    </cdr:sp>
  </cdr:relSizeAnchor>
  <cdr:relSizeAnchor xmlns:cdr="http://schemas.openxmlformats.org/drawingml/2006/chartDrawing">
    <cdr:from>
      <cdr:x>0.35844</cdr:x>
      <cdr:y>0.51788</cdr:y>
    </cdr:from>
    <cdr:to>
      <cdr:x>0.35844</cdr:x>
      <cdr:y>0.71492</cdr:y>
    </cdr:to>
    <cdr:cxnSp macro="">
      <cdr:nvCxnSpPr>
        <cdr:cNvPr id="18" name="Straight Connector 17">
          <a:extLst xmlns:a="http://schemas.openxmlformats.org/drawingml/2006/main">
            <a:ext uri="{FF2B5EF4-FFF2-40B4-BE49-F238E27FC236}">
              <a16:creationId xmlns:a16="http://schemas.microsoft.com/office/drawing/2014/main" id="{543A9AEC-5BCF-40EF-B853-D5CB97EA3D15}"/>
            </a:ext>
          </a:extLst>
        </cdr:cNvPr>
        <cdr:cNvCxnSpPr/>
      </cdr:nvCxnSpPr>
      <cdr:spPr>
        <a:xfrm xmlns:a="http://schemas.openxmlformats.org/drawingml/2006/main" flipV="1">
          <a:off x="3202048" y="1911878"/>
          <a:ext cx="0" cy="727427"/>
        </a:xfrm>
        <a:prstGeom xmlns:a="http://schemas.openxmlformats.org/drawingml/2006/main" prst="line">
          <a:avLst/>
        </a:prstGeom>
        <a:ln xmlns:a="http://schemas.openxmlformats.org/drawingml/2006/main" w="3175"/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0.41722</cdr:x>
      <cdr:y>0.31785</cdr:y>
    </cdr:from>
    <cdr:to>
      <cdr:x>0.60029</cdr:x>
      <cdr:y>0.47483</cdr:y>
    </cdr:to>
    <cdr:sp macro="" textlink="">
      <cdr:nvSpPr>
        <cdr:cNvPr id="19" name="TextBox 5"/>
        <cdr:cNvSpPr txBox="1"/>
      </cdr:nvSpPr>
      <cdr:spPr>
        <a:xfrm xmlns:a="http://schemas.openxmlformats.org/drawingml/2006/main">
          <a:off x="5901555" y="1115312"/>
          <a:ext cx="2589499" cy="55083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900" u="sng">
              <a:latin typeface="Helvetica"/>
              <a:cs typeface="Helvetica"/>
            </a:rPr>
            <a:t>Nov 2014</a:t>
          </a:r>
        </a:p>
        <a:p xmlns:a="http://schemas.openxmlformats.org/drawingml/2006/main">
          <a:pPr algn="l"/>
          <a:r>
            <a:rPr lang="en-US" sz="900" u="none">
              <a:latin typeface="Helvetica"/>
              <a:cs typeface="Helvetica"/>
            </a:rPr>
            <a:t>Company A launches new product line</a:t>
          </a:r>
        </a:p>
      </cdr:txBody>
    </cdr:sp>
  </cdr:relSizeAnchor>
  <cdr:relSizeAnchor xmlns:cdr="http://schemas.openxmlformats.org/drawingml/2006/chartDrawing">
    <cdr:from>
      <cdr:x>0.49312</cdr:x>
      <cdr:y>0.43624</cdr:y>
    </cdr:from>
    <cdr:to>
      <cdr:x>0.671</cdr:x>
      <cdr:y>0.59661</cdr:y>
    </cdr:to>
    <cdr:sp macro="" textlink="">
      <cdr:nvSpPr>
        <cdr:cNvPr id="21" name="TextBox 6"/>
        <cdr:cNvSpPr txBox="1"/>
      </cdr:nvSpPr>
      <cdr:spPr>
        <a:xfrm xmlns:a="http://schemas.openxmlformats.org/drawingml/2006/main">
          <a:off x="6975099" y="1530766"/>
          <a:ext cx="2516087" cy="56273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900" u="sng">
              <a:latin typeface="Helvetica"/>
              <a:cs typeface="Helvetica"/>
            </a:rPr>
            <a:t>May 2015</a:t>
          </a:r>
        </a:p>
        <a:p xmlns:a="http://schemas.openxmlformats.org/drawingml/2006/main">
          <a:pPr algn="l"/>
          <a:r>
            <a:rPr lang="en-US" sz="900" u="none">
              <a:latin typeface="Helvetica"/>
              <a:cs typeface="Helvetica"/>
            </a:rPr>
            <a:t>Launched eCommerce platform</a:t>
          </a:r>
        </a:p>
      </cdr:txBody>
    </cdr:sp>
  </cdr:relSizeAnchor>
  <cdr:relSizeAnchor xmlns:cdr="http://schemas.openxmlformats.org/drawingml/2006/chartDrawing">
    <cdr:from>
      <cdr:x>0.53587</cdr:x>
      <cdr:y>0.53851</cdr:y>
    </cdr:from>
    <cdr:to>
      <cdr:x>0.53587</cdr:x>
      <cdr:y>0.62845</cdr:y>
    </cdr:to>
    <cdr:cxnSp macro="">
      <cdr:nvCxnSpPr>
        <cdr:cNvPr id="22" name="Straight Connector 21">
          <a:extLst xmlns:a="http://schemas.openxmlformats.org/drawingml/2006/main">
            <a:ext uri="{FF2B5EF4-FFF2-40B4-BE49-F238E27FC236}">
              <a16:creationId xmlns:a16="http://schemas.microsoft.com/office/drawing/2014/main" id="{F46B5719-20F6-466F-88F7-33617AA2BA81}"/>
            </a:ext>
          </a:extLst>
        </cdr:cNvPr>
        <cdr:cNvCxnSpPr/>
      </cdr:nvCxnSpPr>
      <cdr:spPr>
        <a:xfrm xmlns:a="http://schemas.openxmlformats.org/drawingml/2006/main" flipH="1" flipV="1">
          <a:off x="7579861" y="1889611"/>
          <a:ext cx="0" cy="315597"/>
        </a:xfrm>
        <a:prstGeom xmlns:a="http://schemas.openxmlformats.org/drawingml/2006/main" prst="line">
          <a:avLst/>
        </a:prstGeom>
        <a:ln xmlns:a="http://schemas.openxmlformats.org/drawingml/2006/main" w="3175"/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0.58474</cdr:x>
      <cdr:y>0.16263</cdr:y>
    </cdr:from>
    <cdr:to>
      <cdr:x>0.72347</cdr:x>
      <cdr:y>0.31226</cdr:y>
    </cdr:to>
    <cdr:sp macro="" textlink="">
      <cdr:nvSpPr>
        <cdr:cNvPr id="23" name="TextBox 14"/>
        <cdr:cNvSpPr txBox="1"/>
      </cdr:nvSpPr>
      <cdr:spPr>
        <a:xfrm xmlns:a="http://schemas.openxmlformats.org/drawingml/2006/main">
          <a:off x="8271124" y="570657"/>
          <a:ext cx="1962316" cy="52504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900" u="sng">
              <a:latin typeface="Helvetica"/>
              <a:cs typeface="Helvetica"/>
            </a:rPr>
            <a:t>Nov 2015</a:t>
          </a:r>
        </a:p>
        <a:p xmlns:a="http://schemas.openxmlformats.org/drawingml/2006/main">
          <a:pPr algn="l"/>
          <a:r>
            <a:rPr lang="en-US" sz="900" u="none">
              <a:latin typeface="Helvetica"/>
              <a:cs typeface="Helvetica"/>
            </a:rPr>
            <a:t>Company A divests X</a:t>
          </a:r>
        </a:p>
      </cdr:txBody>
    </cdr:sp>
  </cdr:relSizeAnchor>
  <cdr:relSizeAnchor xmlns:cdr="http://schemas.openxmlformats.org/drawingml/2006/chartDrawing">
    <cdr:from>
      <cdr:x>0.62208</cdr:x>
      <cdr:y>0.26895</cdr:y>
    </cdr:from>
    <cdr:to>
      <cdr:x>0.62208</cdr:x>
      <cdr:y>0.55621</cdr:y>
    </cdr:to>
    <cdr:cxnSp macro="">
      <cdr:nvCxnSpPr>
        <cdr:cNvPr id="24" name="Straight Connector 23">
          <a:extLst xmlns:a="http://schemas.openxmlformats.org/drawingml/2006/main">
            <a:ext uri="{FF2B5EF4-FFF2-40B4-BE49-F238E27FC236}">
              <a16:creationId xmlns:a16="http://schemas.microsoft.com/office/drawing/2014/main" id="{A318DA37-D586-4AA2-A3D1-CF782D7FDCE7}"/>
            </a:ext>
          </a:extLst>
        </cdr:cNvPr>
        <cdr:cNvCxnSpPr/>
      </cdr:nvCxnSpPr>
      <cdr:spPr>
        <a:xfrm xmlns:a="http://schemas.openxmlformats.org/drawingml/2006/main" flipV="1">
          <a:off x="8799231" y="943738"/>
          <a:ext cx="0" cy="1008000"/>
        </a:xfrm>
        <a:prstGeom xmlns:a="http://schemas.openxmlformats.org/drawingml/2006/main" prst="line">
          <a:avLst/>
        </a:prstGeom>
        <a:ln xmlns:a="http://schemas.openxmlformats.org/drawingml/2006/main" w="3175"/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0.68361</cdr:x>
      <cdr:y>0.41665</cdr:y>
    </cdr:from>
    <cdr:to>
      <cdr:x>0.79652</cdr:x>
      <cdr:y>0.55939</cdr:y>
    </cdr:to>
    <cdr:sp macro="" textlink="">
      <cdr:nvSpPr>
        <cdr:cNvPr id="25" name="TextBox 16"/>
        <cdr:cNvSpPr txBox="1"/>
      </cdr:nvSpPr>
      <cdr:spPr>
        <a:xfrm xmlns:a="http://schemas.openxmlformats.org/drawingml/2006/main">
          <a:off x="9669542" y="1462006"/>
          <a:ext cx="1597108" cy="50087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900" u="sng">
              <a:latin typeface="Helvetica"/>
              <a:cs typeface="Helvetica"/>
            </a:rPr>
            <a:t>May 2016</a:t>
          </a:r>
        </a:p>
        <a:p xmlns:a="http://schemas.openxmlformats.org/drawingml/2006/main">
          <a:pPr algn="l"/>
          <a:r>
            <a:rPr lang="en-US" sz="900" u="none">
              <a:latin typeface="Helvetica"/>
              <a:cs typeface="Helvetica"/>
            </a:rPr>
            <a:t>Company A announces acquisition of Competitor F </a:t>
          </a:r>
        </a:p>
      </cdr:txBody>
    </cdr:sp>
  </cdr:relSizeAnchor>
  <cdr:relSizeAnchor xmlns:cdr="http://schemas.openxmlformats.org/drawingml/2006/chartDrawing">
    <cdr:from>
      <cdr:x>0.7506</cdr:x>
      <cdr:y>0.24549</cdr:y>
    </cdr:from>
    <cdr:to>
      <cdr:x>0.87752</cdr:x>
      <cdr:y>0.39865</cdr:y>
    </cdr:to>
    <cdr:sp macro="" textlink="">
      <cdr:nvSpPr>
        <cdr:cNvPr id="27" name="TextBox 18"/>
        <cdr:cNvSpPr txBox="1"/>
      </cdr:nvSpPr>
      <cdr:spPr>
        <a:xfrm xmlns:a="http://schemas.openxmlformats.org/drawingml/2006/main">
          <a:off x="10617093" y="861417"/>
          <a:ext cx="1795318" cy="53743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900" u="sng">
              <a:latin typeface="Helvetica"/>
              <a:cs typeface="Helvetica"/>
            </a:rPr>
            <a:t>Oct 2016</a:t>
          </a:r>
        </a:p>
        <a:p xmlns:a="http://schemas.openxmlformats.org/drawingml/2006/main">
          <a:pPr algn="l"/>
          <a:r>
            <a:rPr lang="en-US" sz="900" u="none" baseline="0">
              <a:latin typeface="Helvetica"/>
              <a:cs typeface="Helvetica"/>
            </a:rPr>
            <a:t>Company A reports record-breaking quarterly results</a:t>
          </a:r>
          <a:endParaRPr lang="en-US" sz="900" u="none">
            <a:latin typeface="Helvetica"/>
            <a:cs typeface="Helvetica"/>
          </a:endParaRPr>
        </a:p>
      </cdr:txBody>
    </cdr:sp>
  </cdr:relSizeAnchor>
  <cdr:relSizeAnchor xmlns:cdr="http://schemas.openxmlformats.org/drawingml/2006/chartDrawing">
    <cdr:from>
      <cdr:x>0.79415</cdr:x>
      <cdr:y>0.3929</cdr:y>
    </cdr:from>
    <cdr:to>
      <cdr:x>0.79415</cdr:x>
      <cdr:y>0.58566</cdr:y>
    </cdr:to>
    <cdr:cxnSp macro="">
      <cdr:nvCxnSpPr>
        <cdr:cNvPr id="28" name="Straight Connector 27">
          <a:extLst xmlns:a="http://schemas.openxmlformats.org/drawingml/2006/main">
            <a:ext uri="{FF2B5EF4-FFF2-40B4-BE49-F238E27FC236}">
              <a16:creationId xmlns:a16="http://schemas.microsoft.com/office/drawing/2014/main" id="{DD950255-DFBB-40B8-89FF-2C9B1693FA25}"/>
            </a:ext>
          </a:extLst>
        </cdr:cNvPr>
        <cdr:cNvCxnSpPr/>
      </cdr:nvCxnSpPr>
      <cdr:spPr>
        <a:xfrm xmlns:a="http://schemas.openxmlformats.org/drawingml/2006/main" flipV="1">
          <a:off x="7094451" y="1450496"/>
          <a:ext cx="0" cy="711626"/>
        </a:xfrm>
        <a:prstGeom xmlns:a="http://schemas.openxmlformats.org/drawingml/2006/main" prst="line">
          <a:avLst/>
        </a:prstGeom>
        <a:ln xmlns:a="http://schemas.openxmlformats.org/drawingml/2006/main" w="3175"/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0.84296</cdr:x>
      <cdr:y>0.65239</cdr:y>
    </cdr:from>
    <cdr:to>
      <cdr:x>0.99722</cdr:x>
      <cdr:y>0.80555</cdr:y>
    </cdr:to>
    <cdr:sp macro="" textlink="">
      <cdr:nvSpPr>
        <cdr:cNvPr id="29" name="TextBox 12"/>
        <cdr:cNvSpPr txBox="1"/>
      </cdr:nvSpPr>
      <cdr:spPr>
        <a:xfrm xmlns:a="http://schemas.openxmlformats.org/drawingml/2006/main">
          <a:off x="11923518" y="2289228"/>
          <a:ext cx="2181985" cy="53743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900" u="sng">
              <a:latin typeface="Helvetica"/>
              <a:cs typeface="Helvetica"/>
            </a:rPr>
            <a:t>May 2017</a:t>
          </a:r>
        </a:p>
        <a:p xmlns:a="http://schemas.openxmlformats.org/drawingml/2006/main">
          <a:pPr algn="l"/>
          <a:r>
            <a:rPr lang="en-US" sz="900" u="none">
              <a:latin typeface="Helvetica"/>
              <a:cs typeface="Helvetica"/>
            </a:rPr>
            <a:t>Company A acquiresa</a:t>
          </a:r>
          <a:r>
            <a:rPr lang="en-US" sz="900" u="none" baseline="0">
              <a:latin typeface="Helvetica"/>
              <a:cs typeface="Helvetica"/>
            </a:rPr>
            <a:t> 10% stake in Competitor G</a:t>
          </a:r>
          <a:endParaRPr lang="en-US" sz="900" u="none">
            <a:latin typeface="Helvetica"/>
            <a:cs typeface="Helvetica"/>
          </a:endParaRPr>
        </a:p>
      </cdr:txBody>
    </cdr:sp>
  </cdr:relSizeAnchor>
  <cdr:relSizeAnchor xmlns:cdr="http://schemas.openxmlformats.org/drawingml/2006/chartDrawing">
    <cdr:from>
      <cdr:x>0.90336</cdr:x>
      <cdr:y>0.50669</cdr:y>
    </cdr:from>
    <cdr:to>
      <cdr:x>0.90336</cdr:x>
      <cdr:y>0.69136</cdr:y>
    </cdr:to>
    <cdr:cxnSp macro="">
      <cdr:nvCxnSpPr>
        <cdr:cNvPr id="30" name="Straight Connector 29">
          <a:extLst xmlns:a="http://schemas.openxmlformats.org/drawingml/2006/main">
            <a:ext uri="{FF2B5EF4-FFF2-40B4-BE49-F238E27FC236}">
              <a16:creationId xmlns:a16="http://schemas.microsoft.com/office/drawing/2014/main" id="{87404ECB-D537-4504-B3ED-8BED8F7D2C7B}"/>
            </a:ext>
          </a:extLst>
        </cdr:cNvPr>
        <cdr:cNvCxnSpPr/>
      </cdr:nvCxnSpPr>
      <cdr:spPr>
        <a:xfrm xmlns:a="http://schemas.openxmlformats.org/drawingml/2006/main" flipV="1">
          <a:off x="12777854" y="1777977"/>
          <a:ext cx="0" cy="648000"/>
        </a:xfrm>
        <a:prstGeom xmlns:a="http://schemas.openxmlformats.org/drawingml/2006/main" prst="line">
          <a:avLst/>
        </a:prstGeom>
        <a:ln xmlns:a="http://schemas.openxmlformats.org/drawingml/2006/main" w="3175"/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0.9666</cdr:x>
      <cdr:y>0.19331</cdr:y>
    </cdr:from>
    <cdr:to>
      <cdr:x>0.9666</cdr:x>
      <cdr:y>0.36772</cdr:y>
    </cdr:to>
    <cdr:cxnSp macro="">
      <cdr:nvCxnSpPr>
        <cdr:cNvPr id="31" name="Straight Connector 30">
          <a:extLst xmlns:a="http://schemas.openxmlformats.org/drawingml/2006/main">
            <a:ext uri="{FF2B5EF4-FFF2-40B4-BE49-F238E27FC236}">
              <a16:creationId xmlns:a16="http://schemas.microsoft.com/office/drawing/2014/main" id="{FBF92745-05BC-447D-AFB3-53202E4770A1}"/>
            </a:ext>
          </a:extLst>
        </cdr:cNvPr>
        <cdr:cNvCxnSpPr/>
      </cdr:nvCxnSpPr>
      <cdr:spPr>
        <a:xfrm xmlns:a="http://schemas.openxmlformats.org/drawingml/2006/main" flipV="1">
          <a:off x="13672438" y="678310"/>
          <a:ext cx="0" cy="612000"/>
        </a:xfrm>
        <a:prstGeom xmlns:a="http://schemas.openxmlformats.org/drawingml/2006/main" prst="line">
          <a:avLst/>
        </a:prstGeom>
        <a:ln xmlns:a="http://schemas.openxmlformats.org/drawingml/2006/main" w="3175"/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73554</xdr:colOff>
      <xdr:row>10</xdr:row>
      <xdr:rowOff>67337</xdr:rowOff>
    </xdr:from>
    <xdr:to>
      <xdr:col>15</xdr:col>
      <xdr:colOff>47625</xdr:colOff>
      <xdr:row>29</xdr:row>
      <xdr:rowOff>191162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C2280A-FC8D-4984-B23A-98749645AB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0.35628</cdr:x>
      <cdr:y>0.47029</cdr:y>
    </cdr:from>
    <cdr:to>
      <cdr:x>0.43488</cdr:x>
      <cdr:y>0.55504</cdr:y>
    </cdr:to>
    <cdr:sp macro="" textlink="'Valuation Summary (15)'!$C$5">
      <cdr:nvSpPr>
        <cdr:cNvPr id="4" name="TextBox 9">
          <a:extLst xmlns:a="http://schemas.openxmlformats.org/drawingml/2006/main">
            <a:ext uri="{FF2B5EF4-FFF2-40B4-BE49-F238E27FC236}">
              <a16:creationId xmlns:a16="http://schemas.microsoft.com/office/drawing/2014/main" id="{32E6A585-7D18-402D-943D-9F7057764731}"/>
            </a:ext>
          </a:extLst>
        </cdr:cNvPr>
        <cdr:cNvSpPr txBox="1"/>
      </cdr:nvSpPr>
      <cdr:spPr>
        <a:xfrm xmlns:a="http://schemas.openxmlformats.org/drawingml/2006/main">
          <a:off x="4775663" y="1866835"/>
          <a:ext cx="1053580" cy="33641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fld id="{93C58644-5AAE-44C9-8DAE-7014AA89482F}" type="TxLink">
            <a:rPr lang="en-US" sz="1100" b="0" i="0" u="none" strike="noStrike">
              <a:solidFill>
                <a:srgbClr val="000000"/>
              </a:solidFill>
              <a:latin typeface="Open Sans Light"/>
              <a:cs typeface="Helvetica"/>
            </a:rPr>
            <a:pPr/>
            <a:t>$31.81</a:t>
          </a:fld>
          <a:endParaRPr lang="en-US" sz="800" b="1">
            <a:latin typeface="+mn-lt"/>
            <a:cs typeface="Helvetica"/>
          </a:endParaRPr>
        </a:p>
      </cdr:txBody>
    </cdr:sp>
  </cdr:relSizeAnchor>
  <cdr:relSizeAnchor xmlns:cdr="http://schemas.openxmlformats.org/drawingml/2006/chartDrawing">
    <cdr:from>
      <cdr:x>0.51385</cdr:x>
      <cdr:y>0.60954</cdr:y>
    </cdr:from>
    <cdr:to>
      <cdr:x>0.59246</cdr:x>
      <cdr:y>0.69429</cdr:y>
    </cdr:to>
    <cdr:sp macro="" textlink="'Valuation Summary (15)'!$C$6">
      <cdr:nvSpPr>
        <cdr:cNvPr id="5" name="TextBox 11">
          <a:extLst xmlns:a="http://schemas.openxmlformats.org/drawingml/2006/main">
            <a:ext uri="{FF2B5EF4-FFF2-40B4-BE49-F238E27FC236}">
              <a16:creationId xmlns:a16="http://schemas.microsoft.com/office/drawing/2014/main" id="{46225689-96B8-4A99-9888-D0FFFF52C89E}"/>
            </a:ext>
          </a:extLst>
        </cdr:cNvPr>
        <cdr:cNvSpPr txBox="1"/>
      </cdr:nvSpPr>
      <cdr:spPr>
        <a:xfrm xmlns:a="http://schemas.openxmlformats.org/drawingml/2006/main">
          <a:off x="6887817" y="2419595"/>
          <a:ext cx="1053713" cy="33641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fld id="{4684C46A-DEEA-4803-AA37-9DA27D0F1A9D}" type="TxLink">
            <a:rPr lang="en-US" sz="1100" b="0" i="0" u="none" strike="noStrike">
              <a:solidFill>
                <a:srgbClr val="000000"/>
              </a:solidFill>
              <a:latin typeface="Open Sans Light"/>
              <a:cs typeface="Helvetica"/>
            </a:rPr>
            <a:pPr/>
            <a:t>$44.81</a:t>
          </a:fld>
          <a:endParaRPr lang="en-US" sz="800" b="1">
            <a:latin typeface="+mn-lt"/>
            <a:cs typeface="Helvetica"/>
          </a:endParaRPr>
        </a:p>
      </cdr:txBody>
    </cdr:sp>
  </cdr:relSizeAnchor>
  <cdr:relSizeAnchor xmlns:cdr="http://schemas.openxmlformats.org/drawingml/2006/chartDrawing">
    <cdr:from>
      <cdr:x>0.41613</cdr:x>
      <cdr:y>0.76162</cdr:y>
    </cdr:from>
    <cdr:to>
      <cdr:x>0.49473</cdr:x>
      <cdr:y>0.84637</cdr:y>
    </cdr:to>
    <cdr:sp macro="" textlink="'Valuation Summary (15)'!$C$7">
      <cdr:nvSpPr>
        <cdr:cNvPr id="6" name="TextBox 13">
          <a:extLst xmlns:a="http://schemas.openxmlformats.org/drawingml/2006/main">
            <a:ext uri="{FF2B5EF4-FFF2-40B4-BE49-F238E27FC236}">
              <a16:creationId xmlns:a16="http://schemas.microsoft.com/office/drawing/2014/main" id="{6CEFAF0A-387F-4702-9DB9-A966D3BB9511}"/>
            </a:ext>
          </a:extLst>
        </cdr:cNvPr>
        <cdr:cNvSpPr txBox="1"/>
      </cdr:nvSpPr>
      <cdr:spPr>
        <a:xfrm xmlns:a="http://schemas.openxmlformats.org/drawingml/2006/main">
          <a:off x="5577913" y="3023294"/>
          <a:ext cx="1053579" cy="33641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fld id="{6C6FB89F-F175-4976-A528-60D40BC388D8}" type="TxLink">
            <a:rPr lang="en-US" sz="1100" b="0" i="0" u="none" strike="noStrike">
              <a:solidFill>
                <a:srgbClr val="000000"/>
              </a:solidFill>
              <a:latin typeface="Open Sans Light"/>
              <a:cs typeface="Helvetica"/>
            </a:rPr>
            <a:pPr/>
            <a:t>$36.81</a:t>
          </a:fld>
          <a:endParaRPr lang="en-US" sz="800" b="1">
            <a:latin typeface="+mn-lt"/>
            <a:cs typeface="Helvetica"/>
          </a:endParaRPr>
        </a:p>
      </cdr:txBody>
    </cdr:sp>
  </cdr:relSizeAnchor>
  <cdr:relSizeAnchor xmlns:cdr="http://schemas.openxmlformats.org/drawingml/2006/chartDrawing">
    <cdr:from>
      <cdr:x>0.51322</cdr:x>
      <cdr:y>0.32186</cdr:y>
    </cdr:from>
    <cdr:to>
      <cdr:x>0.59182</cdr:x>
      <cdr:y>0.40661</cdr:y>
    </cdr:to>
    <cdr:sp macro="" textlink="'Valuation Summary (15)'!$C$4">
      <cdr:nvSpPr>
        <cdr:cNvPr id="15" name="TextBox 29">
          <a:extLst xmlns:a="http://schemas.openxmlformats.org/drawingml/2006/main">
            <a:ext uri="{FF2B5EF4-FFF2-40B4-BE49-F238E27FC236}">
              <a16:creationId xmlns:a16="http://schemas.microsoft.com/office/drawing/2014/main" id="{54B87D30-FF25-4963-9F19-037A59AB0645}"/>
            </a:ext>
          </a:extLst>
        </cdr:cNvPr>
        <cdr:cNvSpPr txBox="1"/>
      </cdr:nvSpPr>
      <cdr:spPr>
        <a:xfrm xmlns:a="http://schemas.openxmlformats.org/drawingml/2006/main">
          <a:off x="6879380" y="1277638"/>
          <a:ext cx="1053580" cy="33641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fld id="{C4D5689C-D378-46F1-9EFE-0067DBC69FF4}" type="TxLink">
            <a:rPr lang="en-US" sz="1100" b="0" i="0" u="none" strike="noStrike">
              <a:solidFill>
                <a:srgbClr val="000000"/>
              </a:solidFill>
              <a:latin typeface="Open Sans Light"/>
              <a:cs typeface="Helvetica"/>
            </a:rPr>
            <a:pPr/>
            <a:t>$45.00</a:t>
          </a:fld>
          <a:endParaRPr lang="en-US" sz="800" b="1">
            <a:latin typeface="+mn-lt"/>
            <a:cs typeface="Helvetica"/>
          </a:endParaRPr>
        </a:p>
      </cdr:txBody>
    </cdr:sp>
  </cdr:relSizeAnchor>
  <cdr:relSizeAnchor xmlns:cdr="http://schemas.openxmlformats.org/drawingml/2006/chartDrawing">
    <cdr:from>
      <cdr:x>0.24665</cdr:x>
      <cdr:y>0.17929</cdr:y>
    </cdr:from>
    <cdr:to>
      <cdr:x>0.32525</cdr:x>
      <cdr:y>0.26404</cdr:y>
    </cdr:to>
    <cdr:sp macro="" textlink="'Valuation Summary (15)'!$C$3">
      <cdr:nvSpPr>
        <cdr:cNvPr id="18" name="TextBox 4">
          <a:extLst xmlns:a="http://schemas.openxmlformats.org/drawingml/2006/main">
            <a:ext uri="{FF2B5EF4-FFF2-40B4-BE49-F238E27FC236}">
              <a16:creationId xmlns:a16="http://schemas.microsoft.com/office/drawing/2014/main" id="{D0AC7D74-A0E1-42D1-942C-75314AC03FFB}"/>
            </a:ext>
          </a:extLst>
        </cdr:cNvPr>
        <cdr:cNvSpPr txBox="1"/>
      </cdr:nvSpPr>
      <cdr:spPr>
        <a:xfrm xmlns:a="http://schemas.openxmlformats.org/drawingml/2006/main">
          <a:off x="3306151" y="711700"/>
          <a:ext cx="1053580" cy="33641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fld id="{1E5DD96F-093C-424B-9303-8F6B9C874DA3}" type="TxLink">
            <a:rPr lang="en-US" sz="1100" b="0" i="0" u="none" strike="noStrike">
              <a:solidFill>
                <a:srgbClr val="000000"/>
              </a:solidFill>
              <a:latin typeface="Open Sans Light"/>
              <a:cs typeface="Helvetica"/>
            </a:rPr>
            <a:pPr/>
            <a:t>$22.68</a:t>
          </a:fld>
          <a:endParaRPr lang="en-US" sz="800" b="1">
            <a:latin typeface="+mn-lt"/>
            <a:cs typeface="Helvetica"/>
          </a:endParaRPr>
        </a:p>
      </cdr:txBody>
    </cdr:sp>
  </cdr:relSizeAnchor>
  <cdr:relSizeAnchor xmlns:cdr="http://schemas.openxmlformats.org/drawingml/2006/chartDrawing">
    <cdr:from>
      <cdr:x>0.60982</cdr:x>
      <cdr:y>0.08527</cdr:y>
    </cdr:from>
    <cdr:to>
      <cdr:x>0.61271</cdr:x>
      <cdr:y>0.86121</cdr:y>
    </cdr:to>
    <cdr:cxnSp macro="">
      <cdr:nvCxnSpPr>
        <cdr:cNvPr id="19" name="Straight Connector 18">
          <a:extLst xmlns:a="http://schemas.openxmlformats.org/drawingml/2006/main">
            <a:ext uri="{FF2B5EF4-FFF2-40B4-BE49-F238E27FC236}">
              <a16:creationId xmlns:a16="http://schemas.microsoft.com/office/drawing/2014/main" id="{7C379DE1-3E45-41CE-A15F-85ABABC0C372}"/>
            </a:ext>
          </a:extLst>
        </cdr:cNvPr>
        <cdr:cNvCxnSpPr/>
      </cdr:nvCxnSpPr>
      <cdr:spPr>
        <a:xfrm xmlns:a="http://schemas.openxmlformats.org/drawingml/2006/main" flipV="1">
          <a:off x="5675167" y="276022"/>
          <a:ext cx="26895" cy="2511620"/>
        </a:xfrm>
        <a:prstGeom xmlns:a="http://schemas.openxmlformats.org/drawingml/2006/main" prst="line">
          <a:avLst/>
        </a:prstGeom>
        <a:ln xmlns:a="http://schemas.openxmlformats.org/drawingml/2006/main" w="9525" cap="flat" cmpd="sng" algn="ctr">
          <a:solidFill>
            <a:schemeClr val="accent2">
              <a:lumMod val="50000"/>
            </a:schemeClr>
          </a:solidFill>
          <a:prstDash val="dash"/>
          <a:round/>
          <a:headEnd type="none" w="med" len="med"/>
          <a:tailEnd type="none" w="med" len="med"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0.50372</cdr:x>
      <cdr:y>0.18517</cdr:y>
    </cdr:from>
    <cdr:to>
      <cdr:x>0.58232</cdr:x>
      <cdr:y>0.26992</cdr:y>
    </cdr:to>
    <cdr:sp macro="" textlink="'Valuation Summary (15)'!$E$3">
      <cdr:nvSpPr>
        <cdr:cNvPr id="20" name="TextBox 4">
          <a:extLst xmlns:a="http://schemas.openxmlformats.org/drawingml/2006/main">
            <a:ext uri="{FF2B5EF4-FFF2-40B4-BE49-F238E27FC236}">
              <a16:creationId xmlns:a16="http://schemas.microsoft.com/office/drawing/2014/main" id="{EA9DDF95-6E4F-405A-A3AD-159DA30D07EF}"/>
            </a:ext>
          </a:extLst>
        </cdr:cNvPr>
        <cdr:cNvSpPr txBox="1"/>
      </cdr:nvSpPr>
      <cdr:spPr>
        <a:xfrm xmlns:a="http://schemas.openxmlformats.org/drawingml/2006/main">
          <a:off x="6751967" y="735036"/>
          <a:ext cx="1053579" cy="33641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fld id="{00867031-1F6F-4A49-AA65-95FF0227E1C2}" type="TxLink">
            <a:rPr lang="en-US" sz="1100" b="0" i="0" u="none" strike="noStrike">
              <a:solidFill>
                <a:srgbClr val="000000"/>
              </a:solidFill>
              <a:latin typeface="Open Sans Light"/>
              <a:cs typeface="Helvetica"/>
            </a:rPr>
            <a:pPr/>
            <a:t>$40.54</a:t>
          </a:fld>
          <a:endParaRPr lang="en-US" sz="800" b="1">
            <a:latin typeface="+mn-lt"/>
            <a:cs typeface="Helvetica"/>
          </a:endParaRPr>
        </a:p>
      </cdr:txBody>
    </cdr:sp>
  </cdr:relSizeAnchor>
  <cdr:relSizeAnchor xmlns:cdr="http://schemas.openxmlformats.org/drawingml/2006/chartDrawing">
    <cdr:from>
      <cdr:x>0.59152</cdr:x>
      <cdr:y>0.32781</cdr:y>
    </cdr:from>
    <cdr:to>
      <cdr:x>0.67013</cdr:x>
      <cdr:y>0.41256</cdr:y>
    </cdr:to>
    <cdr:sp macro="" textlink="'Valuation Summary (15)'!$E$4">
      <cdr:nvSpPr>
        <cdr:cNvPr id="22" name="TextBox 4">
          <a:extLst xmlns:a="http://schemas.openxmlformats.org/drawingml/2006/main">
            <a:ext uri="{FF2B5EF4-FFF2-40B4-BE49-F238E27FC236}">
              <a16:creationId xmlns:a16="http://schemas.microsoft.com/office/drawing/2014/main" id="{A3790177-5383-4733-9145-378DC1FC2A49}"/>
            </a:ext>
          </a:extLst>
        </cdr:cNvPr>
        <cdr:cNvSpPr txBox="1"/>
      </cdr:nvSpPr>
      <cdr:spPr>
        <a:xfrm xmlns:a="http://schemas.openxmlformats.org/drawingml/2006/main">
          <a:off x="7928937" y="1301255"/>
          <a:ext cx="1053714" cy="33641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fld id="{5BAF73D8-7589-4E7C-97A4-7065E5C7BEA9}" type="TxLink">
            <a:rPr lang="en-US" sz="1100" b="0" i="0" u="none" strike="noStrike">
              <a:solidFill>
                <a:srgbClr val="000000"/>
              </a:solidFill>
              <a:latin typeface="Open Sans Light"/>
              <a:cs typeface="Helvetica"/>
            </a:rPr>
            <a:pPr/>
            <a:t>$48.00</a:t>
          </a:fld>
          <a:endParaRPr lang="en-US" sz="800" b="1">
            <a:latin typeface="+mn-lt"/>
            <a:cs typeface="Helvetica"/>
          </a:endParaRPr>
        </a:p>
      </cdr:txBody>
    </cdr:sp>
  </cdr:relSizeAnchor>
  <cdr:relSizeAnchor xmlns:cdr="http://schemas.openxmlformats.org/drawingml/2006/chartDrawing">
    <cdr:from>
      <cdr:x>0.77902</cdr:x>
      <cdr:y>0.47105</cdr:y>
    </cdr:from>
    <cdr:to>
      <cdr:x>0.85762</cdr:x>
      <cdr:y>0.5558</cdr:y>
    </cdr:to>
    <cdr:sp macro="" textlink="'Valuation Summary (15)'!$E$5">
      <cdr:nvSpPr>
        <cdr:cNvPr id="23" name="TextBox 4">
          <a:extLst xmlns:a="http://schemas.openxmlformats.org/drawingml/2006/main">
            <a:ext uri="{FF2B5EF4-FFF2-40B4-BE49-F238E27FC236}">
              <a16:creationId xmlns:a16="http://schemas.microsoft.com/office/drawing/2014/main" id="{F87AAE29-0BEA-4EC7-837F-002620BF7EF7}"/>
            </a:ext>
          </a:extLst>
        </cdr:cNvPr>
        <cdr:cNvSpPr txBox="1"/>
      </cdr:nvSpPr>
      <cdr:spPr>
        <a:xfrm xmlns:a="http://schemas.openxmlformats.org/drawingml/2006/main">
          <a:off x="10442293" y="1869846"/>
          <a:ext cx="1053579" cy="33641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fld id="{54342EA3-21CE-42D6-A551-355A915F9033}" type="TxLink">
            <a:rPr lang="en-US" sz="1100" b="0" i="0" u="none" strike="noStrike">
              <a:solidFill>
                <a:srgbClr val="000000"/>
              </a:solidFill>
              <a:latin typeface="Open Sans Light"/>
              <a:cs typeface="Helvetica"/>
            </a:rPr>
            <a:pPr/>
            <a:t>$63.90</a:t>
          </a:fld>
          <a:endParaRPr lang="en-US" sz="800" b="1">
            <a:latin typeface="+mn-lt"/>
            <a:cs typeface="Helvetica"/>
          </a:endParaRPr>
        </a:p>
      </cdr:txBody>
    </cdr:sp>
  </cdr:relSizeAnchor>
  <cdr:relSizeAnchor xmlns:cdr="http://schemas.openxmlformats.org/drawingml/2006/chartDrawing">
    <cdr:from>
      <cdr:x>0.80357</cdr:x>
      <cdr:y>0.61519</cdr:y>
    </cdr:from>
    <cdr:to>
      <cdr:x>0.88218</cdr:x>
      <cdr:y>0.69993</cdr:y>
    </cdr:to>
    <cdr:sp macro="" textlink="'Valuation Summary (15)'!$E$6">
      <cdr:nvSpPr>
        <cdr:cNvPr id="24" name="TextBox 4">
          <a:extLst xmlns:a="http://schemas.openxmlformats.org/drawingml/2006/main">
            <a:ext uri="{FF2B5EF4-FFF2-40B4-BE49-F238E27FC236}">
              <a16:creationId xmlns:a16="http://schemas.microsoft.com/office/drawing/2014/main" id="{BA059EBA-6749-4CD2-AAF8-6C39470ADEF3}"/>
            </a:ext>
          </a:extLst>
        </cdr:cNvPr>
        <cdr:cNvSpPr txBox="1"/>
      </cdr:nvSpPr>
      <cdr:spPr>
        <a:xfrm xmlns:a="http://schemas.openxmlformats.org/drawingml/2006/main">
          <a:off x="10771376" y="2442019"/>
          <a:ext cx="1053714" cy="33637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fld id="{9A972EE1-182F-4779-88EC-0A3CBDD35446}" type="TxLink">
            <a:rPr lang="en-US" sz="1100" b="0" i="0" u="none" strike="noStrike">
              <a:solidFill>
                <a:srgbClr val="000000"/>
              </a:solidFill>
              <a:latin typeface="Open Sans Light"/>
              <a:cs typeface="Helvetica"/>
            </a:rPr>
            <a:pPr/>
            <a:t>$65.90</a:t>
          </a:fld>
          <a:endParaRPr lang="en-US" sz="800" b="1">
            <a:latin typeface="+mn-lt"/>
            <a:cs typeface="Helvetica"/>
          </a:endParaRPr>
        </a:p>
      </cdr:txBody>
    </cdr:sp>
  </cdr:relSizeAnchor>
  <cdr:relSizeAnchor xmlns:cdr="http://schemas.openxmlformats.org/drawingml/2006/chartDrawing">
    <cdr:from>
      <cdr:x>0.68746</cdr:x>
      <cdr:y>0.76224</cdr:y>
    </cdr:from>
    <cdr:to>
      <cdr:x>0.76607</cdr:x>
      <cdr:y>0.84699</cdr:y>
    </cdr:to>
    <cdr:sp macro="" textlink="'Valuation Summary (15)'!$E$7">
      <cdr:nvSpPr>
        <cdr:cNvPr id="25" name="TextBox 4">
          <a:extLst xmlns:a="http://schemas.openxmlformats.org/drawingml/2006/main">
            <a:ext uri="{FF2B5EF4-FFF2-40B4-BE49-F238E27FC236}">
              <a16:creationId xmlns:a16="http://schemas.microsoft.com/office/drawing/2014/main" id="{113DAF80-1F4A-48BD-8C72-F4B457161FEE}"/>
            </a:ext>
          </a:extLst>
        </cdr:cNvPr>
        <cdr:cNvSpPr txBox="1"/>
      </cdr:nvSpPr>
      <cdr:spPr>
        <a:xfrm xmlns:a="http://schemas.openxmlformats.org/drawingml/2006/main">
          <a:off x="9214982" y="3025754"/>
          <a:ext cx="1053714" cy="33641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fld id="{76E3E008-261F-496D-93E9-2A0E4245408B}" type="TxLink">
            <a:rPr lang="en-US" sz="1100" b="0" i="0" u="none" strike="noStrike">
              <a:solidFill>
                <a:srgbClr val="000000"/>
              </a:solidFill>
              <a:latin typeface="Open Sans Light"/>
              <a:cs typeface="Helvetica"/>
            </a:rPr>
            <a:pPr/>
            <a:t>$55.90</a:t>
          </a:fld>
          <a:endParaRPr lang="en-US" sz="800" b="1">
            <a:latin typeface="+mn-lt"/>
            <a:cs typeface="Helvetica"/>
          </a:endParaRPr>
        </a:p>
      </cdr:txBody>
    </cdr:sp>
  </cdr:relSizeAnchor>
</c:userShapes>
</file>

<file path=xl/theme/theme1.xml><?xml version="1.0" encoding="utf-8"?>
<a:theme xmlns:a="http://schemas.openxmlformats.org/drawingml/2006/main" name="CFI Theme">
  <a:themeElements>
    <a:clrScheme name="Custom 1">
      <a:dk1>
        <a:srgbClr val="132E57"/>
      </a:dk1>
      <a:lt1>
        <a:srgbClr val="FFFFFF"/>
      </a:lt1>
      <a:dk2>
        <a:srgbClr val="132E57"/>
      </a:dk2>
      <a:lt2>
        <a:srgbClr val="FFFFFF"/>
      </a:lt2>
      <a:accent1>
        <a:srgbClr val="ED9423"/>
      </a:accent1>
      <a:accent2>
        <a:srgbClr val="F57A16"/>
      </a:accent2>
      <a:accent3>
        <a:srgbClr val="FA621C"/>
      </a:accent3>
      <a:accent4>
        <a:srgbClr val="1E8496"/>
      </a:accent4>
      <a:accent5>
        <a:srgbClr val="1E2A39"/>
      </a:accent5>
      <a:accent6>
        <a:srgbClr val="676767"/>
      </a:accent6>
      <a:hlink>
        <a:srgbClr val="ED9423"/>
      </a:hlink>
      <a:folHlink>
        <a:srgbClr val="1E8496"/>
      </a:folHlink>
    </a:clrScheme>
    <a:fontScheme name="Custom 1">
      <a:majorFont>
        <a:latin typeface="Open Sans Light"/>
        <a:ea typeface=""/>
        <a:cs typeface=""/>
      </a:majorFont>
      <a:minorFont>
        <a:latin typeface="Open Sans Light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CFI Theme" id="{B875BF0A-4ED8-47A4-881B-D4D6F682822F}" vid="{33F1A2F5-5FF1-4B44-B307-1D982B4FB29B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poratefinanceinstitute.com/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31E38-6438-4E02-97D3-972A1D733C45}">
  <dimension ref="B1:O46"/>
  <sheetViews>
    <sheetView showGridLines="0" tabSelected="1" zoomScaleNormal="100" workbookViewId="0"/>
  </sheetViews>
  <sheetFormatPr defaultColWidth="8.19921875" defaultRowHeight="13.8" x14ac:dyDescent="0.25"/>
  <cols>
    <col min="1" max="2" width="9.8984375" style="124" customWidth="1"/>
    <col min="3" max="3" width="29.796875" style="124" customWidth="1"/>
    <col min="4" max="22" width="9.8984375" style="124" customWidth="1"/>
    <col min="23" max="25" width="8.19921875" style="124"/>
    <col min="26" max="26" width="8.19921875" style="124" customWidth="1"/>
    <col min="27" max="16384" width="8.19921875" style="124"/>
  </cols>
  <sheetData>
    <row r="1" spans="2:15" ht="19.5" customHeight="1" x14ac:dyDescent="0.25"/>
    <row r="2" spans="2:15" ht="19.5" customHeight="1" x14ac:dyDescent="0.25"/>
    <row r="3" spans="2:15" ht="19.5" customHeight="1" x14ac:dyDescent="0.25">
      <c r="B3" s="125"/>
      <c r="C3" s="125"/>
      <c r="D3" s="125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</row>
    <row r="4" spans="2:15" ht="19.5" customHeight="1" x14ac:dyDescent="0.25">
      <c r="B4" s="125"/>
      <c r="C4" s="125"/>
      <c r="D4" s="125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</row>
    <row r="5" spans="2:15" ht="19.5" customHeight="1" x14ac:dyDescent="0.25">
      <c r="B5" s="125"/>
      <c r="C5" s="125"/>
      <c r="D5" s="125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</row>
    <row r="6" spans="2:15" ht="19.5" customHeight="1" x14ac:dyDescent="0.25">
      <c r="B6" s="125"/>
      <c r="C6" s="125"/>
      <c r="D6" s="125"/>
      <c r="E6" s="125"/>
      <c r="F6" s="125"/>
      <c r="G6" s="125"/>
      <c r="H6" s="125"/>
      <c r="I6" s="125"/>
      <c r="J6" s="125"/>
      <c r="K6" s="125"/>
      <c r="L6" s="125"/>
      <c r="M6" s="125"/>
      <c r="N6" s="125"/>
      <c r="O6" s="125"/>
    </row>
    <row r="7" spans="2:15" ht="19.5" customHeight="1" x14ac:dyDescent="0.25">
      <c r="B7" s="125"/>
      <c r="C7" s="125"/>
      <c r="D7" s="125"/>
      <c r="E7" s="125"/>
      <c r="F7" s="125"/>
      <c r="G7" s="125"/>
      <c r="H7" s="125"/>
      <c r="I7" s="125"/>
      <c r="J7" s="125"/>
      <c r="K7" s="125"/>
      <c r="L7" s="125"/>
      <c r="M7" s="125"/>
      <c r="N7" s="125"/>
      <c r="O7" s="125"/>
    </row>
    <row r="8" spans="2:15" ht="19.5" customHeight="1" x14ac:dyDescent="0.25">
      <c r="B8" s="125"/>
      <c r="C8" s="125"/>
      <c r="D8" s="125"/>
      <c r="E8" s="125"/>
      <c r="F8" s="125"/>
      <c r="G8" s="125"/>
      <c r="H8" s="125"/>
      <c r="I8" s="125"/>
      <c r="J8" s="125"/>
      <c r="K8" s="125"/>
      <c r="L8" s="125"/>
      <c r="M8" s="125"/>
      <c r="N8" s="125"/>
      <c r="O8" s="125"/>
    </row>
    <row r="9" spans="2:15" ht="19.5" customHeight="1" x14ac:dyDescent="0.25">
      <c r="B9" s="125"/>
      <c r="C9" s="125"/>
      <c r="D9" s="125"/>
      <c r="E9" s="125"/>
      <c r="F9" s="125"/>
      <c r="G9" s="125"/>
      <c r="H9" s="125"/>
      <c r="I9" s="125"/>
      <c r="J9" s="125"/>
      <c r="K9" s="125"/>
      <c r="L9" s="125"/>
      <c r="M9" s="125"/>
      <c r="N9" s="125"/>
      <c r="O9" s="125"/>
    </row>
    <row r="10" spans="2:15" ht="19.5" customHeight="1" x14ac:dyDescent="0.25">
      <c r="B10" s="125"/>
      <c r="C10" s="125"/>
      <c r="D10" s="125"/>
      <c r="E10" s="125"/>
      <c r="F10" s="125"/>
      <c r="G10" s="125"/>
      <c r="H10" s="125"/>
      <c r="I10" s="125"/>
      <c r="J10" s="125"/>
      <c r="K10" s="125"/>
      <c r="L10" s="125"/>
      <c r="M10" s="125"/>
      <c r="N10" s="125"/>
      <c r="O10" s="125"/>
    </row>
    <row r="11" spans="2:15" ht="19.5" customHeight="1" x14ac:dyDescent="0.25">
      <c r="B11" s="125"/>
      <c r="C11" s="125"/>
      <c r="D11" s="125"/>
      <c r="E11" s="125"/>
      <c r="F11" s="125"/>
      <c r="G11" s="125"/>
      <c r="H11" s="125"/>
      <c r="I11" s="125"/>
      <c r="J11" s="125"/>
      <c r="K11" s="125"/>
      <c r="L11" s="125"/>
      <c r="M11" s="132"/>
      <c r="N11" s="132"/>
      <c r="O11" s="125"/>
    </row>
    <row r="12" spans="2:15" ht="28.2" x14ac:dyDescent="0.5">
      <c r="B12" s="125"/>
      <c r="C12" s="131" t="s">
        <v>185</v>
      </c>
      <c r="D12" s="132"/>
      <c r="E12" s="125"/>
      <c r="F12" s="125"/>
      <c r="G12" s="125"/>
      <c r="H12" s="125"/>
      <c r="I12" s="125"/>
      <c r="J12" s="125"/>
      <c r="K12" s="125"/>
      <c r="L12" s="125"/>
      <c r="M12" s="132"/>
      <c r="N12" s="136" t="s">
        <v>176</v>
      </c>
      <c r="O12" s="125"/>
    </row>
    <row r="13" spans="2:15" ht="19.5" customHeight="1" x14ac:dyDescent="0.25">
      <c r="B13" s="125"/>
      <c r="C13" s="133"/>
      <c r="D13" s="132"/>
      <c r="E13" s="125"/>
      <c r="F13" s="125"/>
      <c r="G13" s="125"/>
      <c r="H13" s="125"/>
      <c r="I13" s="125"/>
      <c r="J13" s="125"/>
      <c r="K13" s="125"/>
      <c r="L13" s="125"/>
      <c r="M13" s="132"/>
      <c r="N13" s="132"/>
      <c r="O13" s="125"/>
    </row>
    <row r="14" spans="2:15" ht="19.5" customHeight="1" x14ac:dyDescent="0.35">
      <c r="B14" s="125"/>
      <c r="C14"/>
      <c r="D14"/>
      <c r="E14"/>
      <c r="F14" s="125"/>
      <c r="G14" s="125"/>
      <c r="H14" s="125"/>
      <c r="I14" s="125"/>
      <c r="J14" s="125"/>
      <c r="K14" s="125"/>
      <c r="L14" s="125"/>
      <c r="M14" s="125"/>
      <c r="N14" s="125"/>
      <c r="O14" s="125"/>
    </row>
    <row r="15" spans="2:15" ht="19.5" customHeight="1" x14ac:dyDescent="0.35">
      <c r="B15" s="125"/>
      <c r="C15"/>
      <c r="D15"/>
      <c r="E15"/>
      <c r="F15" s="125"/>
      <c r="G15" s="125"/>
      <c r="H15" s="125"/>
      <c r="I15" s="125"/>
      <c r="J15" s="125"/>
      <c r="K15" s="125"/>
      <c r="L15" s="125"/>
      <c r="M15" s="125"/>
      <c r="N15" s="125"/>
      <c r="O15" s="125"/>
    </row>
    <row r="16" spans="2:15" ht="19.5" customHeight="1" x14ac:dyDescent="0.35">
      <c r="B16" s="125"/>
      <c r="C16"/>
      <c r="D16"/>
      <c r="E16"/>
      <c r="F16" s="125"/>
      <c r="G16" s="125"/>
      <c r="H16" s="125"/>
      <c r="I16" s="125"/>
      <c r="J16" s="125"/>
      <c r="K16" s="125"/>
      <c r="L16" s="125"/>
      <c r="M16" s="125"/>
      <c r="N16" s="125"/>
      <c r="O16" s="125"/>
    </row>
    <row r="17" spans="2:15" ht="19.5" customHeight="1" x14ac:dyDescent="0.35">
      <c r="B17" s="125"/>
      <c r="C17"/>
      <c r="D17"/>
      <c r="E17"/>
      <c r="F17" s="125"/>
      <c r="G17" s="125"/>
      <c r="H17" s="125"/>
      <c r="I17" s="125"/>
      <c r="J17" s="125"/>
      <c r="K17" s="125"/>
      <c r="L17" s="125"/>
      <c r="M17" s="125"/>
      <c r="N17" s="125"/>
      <c r="O17" s="125"/>
    </row>
    <row r="18" spans="2:15" ht="19.5" customHeight="1" x14ac:dyDescent="0.35">
      <c r="B18" s="125"/>
      <c r="C18"/>
      <c r="D18"/>
      <c r="E18"/>
      <c r="F18" s="125"/>
      <c r="G18" s="125"/>
      <c r="H18" s="125"/>
      <c r="I18" s="125"/>
      <c r="J18" s="125"/>
      <c r="K18" s="125"/>
      <c r="L18" s="125"/>
      <c r="M18" s="125"/>
      <c r="N18" s="125"/>
      <c r="O18" s="125"/>
    </row>
    <row r="19" spans="2:15" ht="19.5" customHeight="1" x14ac:dyDescent="0.25">
      <c r="B19" s="125"/>
      <c r="C19" s="132" t="s">
        <v>177</v>
      </c>
      <c r="D19" s="132"/>
      <c r="E19" s="132"/>
      <c r="F19" s="132"/>
      <c r="G19" s="132"/>
      <c r="H19" s="132"/>
      <c r="I19" s="132"/>
      <c r="J19" s="132"/>
      <c r="K19" s="132"/>
      <c r="L19" s="132"/>
      <c r="M19" s="132"/>
      <c r="N19" s="132"/>
      <c r="O19" s="125"/>
    </row>
    <row r="20" spans="2:15" ht="19.5" customHeight="1" x14ac:dyDescent="0.25">
      <c r="B20" s="125"/>
      <c r="C20" s="134" t="s">
        <v>178</v>
      </c>
      <c r="D20" s="134"/>
      <c r="E20" s="134"/>
      <c r="F20" s="134"/>
      <c r="G20" s="134"/>
      <c r="H20" s="134"/>
      <c r="I20" s="134"/>
      <c r="J20" s="134"/>
      <c r="K20" s="134"/>
      <c r="L20" s="134"/>
      <c r="M20" s="134"/>
      <c r="N20" s="134"/>
      <c r="O20" s="125"/>
    </row>
    <row r="21" spans="2:15" ht="19.5" customHeight="1" x14ac:dyDescent="0.25">
      <c r="B21" s="125"/>
      <c r="C21" s="132" t="s">
        <v>179</v>
      </c>
      <c r="D21" s="132"/>
      <c r="E21" s="132"/>
      <c r="F21" s="132"/>
      <c r="G21" s="132"/>
      <c r="H21" s="132"/>
      <c r="I21" s="132"/>
      <c r="J21" s="132"/>
      <c r="K21" s="132"/>
      <c r="L21" s="132"/>
      <c r="M21" s="132"/>
      <c r="N21" s="132"/>
      <c r="O21" s="125"/>
    </row>
    <row r="22" spans="2:15" ht="19.5" customHeight="1" x14ac:dyDescent="0.25">
      <c r="B22" s="125"/>
      <c r="C22" s="135" t="s">
        <v>180</v>
      </c>
      <c r="D22" s="132"/>
      <c r="E22" s="132"/>
      <c r="F22" s="132"/>
      <c r="G22" s="132"/>
      <c r="H22" s="132"/>
      <c r="I22" s="132"/>
      <c r="J22" s="132"/>
      <c r="K22" s="132"/>
      <c r="L22" s="132"/>
      <c r="M22" s="132"/>
      <c r="N22" s="132"/>
      <c r="O22" s="125"/>
    </row>
    <row r="23" spans="2:15" ht="19.5" customHeight="1" x14ac:dyDescent="0.25">
      <c r="B23" s="125"/>
      <c r="C23" s="126"/>
      <c r="D23" s="125"/>
      <c r="E23" s="125"/>
      <c r="F23" s="125"/>
      <c r="G23" s="125"/>
      <c r="H23" s="125"/>
      <c r="I23" s="125"/>
      <c r="J23" s="125"/>
      <c r="K23" s="125"/>
      <c r="L23" s="125"/>
      <c r="M23" s="125"/>
      <c r="N23" s="125"/>
      <c r="O23" s="125"/>
    </row>
    <row r="24" spans="2:15" ht="19.5" customHeight="1" x14ac:dyDescent="0.25">
      <c r="B24" s="125"/>
      <c r="C24" s="127" t="s">
        <v>181</v>
      </c>
      <c r="D24" s="128"/>
      <c r="E24" s="128"/>
      <c r="F24" s="128"/>
      <c r="G24" s="128"/>
      <c r="H24" s="128"/>
      <c r="I24" s="128"/>
      <c r="J24" s="128"/>
      <c r="K24" s="128"/>
      <c r="L24" s="128"/>
      <c r="M24" s="128"/>
      <c r="N24" s="128"/>
      <c r="O24" s="125"/>
    </row>
    <row r="25" spans="2:15" ht="19.5" customHeight="1" x14ac:dyDescent="0.25">
      <c r="B25" s="129"/>
      <c r="C25" s="130" t="s">
        <v>182</v>
      </c>
      <c r="D25" s="130"/>
      <c r="E25" s="130"/>
      <c r="F25" s="130"/>
      <c r="G25" s="130"/>
      <c r="H25" s="130"/>
      <c r="I25" s="130"/>
      <c r="J25" s="130"/>
      <c r="K25" s="130"/>
      <c r="L25" s="130"/>
      <c r="M25" s="130"/>
      <c r="N25" s="130"/>
      <c r="O25" s="129"/>
    </row>
    <row r="26" spans="2:15" ht="19.5" customHeight="1" x14ac:dyDescent="0.25">
      <c r="B26" s="129"/>
      <c r="C26" s="130" t="s">
        <v>183</v>
      </c>
      <c r="D26" s="130"/>
      <c r="E26" s="130"/>
      <c r="F26" s="130"/>
      <c r="G26" s="130"/>
      <c r="H26" s="130"/>
      <c r="I26" s="130"/>
      <c r="J26" s="130"/>
      <c r="K26" s="130"/>
      <c r="L26" s="130"/>
      <c r="M26" s="130"/>
      <c r="N26" s="130"/>
      <c r="O26" s="129"/>
    </row>
    <row r="27" spans="2:15" ht="19.5" customHeight="1" x14ac:dyDescent="0.25">
      <c r="B27" s="129"/>
      <c r="C27" s="130" t="s">
        <v>184</v>
      </c>
      <c r="D27" s="130"/>
      <c r="E27" s="130"/>
      <c r="F27" s="130"/>
      <c r="G27" s="130"/>
      <c r="H27" s="130"/>
      <c r="I27" s="130"/>
      <c r="J27" s="130"/>
      <c r="K27" s="130"/>
      <c r="L27" s="130"/>
      <c r="M27" s="130"/>
      <c r="N27" s="130"/>
      <c r="O27" s="129"/>
    </row>
    <row r="28" spans="2:15" ht="19.5" customHeight="1" x14ac:dyDescent="0.25">
      <c r="B28" s="129"/>
      <c r="C28" s="130"/>
      <c r="D28" s="130"/>
      <c r="E28" s="130"/>
      <c r="F28" s="130"/>
      <c r="G28" s="130"/>
      <c r="H28" s="130"/>
      <c r="I28" s="130"/>
      <c r="J28" s="130"/>
      <c r="K28" s="130"/>
      <c r="L28" s="130"/>
      <c r="M28" s="130"/>
      <c r="N28" s="130"/>
      <c r="O28" s="129"/>
    </row>
    <row r="29" spans="2:15" ht="19.5" customHeight="1" x14ac:dyDescent="0.25">
      <c r="B29" s="129"/>
      <c r="C29" s="129"/>
      <c r="D29" s="129"/>
      <c r="E29" s="129"/>
      <c r="F29" s="129"/>
      <c r="G29" s="129"/>
      <c r="H29" s="129"/>
      <c r="I29" s="129"/>
      <c r="J29" s="129"/>
      <c r="K29" s="129"/>
      <c r="L29" s="129"/>
      <c r="M29" s="129"/>
      <c r="N29" s="129"/>
      <c r="O29" s="129"/>
    </row>
    <row r="30" spans="2:15" ht="19.5" customHeight="1" x14ac:dyDescent="0.25"/>
    <row r="31" spans="2:15" ht="19.5" customHeight="1" x14ac:dyDescent="0.25"/>
    <row r="32" spans="2:15" ht="19.5" customHeight="1" x14ac:dyDescent="0.25"/>
    <row r="33" ht="19.5" customHeight="1" x14ac:dyDescent="0.25"/>
    <row r="34" ht="19.5" customHeight="1" x14ac:dyDescent="0.25"/>
    <row r="35" ht="19.5" customHeight="1" x14ac:dyDescent="0.25"/>
    <row r="36" ht="19.5" customHeight="1" x14ac:dyDescent="0.25"/>
    <row r="37" ht="19.5" customHeight="1" x14ac:dyDescent="0.25"/>
    <row r="38" ht="19.5" customHeight="1" x14ac:dyDescent="0.25"/>
    <row r="39" ht="19.5" customHeight="1" x14ac:dyDescent="0.25"/>
    <row r="40" ht="19.5" customHeight="1" x14ac:dyDescent="0.25"/>
    <row r="41" ht="19.5" customHeight="1" x14ac:dyDescent="0.25"/>
    <row r="42" ht="19.5" customHeight="1" x14ac:dyDescent="0.25"/>
    <row r="43" ht="19.5" customHeight="1" x14ac:dyDescent="0.25"/>
    <row r="44" ht="19.5" customHeight="1" x14ac:dyDescent="0.25"/>
    <row r="45" ht="19.5" customHeight="1" x14ac:dyDescent="0.25"/>
    <row r="46" ht="19.5" customHeight="1" x14ac:dyDescent="0.25"/>
  </sheetData>
  <hyperlinks>
    <hyperlink ref="C22" r:id="rId1" xr:uid="{E0F3C483-E9C4-49CE-A721-84DC6E245F1C}"/>
  </hyperlinks>
  <pageMargins left="0.7" right="0.7" top="0.75" bottom="0.75" header="0.3" footer="0.3"/>
  <pageSetup scale="64" orientation="landscape" r:id="rId2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Q18"/>
  <sheetViews>
    <sheetView showGridLines="0" workbookViewId="0"/>
  </sheetViews>
  <sheetFormatPr defaultColWidth="8.796875" defaultRowHeight="15.6" x14ac:dyDescent="0.35"/>
  <cols>
    <col min="1" max="1" width="9" style="38"/>
    <col min="2" max="2" width="17.59765625" style="44" customWidth="1"/>
    <col min="3" max="3" width="12.59765625" style="44" customWidth="1"/>
    <col min="4" max="4" width="1.59765625" style="44" customWidth="1"/>
    <col min="5" max="5" width="17.59765625" style="44" customWidth="1"/>
    <col min="6" max="6" width="12.59765625" style="44" customWidth="1"/>
    <col min="7" max="7" width="10.59765625" style="44" customWidth="1"/>
    <col min="8" max="8" width="1.59765625" style="44" customWidth="1"/>
    <col min="9" max="9" width="15.59765625" style="44" customWidth="1"/>
    <col min="10" max="10" width="8.59765625" style="44" customWidth="1"/>
    <col min="11" max="11" width="10.59765625" style="44" customWidth="1"/>
    <col min="12" max="12" width="1.59765625" style="44" customWidth="1"/>
    <col min="13" max="14" width="10.59765625" style="44" customWidth="1"/>
    <col min="15" max="15" width="1.59765625" style="44" customWidth="1"/>
    <col min="16" max="17" width="10.59765625" style="44" customWidth="1"/>
  </cols>
  <sheetData>
    <row r="1" spans="1:17" x14ac:dyDescent="0.35">
      <c r="A1"/>
      <c r="B1"/>
      <c r="C1"/>
      <c r="D1"/>
      <c r="E1"/>
      <c r="F1"/>
      <c r="G1"/>
      <c r="H1"/>
      <c r="I1" s="55"/>
      <c r="J1"/>
      <c r="K1"/>
      <c r="L1"/>
      <c r="M1"/>
      <c r="N1"/>
      <c r="O1"/>
      <c r="P1"/>
      <c r="Q1"/>
    </row>
    <row r="2" spans="1:17" ht="18" customHeight="1" x14ac:dyDescent="0.5">
      <c r="A2"/>
      <c r="B2" s="35" t="s">
        <v>125</v>
      </c>
      <c r="C2" s="36"/>
      <c r="D2" s="37"/>
      <c r="E2" s="35" t="s">
        <v>126</v>
      </c>
      <c r="F2" s="36"/>
      <c r="G2" s="36"/>
      <c r="H2" s="37"/>
      <c r="I2" s="56" t="s">
        <v>154</v>
      </c>
      <c r="J2" s="35"/>
      <c r="K2" s="35"/>
      <c r="L2" s="37"/>
      <c r="M2" s="35" t="s">
        <v>92</v>
      </c>
      <c r="N2" s="35"/>
      <c r="O2" s="37"/>
      <c r="P2" s="35" t="s">
        <v>132</v>
      </c>
      <c r="Q2" s="35"/>
    </row>
    <row r="3" spans="1:17" ht="18" customHeight="1" x14ac:dyDescent="0.35">
      <c r="A3"/>
      <c r="B3" s="37" t="s">
        <v>89</v>
      </c>
      <c r="C3" s="37" t="s">
        <v>16</v>
      </c>
      <c r="D3" s="37"/>
      <c r="E3" s="37" t="s">
        <v>89</v>
      </c>
      <c r="F3" s="37" t="s">
        <v>16</v>
      </c>
      <c r="G3" s="37" t="s">
        <v>127</v>
      </c>
      <c r="H3" s="37"/>
      <c r="I3" s="57" t="s">
        <v>0</v>
      </c>
      <c r="J3" s="37" t="s">
        <v>128</v>
      </c>
      <c r="K3" s="37" t="s">
        <v>129</v>
      </c>
      <c r="L3" s="37"/>
      <c r="M3" s="37" t="s">
        <v>130</v>
      </c>
      <c r="N3" s="37" t="s">
        <v>131</v>
      </c>
      <c r="O3" s="37"/>
      <c r="P3" s="37" t="s">
        <v>130</v>
      </c>
      <c r="Q3" s="37" t="s">
        <v>131</v>
      </c>
    </row>
    <row r="4" spans="1:17" ht="18" customHeight="1" x14ac:dyDescent="0.35">
      <c r="A4"/>
      <c r="B4"/>
      <c r="C4"/>
      <c r="D4"/>
      <c r="E4"/>
      <c r="F4"/>
      <c r="G4"/>
      <c r="H4"/>
      <c r="I4" s="55"/>
      <c r="J4"/>
      <c r="K4"/>
      <c r="L4"/>
      <c r="M4"/>
      <c r="N4"/>
      <c r="O4"/>
      <c r="P4"/>
      <c r="Q4"/>
    </row>
    <row r="5" spans="1:17" ht="18" customHeight="1" x14ac:dyDescent="0.35">
      <c r="B5" s="59" t="s">
        <v>134</v>
      </c>
      <c r="C5" s="47" t="s">
        <v>152</v>
      </c>
      <c r="D5" s="59"/>
      <c r="E5" s="59" t="s">
        <v>143</v>
      </c>
      <c r="F5" s="47" t="s">
        <v>64</v>
      </c>
      <c r="G5" s="61">
        <v>82730</v>
      </c>
      <c r="H5" s="59"/>
      <c r="I5" s="62">
        <v>42942</v>
      </c>
      <c r="J5" s="63">
        <f>YEAR(I5)</f>
        <v>2017</v>
      </c>
      <c r="K5" s="61">
        <v>7801.9375</v>
      </c>
      <c r="L5" s="59"/>
      <c r="M5" s="61">
        <v>3472</v>
      </c>
      <c r="N5" s="61">
        <v>1604</v>
      </c>
      <c r="O5" s="59"/>
      <c r="P5" s="47">
        <f>K5/M5</f>
        <v>2.247101814516129</v>
      </c>
      <c r="Q5" s="47">
        <f>K5/N5</f>
        <v>4.8640508104738158</v>
      </c>
    </row>
    <row r="6" spans="1:17" ht="18" customHeight="1" x14ac:dyDescent="0.35">
      <c r="B6" s="59" t="s">
        <v>135</v>
      </c>
      <c r="C6" s="47" t="s">
        <v>153</v>
      </c>
      <c r="D6" s="59"/>
      <c r="E6" s="59" t="s">
        <v>144</v>
      </c>
      <c r="F6" s="47" t="s">
        <v>65</v>
      </c>
      <c r="G6" s="61">
        <v>38040</v>
      </c>
      <c r="H6" s="59"/>
      <c r="I6" s="62">
        <v>42597</v>
      </c>
      <c r="J6" s="63">
        <f t="shared" ref="J6:J13" si="0">YEAR(I6)</f>
        <v>2016</v>
      </c>
      <c r="K6" s="61">
        <v>2206.8125</v>
      </c>
      <c r="L6" s="59"/>
      <c r="M6" s="61">
        <v>1666</v>
      </c>
      <c r="N6" s="61">
        <v>393</v>
      </c>
      <c r="O6" s="59"/>
      <c r="P6" s="47">
        <f t="shared" ref="P6:P13" si="1">K6/M6</f>
        <v>1.3246173469387754</v>
      </c>
      <c r="Q6" s="47">
        <f t="shared" ref="Q6:Q13" si="2">K6/N6</f>
        <v>5.6152989821882953</v>
      </c>
    </row>
    <row r="7" spans="1:17" ht="18" customHeight="1" x14ac:dyDescent="0.35">
      <c r="B7" s="59" t="s">
        <v>136</v>
      </c>
      <c r="C7" s="47" t="s">
        <v>64</v>
      </c>
      <c r="D7" s="59"/>
      <c r="E7" s="59" t="s">
        <v>145</v>
      </c>
      <c r="F7" s="47" t="s">
        <v>65</v>
      </c>
      <c r="G7" s="61">
        <v>74220</v>
      </c>
      <c r="H7" s="59"/>
      <c r="I7" s="62">
        <v>42090</v>
      </c>
      <c r="J7" s="63">
        <f t="shared" si="0"/>
        <v>2015</v>
      </c>
      <c r="K7" s="61">
        <v>56913.34375</v>
      </c>
      <c r="L7" s="59"/>
      <c r="M7" s="61">
        <v>28506</v>
      </c>
      <c r="N7" s="61">
        <v>7916</v>
      </c>
      <c r="O7" s="59"/>
      <c r="P7" s="47">
        <f t="shared" si="1"/>
        <v>1.9965391058022872</v>
      </c>
      <c r="Q7" s="47">
        <f t="shared" si="2"/>
        <v>7.1896593923698839</v>
      </c>
    </row>
    <row r="8" spans="1:17" ht="18" customHeight="1" x14ac:dyDescent="0.35">
      <c r="B8" s="59" t="s">
        <v>137</v>
      </c>
      <c r="C8" s="47" t="s">
        <v>64</v>
      </c>
      <c r="D8" s="59"/>
      <c r="E8" s="59" t="s">
        <v>146</v>
      </c>
      <c r="F8" s="47" t="s">
        <v>65</v>
      </c>
      <c r="G8" s="61">
        <v>53060</v>
      </c>
      <c r="H8" s="59"/>
      <c r="I8" s="62">
        <v>41282</v>
      </c>
      <c r="J8" s="63">
        <f t="shared" si="0"/>
        <v>2013</v>
      </c>
      <c r="K8" s="61">
        <v>1077.375</v>
      </c>
      <c r="L8" s="59"/>
      <c r="M8" s="61">
        <v>709</v>
      </c>
      <c r="N8" s="61">
        <v>259</v>
      </c>
      <c r="O8" s="59"/>
      <c r="P8" s="47">
        <f t="shared" si="1"/>
        <v>1.5195698166431595</v>
      </c>
      <c r="Q8" s="47">
        <f t="shared" si="2"/>
        <v>4.1597490347490345</v>
      </c>
    </row>
    <row r="9" spans="1:17" ht="18" customHeight="1" x14ac:dyDescent="0.35">
      <c r="B9" s="59" t="s">
        <v>138</v>
      </c>
      <c r="C9" s="47" t="s">
        <v>65</v>
      </c>
      <c r="D9" s="59"/>
      <c r="E9" s="59" t="s">
        <v>147</v>
      </c>
      <c r="F9" s="47" t="s">
        <v>64</v>
      </c>
      <c r="G9" s="61">
        <v>36520</v>
      </c>
      <c r="H9" s="59"/>
      <c r="I9" s="62">
        <v>40360</v>
      </c>
      <c r="J9" s="63">
        <f t="shared" si="0"/>
        <v>2010</v>
      </c>
      <c r="K9" s="61">
        <v>5098.40625</v>
      </c>
      <c r="L9" s="59"/>
      <c r="M9" s="61">
        <v>4682</v>
      </c>
      <c r="N9" s="61">
        <v>2580</v>
      </c>
      <c r="O9" s="59"/>
      <c r="P9" s="47">
        <f t="shared" si="1"/>
        <v>1.0889376868859462</v>
      </c>
      <c r="Q9" s="47">
        <f t="shared" si="2"/>
        <v>1.976126453488372</v>
      </c>
    </row>
    <row r="10" spans="1:17" ht="18" customHeight="1" x14ac:dyDescent="0.35">
      <c r="B10" s="59" t="s">
        <v>139</v>
      </c>
      <c r="C10" s="47" t="s">
        <v>153</v>
      </c>
      <c r="D10" s="59"/>
      <c r="E10" s="59" t="s">
        <v>148</v>
      </c>
      <c r="F10" s="47" t="s">
        <v>64</v>
      </c>
      <c r="G10" s="61">
        <v>117250</v>
      </c>
      <c r="H10" s="59"/>
      <c r="I10" s="62">
        <v>38811</v>
      </c>
      <c r="J10" s="63">
        <f t="shared" si="0"/>
        <v>2006</v>
      </c>
      <c r="K10" s="61">
        <v>879.75</v>
      </c>
      <c r="L10" s="59"/>
      <c r="M10" s="61">
        <v>1641</v>
      </c>
      <c r="N10" s="61">
        <v>438</v>
      </c>
      <c r="O10" s="59"/>
      <c r="P10" s="47">
        <f t="shared" si="1"/>
        <v>0.53610603290676417</v>
      </c>
      <c r="Q10" s="47">
        <f t="shared" si="2"/>
        <v>2.0085616438356166</v>
      </c>
    </row>
    <row r="11" spans="1:17" ht="18" customHeight="1" x14ac:dyDescent="0.35">
      <c r="B11" s="59" t="s">
        <v>140</v>
      </c>
      <c r="C11" s="47" t="s">
        <v>153</v>
      </c>
      <c r="D11" s="59"/>
      <c r="E11" s="59" t="s">
        <v>149</v>
      </c>
      <c r="F11" s="47" t="s">
        <v>153</v>
      </c>
      <c r="G11" s="61">
        <v>30490</v>
      </c>
      <c r="H11" s="59"/>
      <c r="I11" s="62">
        <v>38778</v>
      </c>
      <c r="J11" s="63">
        <f t="shared" si="0"/>
        <v>2006</v>
      </c>
      <c r="K11" s="61">
        <v>1657.5</v>
      </c>
      <c r="L11" s="59"/>
      <c r="M11" s="61">
        <v>82</v>
      </c>
      <c r="N11" s="61">
        <v>22</v>
      </c>
      <c r="O11" s="59"/>
      <c r="P11" s="47">
        <f t="shared" si="1"/>
        <v>20.213414634146343</v>
      </c>
      <c r="Q11" s="47">
        <f t="shared" si="2"/>
        <v>75.340909090909093</v>
      </c>
    </row>
    <row r="12" spans="1:17" ht="18" customHeight="1" x14ac:dyDescent="0.35">
      <c r="B12" s="59" t="s">
        <v>141</v>
      </c>
      <c r="C12" s="47" t="s">
        <v>152</v>
      </c>
      <c r="D12" s="59"/>
      <c r="E12" s="59" t="s">
        <v>150</v>
      </c>
      <c r="F12" s="47" t="s">
        <v>65</v>
      </c>
      <c r="G12" s="61">
        <v>79150</v>
      </c>
      <c r="H12" s="59"/>
      <c r="I12" s="62">
        <v>38164</v>
      </c>
      <c r="J12" s="63">
        <f t="shared" si="0"/>
        <v>2004</v>
      </c>
      <c r="K12" s="61">
        <v>1938</v>
      </c>
      <c r="L12" s="59"/>
      <c r="M12" s="61">
        <v>610</v>
      </c>
      <c r="N12" s="61">
        <v>120</v>
      </c>
      <c r="O12" s="59"/>
      <c r="P12" s="47">
        <f t="shared" si="1"/>
        <v>3.1770491803278689</v>
      </c>
      <c r="Q12" s="47">
        <f t="shared" si="2"/>
        <v>16.149999999999999</v>
      </c>
    </row>
    <row r="13" spans="1:17" ht="18" customHeight="1" x14ac:dyDescent="0.35">
      <c r="B13" s="59" t="s">
        <v>142</v>
      </c>
      <c r="C13" s="47" t="s">
        <v>153</v>
      </c>
      <c r="D13" s="59"/>
      <c r="E13" s="59" t="s">
        <v>151</v>
      </c>
      <c r="F13" s="47" t="s">
        <v>153</v>
      </c>
      <c r="G13" s="61">
        <v>80760</v>
      </c>
      <c r="H13" s="59"/>
      <c r="I13" s="62">
        <v>37530</v>
      </c>
      <c r="J13" s="63">
        <f t="shared" si="0"/>
        <v>2002</v>
      </c>
      <c r="K13" s="61">
        <v>2036.8125</v>
      </c>
      <c r="L13" s="59"/>
      <c r="M13" s="61">
        <v>720</v>
      </c>
      <c r="N13" s="61">
        <v>256</v>
      </c>
      <c r="O13" s="59"/>
      <c r="P13" s="47">
        <f t="shared" si="1"/>
        <v>2.8289062500000002</v>
      </c>
      <c r="Q13" s="47">
        <f t="shared" si="2"/>
        <v>7.956298828125</v>
      </c>
    </row>
    <row r="14" spans="1:17" ht="18" customHeight="1" x14ac:dyDescent="0.35">
      <c r="B14" s="40"/>
      <c r="C14" s="40"/>
      <c r="D14" s="40"/>
      <c r="E14" s="40"/>
      <c r="F14" s="40"/>
      <c r="G14" s="40"/>
      <c r="H14" s="40"/>
      <c r="I14" s="58"/>
      <c r="J14" s="40"/>
      <c r="K14" s="40"/>
      <c r="L14" s="40"/>
      <c r="M14" s="40"/>
      <c r="N14" s="40"/>
      <c r="O14" s="40"/>
      <c r="P14" s="40"/>
      <c r="Q14" s="40"/>
    </row>
    <row r="15" spans="1:17" ht="18" customHeight="1" x14ac:dyDescent="0.35">
      <c r="A15" s="22"/>
      <c r="B15" s="60" t="s">
        <v>133</v>
      </c>
      <c r="C15" s="60"/>
      <c r="D15" s="60"/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0">
        <f>AVERAGE(P5:P13)</f>
        <v>3.8813602075741418</v>
      </c>
      <c r="Q15" s="60">
        <f>AVERAGE(Q5:Q13)</f>
        <v>13.917850470682124</v>
      </c>
    </row>
    <row r="16" spans="1:17" ht="18" customHeight="1" x14ac:dyDescent="0.35"/>
    <row r="17" spans="1:17" ht="18" customHeight="1" thickBot="1" x14ac:dyDescent="0.4">
      <c r="A17" s="22"/>
      <c r="B17" s="53" t="s">
        <v>1</v>
      </c>
      <c r="C17" s="53"/>
      <c r="D17" s="53"/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53">
        <v>3.5227303205042242</v>
      </c>
      <c r="Q17" s="53">
        <v>9.4697188175919269</v>
      </c>
    </row>
    <row r="18" spans="1:17" ht="16.2" thickTop="1" x14ac:dyDescent="0.35">
      <c r="A18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H31"/>
  <sheetViews>
    <sheetView showGridLines="0" zoomScaleNormal="100" workbookViewId="0"/>
  </sheetViews>
  <sheetFormatPr defaultColWidth="8.796875" defaultRowHeight="15.6" x14ac:dyDescent="0.35"/>
  <cols>
    <col min="2" max="2" width="25.59765625" customWidth="1"/>
    <col min="3" max="8" width="10.59765625" customWidth="1"/>
    <col min="11" max="14" width="15.59765625" customWidth="1"/>
  </cols>
  <sheetData>
    <row r="2" spans="2:8" x14ac:dyDescent="0.35">
      <c r="B2" s="6" t="s">
        <v>2</v>
      </c>
      <c r="C2" s="4">
        <v>2015</v>
      </c>
      <c r="D2" s="4">
        <v>2016</v>
      </c>
      <c r="E2" s="4" t="s">
        <v>155</v>
      </c>
      <c r="F2" s="4" t="s">
        <v>119</v>
      </c>
      <c r="G2" s="4" t="s">
        <v>157</v>
      </c>
      <c r="H2" s="4" t="s">
        <v>156</v>
      </c>
    </row>
    <row r="3" spans="2:8" x14ac:dyDescent="0.35">
      <c r="B3" s="64" t="s">
        <v>130</v>
      </c>
      <c r="C3" s="11">
        <v>798.96881437000002</v>
      </c>
      <c r="D3" s="11">
        <v>839.04392197999994</v>
      </c>
      <c r="E3" s="11">
        <v>959.73699839999995</v>
      </c>
      <c r="F3" s="11">
        <v>1015.38050862</v>
      </c>
      <c r="G3" s="11">
        <v>1168.9410635200002</v>
      </c>
      <c r="H3" s="11">
        <v>1323.97993378</v>
      </c>
    </row>
    <row r="4" spans="2:8" x14ac:dyDescent="0.35">
      <c r="B4" s="64" t="s">
        <v>131</v>
      </c>
      <c r="C4" s="11">
        <v>205.12262333999999</v>
      </c>
      <c r="D4" s="11">
        <v>222.11879440000001</v>
      </c>
      <c r="E4" s="11">
        <v>254.53250308000003</v>
      </c>
      <c r="F4" s="11">
        <v>324.05085638000003</v>
      </c>
      <c r="G4" s="11">
        <v>386.57845136000003</v>
      </c>
      <c r="H4" s="11">
        <v>446.59952364999998</v>
      </c>
    </row>
    <row r="5" spans="2:8" x14ac:dyDescent="0.35">
      <c r="C5" s="11"/>
      <c r="D5" s="11"/>
      <c r="E5" s="11"/>
      <c r="F5" s="11"/>
      <c r="G5" s="11"/>
      <c r="H5" s="11"/>
    </row>
    <row r="22" spans="2:5" ht="16.2" thickBot="1" x14ac:dyDescent="0.4">
      <c r="B22" s="69" t="s">
        <v>158</v>
      </c>
      <c r="C22" s="68" t="s">
        <v>119</v>
      </c>
      <c r="D22" s="68" t="s">
        <v>157</v>
      </c>
      <c r="E22" s="68" t="s">
        <v>156</v>
      </c>
    </row>
    <row r="23" spans="2:5" x14ac:dyDescent="0.35">
      <c r="B23" s="70" t="s">
        <v>159</v>
      </c>
      <c r="C23" s="65">
        <v>60.668604651162788</v>
      </c>
      <c r="D23" s="65">
        <v>64.316607142857137</v>
      </c>
      <c r="E23" s="65">
        <v>54.807686832740202</v>
      </c>
    </row>
    <row r="24" spans="2:5" x14ac:dyDescent="0.35">
      <c r="B24" s="70" t="s">
        <v>160</v>
      </c>
      <c r="C24" s="65">
        <v>2.4627303205042241</v>
      </c>
      <c r="D24" s="65">
        <v>1.1128127734033246</v>
      </c>
      <c r="E24" s="65">
        <v>2.0814147992939938</v>
      </c>
    </row>
    <row r="25" spans="2:5" x14ac:dyDescent="0.35">
      <c r="B25" s="70" t="s">
        <v>161</v>
      </c>
      <c r="C25" s="65">
        <v>9.879718817591927</v>
      </c>
      <c r="D25" s="65">
        <v>8.9477853725222154</v>
      </c>
      <c r="E25" s="65">
        <v>6.203171247793728</v>
      </c>
    </row>
    <row r="26" spans="2:5" x14ac:dyDescent="0.35">
      <c r="B26" s="70" t="s">
        <v>162</v>
      </c>
      <c r="C26" s="65">
        <f>C25+1</f>
        <v>10.879718817591927</v>
      </c>
      <c r="D26" s="65">
        <f t="shared" ref="D26:E26" si="0">D25+1</f>
        <v>9.9477853725222154</v>
      </c>
      <c r="E26" s="65">
        <f t="shared" si="0"/>
        <v>7.203171247793728</v>
      </c>
    </row>
    <row r="27" spans="2:5" ht="19.95" customHeight="1" x14ac:dyDescent="0.35"/>
    <row r="28" spans="2:5" ht="19.95" customHeight="1" x14ac:dyDescent="0.35"/>
    <row r="29" spans="2:5" ht="19.95" customHeight="1" x14ac:dyDescent="0.35"/>
    <row r="30" spans="2:5" ht="19.95" customHeight="1" x14ac:dyDescent="0.35"/>
    <row r="31" spans="2:5" ht="19.95" customHeight="1" x14ac:dyDescent="0.35"/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1273"/>
  <sheetViews>
    <sheetView showGridLines="0" zoomScale="82" workbookViewId="0"/>
  </sheetViews>
  <sheetFormatPr defaultColWidth="8.796875" defaultRowHeight="15.6" x14ac:dyDescent="0.35"/>
  <cols>
    <col min="2" max="6" width="15.59765625" style="1" customWidth="1"/>
  </cols>
  <sheetData>
    <row r="2" spans="2:6" x14ac:dyDescent="0.35">
      <c r="B2" s="4" t="s">
        <v>0</v>
      </c>
      <c r="C2" s="4" t="s">
        <v>1</v>
      </c>
      <c r="D2" s="123" t="s">
        <v>175</v>
      </c>
      <c r="E2" s="4" t="s">
        <v>1</v>
      </c>
      <c r="F2" s="123" t="s">
        <v>175</v>
      </c>
    </row>
    <row r="3" spans="2:6" x14ac:dyDescent="0.35">
      <c r="B3" s="2">
        <v>41190</v>
      </c>
      <c r="C3" s="3">
        <v>2.1006</v>
      </c>
      <c r="D3" s="3">
        <v>1455.88</v>
      </c>
      <c r="E3" s="3">
        <f>C3/$C$3*100</f>
        <v>100</v>
      </c>
      <c r="F3" s="3">
        <f>D3/$D$3*100</f>
        <v>100</v>
      </c>
    </row>
    <row r="4" spans="2:6" x14ac:dyDescent="0.35">
      <c r="B4" s="2">
        <v>41191</v>
      </c>
      <c r="C4" s="3">
        <v>1.8722000000000001</v>
      </c>
      <c r="D4" s="3">
        <v>1441.48</v>
      </c>
      <c r="E4" s="3">
        <f t="shared" ref="E4:E67" si="0">C4/$C$3*100</f>
        <v>89.12691611920404</v>
      </c>
      <c r="F4" s="3">
        <f t="shared" ref="F4:F67" si="1">D4/$D$3*100</f>
        <v>99.01090749237575</v>
      </c>
    </row>
    <row r="5" spans="2:6" x14ac:dyDescent="0.35">
      <c r="B5" s="2">
        <v>41192</v>
      </c>
      <c r="C5" s="3">
        <v>1.8714</v>
      </c>
      <c r="D5" s="3">
        <v>1432.56</v>
      </c>
      <c r="E5" s="3">
        <f t="shared" si="0"/>
        <v>89.088831762353621</v>
      </c>
      <c r="F5" s="3">
        <f t="shared" si="1"/>
        <v>98.398219633486264</v>
      </c>
    </row>
    <row r="6" spans="2:6" x14ac:dyDescent="0.35">
      <c r="B6" s="2">
        <v>41193</v>
      </c>
      <c r="C6" s="3">
        <v>1.8852</v>
      </c>
      <c r="D6" s="3">
        <f>D5*(1+((E6/E5-1))*0.687564)</f>
        <v>1439.823374071279</v>
      </c>
      <c r="E6" s="3">
        <f t="shared" si="0"/>
        <v>89.745786918023413</v>
      </c>
      <c r="F6" s="3">
        <f t="shared" si="1"/>
        <v>98.897118860845595</v>
      </c>
    </row>
    <row r="7" spans="2:6" x14ac:dyDescent="0.35">
      <c r="B7" s="2">
        <v>41194</v>
      </c>
      <c r="C7" s="3">
        <v>1.8382000000000001</v>
      </c>
      <c r="D7" s="3">
        <f t="shared" ref="D7:D70" si="2">D6*(1+((E7/E6-1))*0.687564)</f>
        <v>1415.1423727115362</v>
      </c>
      <c r="E7" s="3">
        <f t="shared" si="0"/>
        <v>87.508330953061034</v>
      </c>
      <c r="F7" s="3">
        <f t="shared" si="1"/>
        <v>97.201855421568823</v>
      </c>
    </row>
    <row r="8" spans="2:6" x14ac:dyDescent="0.35">
      <c r="B8" s="2">
        <v>41197</v>
      </c>
      <c r="C8" s="3">
        <v>1.8501999999999998</v>
      </c>
      <c r="D8" s="3">
        <f t="shared" si="2"/>
        <v>1421.494244871373</v>
      </c>
      <c r="E8" s="3">
        <f t="shared" si="0"/>
        <v>88.079596305817375</v>
      </c>
      <c r="F8" s="3">
        <f t="shared" si="1"/>
        <v>97.638146335643924</v>
      </c>
    </row>
    <row r="9" spans="2:6" x14ac:dyDescent="0.35">
      <c r="B9" s="2">
        <v>41198</v>
      </c>
      <c r="C9" s="3">
        <v>1.8872</v>
      </c>
      <c r="D9" s="3">
        <f t="shared" si="2"/>
        <v>1441.0394972507308</v>
      </c>
      <c r="E9" s="3">
        <f t="shared" si="0"/>
        <v>89.840997810149474</v>
      </c>
      <c r="F9" s="3">
        <f t="shared" si="1"/>
        <v>98.980650688980603</v>
      </c>
    </row>
    <row r="10" spans="2:6" x14ac:dyDescent="0.35">
      <c r="B10" s="2">
        <v>41199</v>
      </c>
      <c r="C10" s="3">
        <v>1.9578</v>
      </c>
      <c r="D10" s="3">
        <f t="shared" si="2"/>
        <v>1478.1055028625749</v>
      </c>
      <c r="E10" s="3">
        <f t="shared" si="0"/>
        <v>93.20194230219937</v>
      </c>
      <c r="F10" s="3">
        <f t="shared" si="1"/>
        <v>101.52660266385793</v>
      </c>
    </row>
    <row r="11" spans="2:6" x14ac:dyDescent="0.35">
      <c r="B11" s="2">
        <v>41200</v>
      </c>
      <c r="C11" s="3">
        <v>1.9245999999999999</v>
      </c>
      <c r="D11" s="3">
        <f t="shared" si="2"/>
        <v>1460.8714142011127</v>
      </c>
      <c r="E11" s="3">
        <f t="shared" si="0"/>
        <v>91.621441492906783</v>
      </c>
      <c r="F11" s="3">
        <f t="shared" si="1"/>
        <v>100.34284516588679</v>
      </c>
    </row>
    <row r="12" spans="2:6" x14ac:dyDescent="0.35">
      <c r="B12" s="2">
        <v>41201</v>
      </c>
      <c r="C12" s="3">
        <v>1.8565999999999998</v>
      </c>
      <c r="D12" s="3">
        <f t="shared" si="2"/>
        <v>1425.3824313858281</v>
      </c>
      <c r="E12" s="3">
        <f t="shared" si="0"/>
        <v>88.38427116062077</v>
      </c>
      <c r="F12" s="3">
        <f t="shared" si="1"/>
        <v>97.905214123817075</v>
      </c>
    </row>
    <row r="13" spans="2:6" x14ac:dyDescent="0.35">
      <c r="B13" s="2">
        <v>41204</v>
      </c>
      <c r="C13" s="3">
        <v>1.9393999999999998</v>
      </c>
      <c r="D13" s="3">
        <f t="shared" si="2"/>
        <v>1469.0899872908258</v>
      </c>
      <c r="E13" s="3">
        <f t="shared" si="0"/>
        <v>92.32600209463962</v>
      </c>
      <c r="F13" s="3">
        <f t="shared" si="1"/>
        <v>100.90735412883107</v>
      </c>
    </row>
    <row r="14" spans="2:6" x14ac:dyDescent="0.35">
      <c r="B14" s="2">
        <v>41205</v>
      </c>
      <c r="C14" s="3">
        <v>1.9492</v>
      </c>
      <c r="D14" s="3">
        <f t="shared" si="2"/>
        <v>1474.194099491822</v>
      </c>
      <c r="E14" s="3">
        <f t="shared" si="0"/>
        <v>92.792535466057316</v>
      </c>
      <c r="F14" s="3">
        <f t="shared" si="1"/>
        <v>101.25794017994765</v>
      </c>
    </row>
    <row r="15" spans="2:6" x14ac:dyDescent="0.35">
      <c r="B15" s="2">
        <v>41206</v>
      </c>
      <c r="C15" s="3">
        <v>1.7175999999999998</v>
      </c>
      <c r="D15" s="3">
        <f t="shared" si="2"/>
        <v>1353.7598666854369</v>
      </c>
      <c r="E15" s="3">
        <f t="shared" si="0"/>
        <v>81.767114157859638</v>
      </c>
      <c r="F15" s="3">
        <f t="shared" si="1"/>
        <v>92.985676476456632</v>
      </c>
    </row>
    <row r="16" spans="2:6" x14ac:dyDescent="0.35">
      <c r="B16" s="2">
        <v>41207</v>
      </c>
      <c r="C16" s="3">
        <v>1.7574000000000001</v>
      </c>
      <c r="D16" s="3">
        <f t="shared" si="2"/>
        <v>1375.3281611948182</v>
      </c>
      <c r="E16" s="3">
        <f t="shared" si="0"/>
        <v>83.661810911168246</v>
      </c>
      <c r="F16" s="3">
        <f t="shared" si="1"/>
        <v>94.467137483502626</v>
      </c>
    </row>
    <row r="17" spans="2:11" x14ac:dyDescent="0.35">
      <c r="B17" s="2">
        <v>41208</v>
      </c>
      <c r="C17" s="3">
        <v>1.988</v>
      </c>
      <c r="D17" s="3">
        <f t="shared" si="2"/>
        <v>1499.4099786516051</v>
      </c>
      <c r="E17" s="3">
        <f t="shared" si="0"/>
        <v>94.639626773302865</v>
      </c>
      <c r="F17" s="3">
        <f t="shared" si="1"/>
        <v>102.98994275981572</v>
      </c>
    </row>
    <row r="18" spans="2:11" x14ac:dyDescent="0.35">
      <c r="B18" s="2">
        <v>41213</v>
      </c>
      <c r="C18" s="3">
        <v>2.2640000000000002</v>
      </c>
      <c r="D18" s="3">
        <f t="shared" si="2"/>
        <v>1642.5385143794749</v>
      </c>
      <c r="E18" s="3">
        <f t="shared" si="0"/>
        <v>107.77872988669905</v>
      </c>
      <c r="F18" s="3">
        <f t="shared" si="1"/>
        <v>112.82100958729255</v>
      </c>
    </row>
    <row r="19" spans="2:11" x14ac:dyDescent="0.35">
      <c r="B19" s="2">
        <v>41214</v>
      </c>
      <c r="C19" s="3">
        <v>2.2198000000000002</v>
      </c>
      <c r="D19" s="3">
        <f t="shared" si="2"/>
        <v>1620.4902433906693</v>
      </c>
      <c r="E19" s="3">
        <f t="shared" si="0"/>
        <v>105.67456917071314</v>
      </c>
      <c r="F19" s="3">
        <f t="shared" si="1"/>
        <v>111.30658044554971</v>
      </c>
    </row>
    <row r="20" spans="2:11" x14ac:dyDescent="0.35">
      <c r="B20" s="2">
        <v>41215</v>
      </c>
      <c r="C20" s="3">
        <v>2.1972</v>
      </c>
      <c r="D20" s="3">
        <f t="shared" si="2"/>
        <v>1609.1465588092785</v>
      </c>
      <c r="E20" s="3">
        <f t="shared" si="0"/>
        <v>104.59868608968866</v>
      </c>
      <c r="F20" s="3">
        <f t="shared" si="1"/>
        <v>110.52741701302844</v>
      </c>
    </row>
    <row r="21" spans="2:11" x14ac:dyDescent="0.35">
      <c r="B21" s="2">
        <v>41218</v>
      </c>
      <c r="C21" s="3">
        <v>2.2353999999999998</v>
      </c>
      <c r="D21" s="3">
        <f t="shared" si="2"/>
        <v>1628.3820155461417</v>
      </c>
      <c r="E21" s="3">
        <f t="shared" si="0"/>
        <v>106.41721412929638</v>
      </c>
      <c r="F21" s="3">
        <f t="shared" si="1"/>
        <v>111.84864243935912</v>
      </c>
    </row>
    <row r="22" spans="2:11" x14ac:dyDescent="0.35">
      <c r="B22" s="2">
        <v>41219</v>
      </c>
      <c r="C22" s="3">
        <v>2.1819999999999999</v>
      </c>
      <c r="D22" s="3">
        <f t="shared" si="2"/>
        <v>1601.6362251264791</v>
      </c>
      <c r="E22" s="3">
        <f t="shared" si="0"/>
        <v>103.87508330953061</v>
      </c>
      <c r="F22" s="3">
        <f t="shared" si="1"/>
        <v>110.01155487584684</v>
      </c>
    </row>
    <row r="23" spans="2:11" ht="27.6" x14ac:dyDescent="0.35">
      <c r="B23" s="2">
        <v>41220</v>
      </c>
      <c r="C23" s="3">
        <v>2.2193999999999998</v>
      </c>
      <c r="D23" s="3">
        <f t="shared" si="2"/>
        <v>1620.5115253625163</v>
      </c>
      <c r="E23" s="3">
        <f t="shared" si="0"/>
        <v>105.6555269922879</v>
      </c>
      <c r="F23" s="3">
        <f t="shared" si="1"/>
        <v>111.30804223991785</v>
      </c>
      <c r="H23" s="71" t="s">
        <v>163</v>
      </c>
      <c r="I23" s="72">
        <v>2626.9</v>
      </c>
      <c r="J23" s="71" t="s">
        <v>164</v>
      </c>
      <c r="K23" s="73">
        <v>968</v>
      </c>
    </row>
    <row r="24" spans="2:11" ht="27.6" x14ac:dyDescent="0.35">
      <c r="B24" s="2">
        <v>41221</v>
      </c>
      <c r="C24" s="3">
        <v>2.1705999999999999</v>
      </c>
      <c r="D24" s="3">
        <f t="shared" si="2"/>
        <v>1596.0124612652339</v>
      </c>
      <c r="E24" s="3">
        <f t="shared" si="0"/>
        <v>103.33238122441206</v>
      </c>
      <c r="F24" s="3">
        <f t="shared" si="1"/>
        <v>109.62527552169368</v>
      </c>
      <c r="H24" s="74" t="s">
        <v>165</v>
      </c>
      <c r="I24" s="75">
        <v>2228.1999999999998</v>
      </c>
      <c r="J24" s="74" t="s">
        <v>166</v>
      </c>
      <c r="K24" s="76">
        <v>310</v>
      </c>
    </row>
    <row r="25" spans="2:11" ht="27.6" x14ac:dyDescent="0.35">
      <c r="B25" s="2">
        <v>41222</v>
      </c>
      <c r="C25" s="3">
        <v>2.2258</v>
      </c>
      <c r="D25" s="3">
        <f t="shared" si="2"/>
        <v>1623.9191742928938</v>
      </c>
      <c r="E25" s="3">
        <f t="shared" si="0"/>
        <v>105.9602018470913</v>
      </c>
      <c r="F25" s="3">
        <f t="shared" si="1"/>
        <v>111.54210335281023</v>
      </c>
      <c r="H25" s="74" t="s">
        <v>167</v>
      </c>
      <c r="I25" s="77" t="s">
        <v>168</v>
      </c>
      <c r="J25" s="74" t="s">
        <v>169</v>
      </c>
      <c r="K25" s="78">
        <v>0.32</v>
      </c>
    </row>
    <row r="26" spans="2:11" ht="27.6" x14ac:dyDescent="0.35">
      <c r="B26" s="2">
        <v>41225</v>
      </c>
      <c r="C26" s="3">
        <v>2.234</v>
      </c>
      <c r="D26" s="3">
        <f t="shared" si="2"/>
        <v>1628.0326151132094</v>
      </c>
      <c r="E26" s="3">
        <f t="shared" si="0"/>
        <v>106.35056650480814</v>
      </c>
      <c r="F26" s="3">
        <f t="shared" si="1"/>
        <v>111.82464317891649</v>
      </c>
      <c r="H26" s="74" t="s">
        <v>170</v>
      </c>
      <c r="I26" s="77" t="s">
        <v>171</v>
      </c>
      <c r="J26" s="74" t="s">
        <v>172</v>
      </c>
      <c r="K26" s="78">
        <v>0.17</v>
      </c>
    </row>
    <row r="27" spans="2:11" x14ac:dyDescent="0.35">
      <c r="B27" s="2">
        <v>41226</v>
      </c>
      <c r="C27" s="3">
        <v>2.2746</v>
      </c>
      <c r="D27" s="3">
        <f t="shared" si="2"/>
        <v>1648.3758069884532</v>
      </c>
      <c r="E27" s="3">
        <f t="shared" si="0"/>
        <v>108.28334761496714</v>
      </c>
      <c r="F27" s="3">
        <f t="shared" si="1"/>
        <v>113.22195558620581</v>
      </c>
      <c r="H27" s="74" t="s">
        <v>173</v>
      </c>
      <c r="I27" s="76">
        <v>320</v>
      </c>
      <c r="J27" s="74" t="s">
        <v>174</v>
      </c>
      <c r="K27" s="76">
        <v>450</v>
      </c>
    </row>
    <row r="28" spans="2:11" x14ac:dyDescent="0.35">
      <c r="B28" s="2">
        <v>41227</v>
      </c>
      <c r="C28" s="3">
        <v>2.2793999999999999</v>
      </c>
      <c r="D28" s="3">
        <f t="shared" si="2"/>
        <v>1650.7675007122332</v>
      </c>
      <c r="E28" s="3">
        <f t="shared" si="0"/>
        <v>108.51185375606968</v>
      </c>
      <c r="F28" s="3">
        <f t="shared" si="1"/>
        <v>113.38623380445043</v>
      </c>
    </row>
    <row r="29" spans="2:11" x14ac:dyDescent="0.35">
      <c r="B29" s="2">
        <v>41228</v>
      </c>
      <c r="C29" s="3">
        <v>2.3280000000000003</v>
      </c>
      <c r="D29" s="3">
        <f t="shared" si="2"/>
        <v>1674.9674672230615</v>
      </c>
      <c r="E29" s="3">
        <f t="shared" si="0"/>
        <v>110.82547843473294</v>
      </c>
      <c r="F29" s="3">
        <f t="shared" si="1"/>
        <v>115.04845641282671</v>
      </c>
    </row>
    <row r="30" spans="2:11" x14ac:dyDescent="0.35">
      <c r="B30" s="2">
        <v>41229</v>
      </c>
      <c r="C30" s="3">
        <v>2.3113999999999999</v>
      </c>
      <c r="D30" s="3">
        <f t="shared" si="2"/>
        <v>1666.755548964848</v>
      </c>
      <c r="E30" s="3">
        <f t="shared" si="0"/>
        <v>110.03522803008663</v>
      </c>
      <c r="F30" s="3">
        <f t="shared" si="1"/>
        <v>114.48440455015852</v>
      </c>
    </row>
    <row r="31" spans="2:11" x14ac:dyDescent="0.35">
      <c r="B31" s="2">
        <v>41232</v>
      </c>
      <c r="C31" s="3">
        <v>2.3245999999999998</v>
      </c>
      <c r="D31" s="3">
        <f t="shared" si="2"/>
        <v>1673.3001603181158</v>
      </c>
      <c r="E31" s="3">
        <f t="shared" si="0"/>
        <v>110.66361991811861</v>
      </c>
      <c r="F31" s="3">
        <f t="shared" si="1"/>
        <v>114.93393413729949</v>
      </c>
    </row>
    <row r="32" spans="2:11" x14ac:dyDescent="0.35">
      <c r="B32" s="2">
        <v>41233</v>
      </c>
      <c r="C32" s="3">
        <v>2.3542000000000001</v>
      </c>
      <c r="D32" s="3">
        <f t="shared" si="2"/>
        <v>1687.9499186259097</v>
      </c>
      <c r="E32" s="3">
        <f t="shared" si="0"/>
        <v>112.07274112158431</v>
      </c>
      <c r="F32" s="3">
        <f t="shared" si="1"/>
        <v>115.94018178874012</v>
      </c>
    </row>
    <row r="33" spans="2:6" x14ac:dyDescent="0.35">
      <c r="B33" s="2">
        <v>41234</v>
      </c>
      <c r="C33" s="3">
        <v>2.3714</v>
      </c>
      <c r="D33" s="3">
        <f t="shared" si="2"/>
        <v>1696.4291752239137</v>
      </c>
      <c r="E33" s="3">
        <f t="shared" si="0"/>
        <v>112.89155479386841</v>
      </c>
      <c r="F33" s="3">
        <f t="shared" si="1"/>
        <v>116.52259631452549</v>
      </c>
    </row>
    <row r="34" spans="2:6" x14ac:dyDescent="0.35">
      <c r="B34" s="2">
        <v>41236</v>
      </c>
      <c r="C34" s="3">
        <v>2.37</v>
      </c>
      <c r="D34" s="3">
        <f t="shared" si="2"/>
        <v>1695.7405671943925</v>
      </c>
      <c r="E34" s="3">
        <f t="shared" si="0"/>
        <v>112.82490716938018</v>
      </c>
      <c r="F34" s="3">
        <f t="shared" si="1"/>
        <v>116.47529790878318</v>
      </c>
    </row>
    <row r="35" spans="2:6" x14ac:dyDescent="0.35">
      <c r="B35" s="2">
        <v>41239</v>
      </c>
      <c r="C35" s="3">
        <v>2.3446000000000002</v>
      </c>
      <c r="D35" s="3">
        <f t="shared" si="2"/>
        <v>1683.244944303887</v>
      </c>
      <c r="E35" s="3">
        <f t="shared" si="0"/>
        <v>111.61572883937923</v>
      </c>
      <c r="F35" s="3">
        <f t="shared" si="1"/>
        <v>115.61701131301254</v>
      </c>
    </row>
    <row r="36" spans="2:6" x14ac:dyDescent="0.35">
      <c r="B36" s="2">
        <v>41240</v>
      </c>
      <c r="C36" s="3">
        <v>2.3738000000000001</v>
      </c>
      <c r="D36" s="3">
        <f t="shared" si="2"/>
        <v>1697.6586131194858</v>
      </c>
      <c r="E36" s="3">
        <f t="shared" si="0"/>
        <v>113.00580786441969</v>
      </c>
      <c r="F36" s="3">
        <f t="shared" si="1"/>
        <v>116.6070426902963</v>
      </c>
    </row>
    <row r="37" spans="2:6" x14ac:dyDescent="0.35">
      <c r="B37" s="2">
        <v>41241</v>
      </c>
      <c r="C37" s="3">
        <v>2.3494000000000002</v>
      </c>
      <c r="D37" s="3">
        <f t="shared" si="2"/>
        <v>1685.66060389429</v>
      </c>
      <c r="E37" s="3">
        <f t="shared" si="0"/>
        <v>111.84423498048177</v>
      </c>
      <c r="F37" s="3">
        <f t="shared" si="1"/>
        <v>115.78293567425131</v>
      </c>
    </row>
    <row r="38" spans="2:6" x14ac:dyDescent="0.35">
      <c r="B38" s="2">
        <v>41242</v>
      </c>
      <c r="C38" s="3">
        <v>2.3251999999999997</v>
      </c>
      <c r="D38" s="3">
        <f t="shared" si="2"/>
        <v>1673.7223264411382</v>
      </c>
      <c r="E38" s="3">
        <f t="shared" si="0"/>
        <v>110.69218318575645</v>
      </c>
      <c r="F38" s="3">
        <f t="shared" si="1"/>
        <v>114.96293145321992</v>
      </c>
    </row>
    <row r="39" spans="2:6" x14ac:dyDescent="0.35">
      <c r="B39" s="2">
        <v>41243</v>
      </c>
      <c r="C39" s="3">
        <v>2.3346</v>
      </c>
      <c r="D39" s="3">
        <f t="shared" si="2"/>
        <v>1678.3745875137242</v>
      </c>
      <c r="E39" s="3">
        <f t="shared" si="0"/>
        <v>111.13967437874892</v>
      </c>
      <c r="F39" s="3">
        <f t="shared" si="1"/>
        <v>115.28248121505371</v>
      </c>
    </row>
    <row r="40" spans="2:6" x14ac:dyDescent="0.35">
      <c r="B40" s="2">
        <v>41246</v>
      </c>
      <c r="C40" s="3">
        <v>2.1713999999999998</v>
      </c>
      <c r="D40" s="3">
        <f t="shared" si="2"/>
        <v>1597.7050257018798</v>
      </c>
      <c r="E40" s="3">
        <f t="shared" si="0"/>
        <v>103.37046558126248</v>
      </c>
      <c r="F40" s="3">
        <f t="shared" si="1"/>
        <v>109.74153266078794</v>
      </c>
    </row>
    <row r="41" spans="2:6" x14ac:dyDescent="0.35">
      <c r="B41" s="2">
        <v>41247</v>
      </c>
      <c r="C41" s="3">
        <v>2.4756</v>
      </c>
      <c r="D41" s="3">
        <f t="shared" si="2"/>
        <v>1751.6016547026775</v>
      </c>
      <c r="E41" s="3">
        <f t="shared" si="0"/>
        <v>117.8520422736361</v>
      </c>
      <c r="F41" s="3">
        <f t="shared" si="1"/>
        <v>120.3122272922684</v>
      </c>
    </row>
    <row r="42" spans="2:6" x14ac:dyDescent="0.35">
      <c r="B42" s="2">
        <v>41248</v>
      </c>
      <c r="C42" s="3">
        <v>2.3820000000000001</v>
      </c>
      <c r="D42" s="3">
        <f t="shared" si="2"/>
        <v>1706.066810917466</v>
      </c>
      <c r="E42" s="3">
        <f t="shared" si="0"/>
        <v>113.39617252213654</v>
      </c>
      <c r="F42" s="3">
        <f t="shared" si="1"/>
        <v>117.18457640172718</v>
      </c>
    </row>
    <row r="43" spans="2:6" x14ac:dyDescent="0.35">
      <c r="B43" s="2">
        <v>41249</v>
      </c>
      <c r="C43" s="3">
        <v>2.4620000000000002</v>
      </c>
      <c r="D43" s="3">
        <f t="shared" si="2"/>
        <v>1745.4632885255821</v>
      </c>
      <c r="E43" s="3">
        <f t="shared" si="0"/>
        <v>117.20460820717891</v>
      </c>
      <c r="F43" s="3">
        <f t="shared" si="1"/>
        <v>119.89060145929487</v>
      </c>
    </row>
    <row r="44" spans="2:6" x14ac:dyDescent="0.35">
      <c r="B44" s="2">
        <v>41250</v>
      </c>
      <c r="C44" s="3">
        <v>2.4565999999999999</v>
      </c>
      <c r="D44" s="3">
        <f t="shared" si="2"/>
        <v>1742.8310238258402</v>
      </c>
      <c r="E44" s="3">
        <f t="shared" si="0"/>
        <v>116.94753879843853</v>
      </c>
      <c r="F44" s="3">
        <f t="shared" si="1"/>
        <v>119.70979914730886</v>
      </c>
    </row>
    <row r="45" spans="2:6" x14ac:dyDescent="0.35">
      <c r="B45" s="2">
        <v>41253</v>
      </c>
      <c r="C45" s="3">
        <v>2.4228000000000001</v>
      </c>
      <c r="D45" s="3">
        <f t="shared" si="2"/>
        <v>1726.3436811537638</v>
      </c>
      <c r="E45" s="3">
        <f t="shared" si="0"/>
        <v>115.33847472150813</v>
      </c>
      <c r="F45" s="3">
        <f t="shared" si="1"/>
        <v>118.57733337594883</v>
      </c>
    </row>
    <row r="46" spans="2:6" x14ac:dyDescent="0.35">
      <c r="B46" s="2">
        <v>41254</v>
      </c>
      <c r="C46" s="3">
        <v>2.4596</v>
      </c>
      <c r="D46" s="3">
        <f t="shared" si="2"/>
        <v>1744.3726398040146</v>
      </c>
      <c r="E46" s="3">
        <f t="shared" si="0"/>
        <v>117.09035513662762</v>
      </c>
      <c r="F46" s="3">
        <f t="shared" si="1"/>
        <v>119.81568809270094</v>
      </c>
    </row>
    <row r="47" spans="2:6" x14ac:dyDescent="0.35">
      <c r="B47" s="2">
        <v>41255</v>
      </c>
      <c r="C47" s="3">
        <v>2.5922000000000001</v>
      </c>
      <c r="D47" s="3">
        <f t="shared" si="2"/>
        <v>1809.0320048308904</v>
      </c>
      <c r="E47" s="3">
        <f t="shared" si="0"/>
        <v>123.40283728458536</v>
      </c>
      <c r="F47" s="3">
        <f t="shared" si="1"/>
        <v>124.25694458546654</v>
      </c>
    </row>
    <row r="48" spans="2:6" x14ac:dyDescent="0.35">
      <c r="B48" s="2">
        <v>41256</v>
      </c>
      <c r="C48" s="3">
        <v>2.6446000000000001</v>
      </c>
      <c r="D48" s="3">
        <f t="shared" si="2"/>
        <v>1834.1752980736048</v>
      </c>
      <c r="E48" s="3">
        <f t="shared" si="0"/>
        <v>125.8973626582881</v>
      </c>
      <c r="F48" s="3">
        <f t="shared" si="1"/>
        <v>125.98396145792267</v>
      </c>
    </row>
    <row r="49" spans="2:6" x14ac:dyDescent="0.35">
      <c r="B49" s="2">
        <v>41257</v>
      </c>
      <c r="C49" s="3">
        <v>2.6657999999999999</v>
      </c>
      <c r="D49" s="3">
        <f t="shared" si="2"/>
        <v>1844.2848018089398</v>
      </c>
      <c r="E49" s="3">
        <f t="shared" si="0"/>
        <v>126.90659811482435</v>
      </c>
      <c r="F49" s="3">
        <f t="shared" si="1"/>
        <v>126.67835273572959</v>
      </c>
    </row>
    <row r="50" spans="2:6" x14ac:dyDescent="0.35">
      <c r="B50" s="2">
        <v>41260</v>
      </c>
      <c r="C50" s="3">
        <v>2.7058</v>
      </c>
      <c r="D50" s="3">
        <f t="shared" si="2"/>
        <v>1863.3119431619439</v>
      </c>
      <c r="E50" s="3">
        <f t="shared" si="0"/>
        <v>128.81081595734551</v>
      </c>
      <c r="F50" s="3">
        <f t="shared" si="1"/>
        <v>127.98526960751873</v>
      </c>
    </row>
    <row r="51" spans="2:6" x14ac:dyDescent="0.35">
      <c r="B51" s="2">
        <v>41261</v>
      </c>
      <c r="C51" s="3">
        <v>2.7326000000000001</v>
      </c>
      <c r="D51" s="3">
        <f t="shared" si="2"/>
        <v>1876.0012470666686</v>
      </c>
      <c r="E51" s="3">
        <f t="shared" si="0"/>
        <v>130.08664191183473</v>
      </c>
      <c r="F51" s="3">
        <f t="shared" si="1"/>
        <v>128.85685956718055</v>
      </c>
    </row>
    <row r="52" spans="2:6" x14ac:dyDescent="0.35">
      <c r="B52" s="2">
        <v>41262</v>
      </c>
      <c r="C52" s="3">
        <v>2.6850000000000001</v>
      </c>
      <c r="D52" s="3">
        <f t="shared" si="2"/>
        <v>1853.532588697183</v>
      </c>
      <c r="E52" s="3">
        <f t="shared" si="0"/>
        <v>127.8206226792345</v>
      </c>
      <c r="F52" s="3">
        <f t="shared" si="1"/>
        <v>127.31355528595645</v>
      </c>
    </row>
    <row r="53" spans="2:6" x14ac:dyDescent="0.35">
      <c r="B53" s="2">
        <v>41263</v>
      </c>
      <c r="C53" s="3">
        <v>2.6713999999999998</v>
      </c>
      <c r="D53" s="3">
        <f t="shared" si="2"/>
        <v>1847.0774143883993</v>
      </c>
      <c r="E53" s="3">
        <f t="shared" si="0"/>
        <v>127.1731886127773</v>
      </c>
      <c r="F53" s="3">
        <f t="shared" si="1"/>
        <v>126.87016885927407</v>
      </c>
    </row>
    <row r="54" spans="2:6" x14ac:dyDescent="0.35">
      <c r="B54" s="2">
        <v>41264</v>
      </c>
      <c r="C54" s="3">
        <v>2.6097999999999999</v>
      </c>
      <c r="D54" s="3">
        <f t="shared" si="2"/>
        <v>1817.7927657332568</v>
      </c>
      <c r="E54" s="3">
        <f t="shared" si="0"/>
        <v>124.24069313529466</v>
      </c>
      <c r="F54" s="3">
        <f t="shared" si="1"/>
        <v>124.85869479169003</v>
      </c>
    </row>
    <row r="55" spans="2:6" x14ac:dyDescent="0.35">
      <c r="B55" s="2">
        <v>41267</v>
      </c>
      <c r="C55" s="3">
        <v>2.5780000000000003</v>
      </c>
      <c r="D55" s="3">
        <f t="shared" si="2"/>
        <v>1802.5635550992315</v>
      </c>
      <c r="E55" s="3">
        <f t="shared" si="0"/>
        <v>122.72683995049034</v>
      </c>
      <c r="F55" s="3">
        <f t="shared" si="1"/>
        <v>123.81264631008267</v>
      </c>
    </row>
    <row r="56" spans="2:6" x14ac:dyDescent="0.35">
      <c r="B56" s="2">
        <v>41269</v>
      </c>
      <c r="C56" s="3">
        <v>2.59</v>
      </c>
      <c r="D56" s="3">
        <f t="shared" si="2"/>
        <v>1808.3325751529082</v>
      </c>
      <c r="E56" s="3">
        <f t="shared" si="0"/>
        <v>123.29810530324667</v>
      </c>
      <c r="F56" s="3">
        <f t="shared" si="1"/>
        <v>124.20890287337612</v>
      </c>
    </row>
    <row r="57" spans="2:6" x14ac:dyDescent="0.35">
      <c r="B57" s="2">
        <v>41270</v>
      </c>
      <c r="C57" s="3">
        <v>2.5857999999999999</v>
      </c>
      <c r="D57" s="3">
        <f t="shared" si="2"/>
        <v>1806.3163410252826</v>
      </c>
      <c r="E57" s="3">
        <f t="shared" si="0"/>
        <v>123.09816242978195</v>
      </c>
      <c r="F57" s="3">
        <f t="shared" si="1"/>
        <v>124.07041384078926</v>
      </c>
    </row>
    <row r="58" spans="2:6" x14ac:dyDescent="0.35">
      <c r="B58" s="2">
        <v>41271</v>
      </c>
      <c r="C58" s="3">
        <v>2.5522</v>
      </c>
      <c r="D58" s="3">
        <f t="shared" si="2"/>
        <v>1790.178282482339</v>
      </c>
      <c r="E58" s="3">
        <f t="shared" si="0"/>
        <v>121.49861944206417</v>
      </c>
      <c r="F58" s="3">
        <f t="shared" si="1"/>
        <v>122.96193934131514</v>
      </c>
    </row>
    <row r="59" spans="2:6" x14ac:dyDescent="0.35">
      <c r="B59" s="2">
        <v>41274</v>
      </c>
      <c r="C59" s="3">
        <v>2.6454</v>
      </c>
      <c r="D59" s="3">
        <f t="shared" si="2"/>
        <v>1835.1263083053448</v>
      </c>
      <c r="E59" s="3">
        <f t="shared" si="0"/>
        <v>125.93544701513852</v>
      </c>
      <c r="F59" s="3">
        <f t="shared" si="1"/>
        <v>126.04928347840101</v>
      </c>
    </row>
    <row r="60" spans="2:6" x14ac:dyDescent="0.35">
      <c r="B60" s="2">
        <v>41276</v>
      </c>
      <c r="C60" s="3">
        <v>2.6288</v>
      </c>
      <c r="D60" s="3">
        <f t="shared" si="2"/>
        <v>1827.2086668780655</v>
      </c>
      <c r="E60" s="3">
        <f t="shared" si="0"/>
        <v>125.14519661049223</v>
      </c>
      <c r="F60" s="3">
        <f t="shared" si="1"/>
        <v>125.50544460244426</v>
      </c>
    </row>
    <row r="61" spans="2:6" x14ac:dyDescent="0.35">
      <c r="B61" s="2">
        <v>41277</v>
      </c>
      <c r="C61" s="3">
        <v>2.7597999999999998</v>
      </c>
      <c r="D61" s="3">
        <f t="shared" si="2"/>
        <v>1889.8145326259994</v>
      </c>
      <c r="E61" s="3">
        <f t="shared" si="0"/>
        <v>131.38151004474912</v>
      </c>
      <c r="F61" s="3">
        <f t="shared" si="1"/>
        <v>129.80565243193115</v>
      </c>
    </row>
    <row r="62" spans="2:6" x14ac:dyDescent="0.35">
      <c r="B62" s="2">
        <v>41278</v>
      </c>
      <c r="C62" s="3">
        <v>2.7422</v>
      </c>
      <c r="D62" s="3">
        <f t="shared" si="2"/>
        <v>1881.5281044312517</v>
      </c>
      <c r="E62" s="3">
        <f t="shared" si="0"/>
        <v>130.54365419403979</v>
      </c>
      <c r="F62" s="3">
        <f t="shared" si="1"/>
        <v>129.23648270676509</v>
      </c>
    </row>
    <row r="63" spans="2:6" x14ac:dyDescent="0.35">
      <c r="B63" s="2">
        <v>41281</v>
      </c>
      <c r="C63" s="3">
        <v>2.8342000000000001</v>
      </c>
      <c r="D63" s="3">
        <f t="shared" si="2"/>
        <v>1924.9303840034038</v>
      </c>
      <c r="E63" s="3">
        <f t="shared" si="0"/>
        <v>134.92335523183851</v>
      </c>
      <c r="F63" s="3">
        <f t="shared" si="1"/>
        <v>132.21765420250321</v>
      </c>
    </row>
    <row r="64" spans="2:6" x14ac:dyDescent="0.35">
      <c r="B64" s="2">
        <v>41282</v>
      </c>
      <c r="C64" s="3">
        <v>2.7757999999999998</v>
      </c>
      <c r="D64" s="3">
        <f t="shared" si="2"/>
        <v>1897.6587907716134</v>
      </c>
      <c r="E64" s="3">
        <f t="shared" si="0"/>
        <v>132.14319718175759</v>
      </c>
      <c r="F64" s="3">
        <f t="shared" si="1"/>
        <v>130.34445083191014</v>
      </c>
    </row>
    <row r="65" spans="2:6" x14ac:dyDescent="0.35">
      <c r="B65" s="2">
        <v>41283</v>
      </c>
      <c r="C65" s="3">
        <v>2.7402000000000002</v>
      </c>
      <c r="D65" s="3">
        <f t="shared" si="2"/>
        <v>1880.9250482361558</v>
      </c>
      <c r="E65" s="3">
        <f t="shared" si="0"/>
        <v>130.44844330191376</v>
      </c>
      <c r="F65" s="3">
        <f t="shared" si="1"/>
        <v>129.19506059813691</v>
      </c>
    </row>
    <row r="66" spans="2:6" x14ac:dyDescent="0.35">
      <c r="B66" s="2">
        <v>41284</v>
      </c>
      <c r="C66" s="3">
        <v>2.8</v>
      </c>
      <c r="D66" s="3">
        <f t="shared" si="2"/>
        <v>1909.1480720015572</v>
      </c>
      <c r="E66" s="3">
        <f t="shared" si="0"/>
        <v>133.2952489764829</v>
      </c>
      <c r="F66" s="3">
        <f t="shared" si="1"/>
        <v>131.1336148584744</v>
      </c>
    </row>
    <row r="67" spans="2:6" x14ac:dyDescent="0.35">
      <c r="B67" s="2">
        <v>41285</v>
      </c>
      <c r="C67" s="3">
        <v>2.8940000000000001</v>
      </c>
      <c r="D67" s="3">
        <f t="shared" si="2"/>
        <v>1953.2159932829509</v>
      </c>
      <c r="E67" s="3">
        <f t="shared" si="0"/>
        <v>137.77016090640771</v>
      </c>
      <c r="F67" s="3">
        <f t="shared" si="1"/>
        <v>134.16050727278008</v>
      </c>
    </row>
    <row r="68" spans="2:6" x14ac:dyDescent="0.35">
      <c r="B68" s="2">
        <v>41288</v>
      </c>
      <c r="C68" s="3">
        <v>2.9556</v>
      </c>
      <c r="D68" s="3">
        <f t="shared" si="2"/>
        <v>1981.801479694238</v>
      </c>
      <c r="E68" s="3">
        <f t="shared" ref="E68:E131" si="3">C68/$C$3*100</f>
        <v>140.70265638389031</v>
      </c>
      <c r="F68" s="3">
        <f t="shared" ref="F68:F131" si="4">D68/$D$3*100</f>
        <v>136.12395799751613</v>
      </c>
    </row>
    <row r="69" spans="2:6" x14ac:dyDescent="0.35">
      <c r="B69" s="2">
        <v>41289</v>
      </c>
      <c r="C69" s="3">
        <v>2.9053999999999998</v>
      </c>
      <c r="D69" s="3">
        <f t="shared" si="2"/>
        <v>1958.6578571811299</v>
      </c>
      <c r="E69" s="3">
        <f t="shared" si="3"/>
        <v>138.3128629915262</v>
      </c>
      <c r="F69" s="3">
        <f t="shared" si="4"/>
        <v>134.53429246786342</v>
      </c>
    </row>
    <row r="70" spans="2:6" x14ac:dyDescent="0.35">
      <c r="B70" s="2">
        <v>41290</v>
      </c>
      <c r="C70" s="3">
        <v>2.7852000000000001</v>
      </c>
      <c r="D70" s="3">
        <f t="shared" si="2"/>
        <v>1902.9430997515269</v>
      </c>
      <c r="E70" s="3">
        <f t="shared" si="3"/>
        <v>132.59068837475007</v>
      </c>
      <c r="F70" s="3">
        <f t="shared" si="4"/>
        <v>130.70741405552153</v>
      </c>
    </row>
    <row r="71" spans="2:6" x14ac:dyDescent="0.35">
      <c r="B71" s="2">
        <v>41291</v>
      </c>
      <c r="C71" s="3">
        <v>2.7914000000000003</v>
      </c>
      <c r="D71" s="3">
        <f t="shared" ref="D71:D134" si="5">D70*(1+((E71/E70-1))*0.687564)</f>
        <v>1905.8556554209631</v>
      </c>
      <c r="E71" s="3">
        <f t="shared" si="3"/>
        <v>132.88584214034088</v>
      </c>
      <c r="F71" s="3">
        <f t="shared" si="4"/>
        <v>130.90746870765193</v>
      </c>
    </row>
    <row r="72" spans="2:6" x14ac:dyDescent="0.35">
      <c r="B72" s="2">
        <v>41292</v>
      </c>
      <c r="C72" s="3">
        <v>2.8334000000000001</v>
      </c>
      <c r="D72" s="3">
        <f t="shared" si="5"/>
        <v>1925.5721793839496</v>
      </c>
      <c r="E72" s="3">
        <f t="shared" si="3"/>
        <v>134.88527087498809</v>
      </c>
      <c r="F72" s="3">
        <f t="shared" si="4"/>
        <v>132.26173718877584</v>
      </c>
    </row>
    <row r="73" spans="2:6" x14ac:dyDescent="0.35">
      <c r="B73" s="2">
        <v>41296</v>
      </c>
      <c r="C73" s="3">
        <v>2.7946</v>
      </c>
      <c r="D73" s="3">
        <f t="shared" si="5"/>
        <v>1907.4422226302606</v>
      </c>
      <c r="E73" s="3">
        <f t="shared" si="3"/>
        <v>133.03817956774256</v>
      </c>
      <c r="F73" s="3">
        <f t="shared" si="4"/>
        <v>131.01644521734352</v>
      </c>
    </row>
    <row r="74" spans="2:6" x14ac:dyDescent="0.35">
      <c r="B74" s="2">
        <v>41297</v>
      </c>
      <c r="C74" s="3">
        <v>2.9501999999999997</v>
      </c>
      <c r="D74" s="3">
        <f t="shared" si="5"/>
        <v>1980.4643463111101</v>
      </c>
      <c r="E74" s="3">
        <f t="shared" si="3"/>
        <v>140.44558697514995</v>
      </c>
      <c r="F74" s="3">
        <f t="shared" si="4"/>
        <v>136.03211434397821</v>
      </c>
    </row>
    <row r="75" spans="2:6" x14ac:dyDescent="0.35">
      <c r="B75" s="2">
        <v>41298</v>
      </c>
      <c r="C75" s="3">
        <v>4.1959999999999997</v>
      </c>
      <c r="D75" s="3">
        <f t="shared" si="5"/>
        <v>2555.4765019649726</v>
      </c>
      <c r="E75" s="3">
        <f t="shared" si="3"/>
        <v>199.75245168047223</v>
      </c>
      <c r="F75" s="3">
        <f t="shared" si="4"/>
        <v>175.52796260440232</v>
      </c>
    </row>
    <row r="76" spans="2:6" x14ac:dyDescent="0.35">
      <c r="B76" s="2">
        <v>41299</v>
      </c>
      <c r="C76" s="3">
        <v>4.8445999999999998</v>
      </c>
      <c r="D76" s="3">
        <f t="shared" si="5"/>
        <v>2827.0744510913414</v>
      </c>
      <c r="E76" s="3">
        <f t="shared" si="3"/>
        <v>230.62934399695325</v>
      </c>
      <c r="F76" s="3">
        <f t="shared" si="4"/>
        <v>194.18320542155541</v>
      </c>
    </row>
    <row r="77" spans="2:6" x14ac:dyDescent="0.35">
      <c r="B77" s="2">
        <v>41302</v>
      </c>
      <c r="C77" s="3">
        <v>4.6318000000000001</v>
      </c>
      <c r="D77" s="3">
        <f t="shared" si="5"/>
        <v>2741.6928933389931</v>
      </c>
      <c r="E77" s="3">
        <f t="shared" si="3"/>
        <v>220.49890507474058</v>
      </c>
      <c r="F77" s="3">
        <f t="shared" si="4"/>
        <v>188.31860409779603</v>
      </c>
    </row>
    <row r="78" spans="2:6" x14ac:dyDescent="0.35">
      <c r="B78" s="2">
        <v>41303</v>
      </c>
      <c r="C78" s="3">
        <v>4.8319999999999999</v>
      </c>
      <c r="D78" s="3">
        <f t="shared" si="5"/>
        <v>2823.1719909618714</v>
      </c>
      <c r="E78" s="3">
        <f t="shared" si="3"/>
        <v>230.02951537655906</v>
      </c>
      <c r="F78" s="3">
        <f t="shared" si="4"/>
        <v>193.91515722187756</v>
      </c>
    </row>
    <row r="79" spans="2:6" x14ac:dyDescent="0.35">
      <c r="B79" s="2">
        <v>41304</v>
      </c>
      <c r="C79" s="3">
        <v>4.7914000000000003</v>
      </c>
      <c r="D79" s="3">
        <f t="shared" si="5"/>
        <v>2806.8621557119077</v>
      </c>
      <c r="E79" s="3">
        <f t="shared" si="3"/>
        <v>228.09673426640006</v>
      </c>
      <c r="F79" s="3">
        <f t="shared" si="4"/>
        <v>192.7948838992161</v>
      </c>
    </row>
    <row r="80" spans="2:6" x14ac:dyDescent="0.35">
      <c r="B80" s="2">
        <v>41305</v>
      </c>
      <c r="C80" s="3">
        <v>4.7212000000000005</v>
      </c>
      <c r="D80" s="3">
        <f t="shared" si="5"/>
        <v>2778.586746549588</v>
      </c>
      <c r="E80" s="3">
        <f t="shared" si="3"/>
        <v>224.75483195277542</v>
      </c>
      <c r="F80" s="3">
        <f t="shared" si="4"/>
        <v>190.85273144418414</v>
      </c>
    </row>
    <row r="81" spans="2:6" x14ac:dyDescent="0.35">
      <c r="B81" s="2">
        <v>41306</v>
      </c>
      <c r="C81" s="3">
        <v>4.7085999999999997</v>
      </c>
      <c r="D81" s="3">
        <f t="shared" si="5"/>
        <v>2773.4880961335198</v>
      </c>
      <c r="E81" s="3">
        <f t="shared" si="3"/>
        <v>224.1550033323812</v>
      </c>
      <c r="F81" s="3">
        <f t="shared" si="4"/>
        <v>190.50252054657798</v>
      </c>
    </row>
    <row r="82" spans="2:6" x14ac:dyDescent="0.35">
      <c r="B82" s="2">
        <v>41309</v>
      </c>
      <c r="C82" s="3">
        <v>4.9926000000000004</v>
      </c>
      <c r="D82" s="3">
        <f t="shared" si="5"/>
        <v>2888.5061400722075</v>
      </c>
      <c r="E82" s="3">
        <f t="shared" si="3"/>
        <v>237.67495001428162</v>
      </c>
      <c r="F82" s="3">
        <f t="shared" si="4"/>
        <v>198.40276259528306</v>
      </c>
    </row>
    <row r="83" spans="2:6" x14ac:dyDescent="0.35">
      <c r="B83" s="2">
        <v>41310</v>
      </c>
      <c r="C83" s="3">
        <v>4.9824000000000002</v>
      </c>
      <c r="D83" s="3">
        <f t="shared" si="5"/>
        <v>2884.4486279694825</v>
      </c>
      <c r="E83" s="3">
        <f t="shared" si="3"/>
        <v>237.18937446443874</v>
      </c>
      <c r="F83" s="3">
        <f t="shared" si="4"/>
        <v>198.12406434386639</v>
      </c>
    </row>
    <row r="84" spans="2:6" x14ac:dyDescent="0.35">
      <c r="B84" s="2">
        <v>41311</v>
      </c>
      <c r="C84" s="3">
        <v>5.2688000000000006</v>
      </c>
      <c r="D84" s="3">
        <f t="shared" si="5"/>
        <v>2998.4500741875227</v>
      </c>
      <c r="E84" s="3">
        <f t="shared" si="3"/>
        <v>250.82357421689045</v>
      </c>
      <c r="F84" s="3">
        <f t="shared" si="4"/>
        <v>205.95447936557429</v>
      </c>
    </row>
    <row r="85" spans="2:6" x14ac:dyDescent="0.35">
      <c r="B85" s="2">
        <v>41312</v>
      </c>
      <c r="C85" s="3">
        <v>5.1989999999999998</v>
      </c>
      <c r="D85" s="3">
        <f t="shared" si="5"/>
        <v>2971.1380643159682</v>
      </c>
      <c r="E85" s="3">
        <f t="shared" si="3"/>
        <v>247.50071408169094</v>
      </c>
      <c r="F85" s="3">
        <f t="shared" si="4"/>
        <v>204.07849989806635</v>
      </c>
    </row>
    <row r="86" spans="2:6" x14ac:dyDescent="0.35">
      <c r="B86" s="2">
        <v>41313</v>
      </c>
      <c r="C86" s="3">
        <v>5.1706000000000003</v>
      </c>
      <c r="D86" s="3">
        <f t="shared" si="5"/>
        <v>2959.9788277231014</v>
      </c>
      <c r="E86" s="3">
        <f t="shared" si="3"/>
        <v>246.14871941350094</v>
      </c>
      <c r="F86" s="3">
        <f t="shared" si="4"/>
        <v>203.31200564078779</v>
      </c>
    </row>
    <row r="87" spans="2:6" x14ac:dyDescent="0.35">
      <c r="B87" s="2">
        <v>41316</v>
      </c>
      <c r="C87" s="3">
        <v>5.0826000000000002</v>
      </c>
      <c r="D87" s="3">
        <f t="shared" si="5"/>
        <v>2925.3415729213361</v>
      </c>
      <c r="E87" s="3">
        <f t="shared" si="3"/>
        <v>241.95944015995428</v>
      </c>
      <c r="F87" s="3">
        <f t="shared" si="4"/>
        <v>200.9328772234893</v>
      </c>
    </row>
    <row r="88" spans="2:6" x14ac:dyDescent="0.35">
      <c r="B88" s="2">
        <v>41317</v>
      </c>
      <c r="C88" s="3">
        <v>5.0842000000000001</v>
      </c>
      <c r="D88" s="3">
        <f t="shared" si="5"/>
        <v>2925.974747927276</v>
      </c>
      <c r="E88" s="3">
        <f t="shared" si="3"/>
        <v>242.03560887365515</v>
      </c>
      <c r="F88" s="3">
        <f t="shared" si="4"/>
        <v>200.97636810226641</v>
      </c>
    </row>
    <row r="89" spans="2:6" x14ac:dyDescent="0.35">
      <c r="B89" s="2">
        <v>41318</v>
      </c>
      <c r="C89" s="3">
        <v>5.3220000000000001</v>
      </c>
      <c r="D89" s="3">
        <f t="shared" si="5"/>
        <v>3020.0711303663311</v>
      </c>
      <c r="E89" s="3">
        <f t="shared" si="3"/>
        <v>253.35618394744358</v>
      </c>
      <c r="F89" s="3">
        <f t="shared" si="4"/>
        <v>207.43956441233692</v>
      </c>
    </row>
    <row r="90" spans="2:6" x14ac:dyDescent="0.35">
      <c r="B90" s="2">
        <v>41319</v>
      </c>
      <c r="C90" s="3">
        <v>5.3542000000000005</v>
      </c>
      <c r="D90" s="3">
        <f t="shared" si="5"/>
        <v>3032.634649421399</v>
      </c>
      <c r="E90" s="3">
        <f t="shared" si="3"/>
        <v>254.88907931067314</v>
      </c>
      <c r="F90" s="3">
        <f t="shared" si="4"/>
        <v>208.30251459058431</v>
      </c>
    </row>
    <row r="91" spans="2:6" x14ac:dyDescent="0.35">
      <c r="B91" s="2">
        <v>41320</v>
      </c>
      <c r="C91" s="3">
        <v>5.4146000000000001</v>
      </c>
      <c r="D91" s="3">
        <f t="shared" si="5"/>
        <v>3056.1567212098498</v>
      </c>
      <c r="E91" s="3">
        <f t="shared" si="3"/>
        <v>257.76444825288013</v>
      </c>
      <c r="F91" s="3">
        <f t="shared" si="4"/>
        <v>209.91817465792852</v>
      </c>
    </row>
    <row r="92" spans="2:6" x14ac:dyDescent="0.35">
      <c r="B92" s="2">
        <v>41324</v>
      </c>
      <c r="C92" s="3">
        <v>5.6128</v>
      </c>
      <c r="D92" s="3">
        <f t="shared" si="5"/>
        <v>3133.0743738454344</v>
      </c>
      <c r="E92" s="3">
        <f t="shared" si="3"/>
        <v>267.19984766257261</v>
      </c>
      <c r="F92" s="3">
        <f t="shared" si="4"/>
        <v>215.2014159027828</v>
      </c>
    </row>
    <row r="93" spans="2:6" x14ac:dyDescent="0.35">
      <c r="B93" s="2">
        <v>41325</v>
      </c>
      <c r="C93" s="3">
        <v>5.3462000000000005</v>
      </c>
      <c r="D93" s="3">
        <f t="shared" si="5"/>
        <v>3030.7534596734722</v>
      </c>
      <c r="E93" s="3">
        <f t="shared" si="3"/>
        <v>254.50823574216895</v>
      </c>
      <c r="F93" s="3">
        <f t="shared" si="4"/>
        <v>208.17330134856391</v>
      </c>
    </row>
    <row r="94" spans="2:6" x14ac:dyDescent="0.35">
      <c r="B94" s="2">
        <v>41326</v>
      </c>
      <c r="C94" s="3">
        <v>5.3472</v>
      </c>
      <c r="D94" s="3">
        <f t="shared" si="5"/>
        <v>3031.1432387636196</v>
      </c>
      <c r="E94" s="3">
        <f t="shared" si="3"/>
        <v>254.55584118823191</v>
      </c>
      <c r="F94" s="3">
        <f t="shared" si="4"/>
        <v>208.20007409701481</v>
      </c>
    </row>
    <row r="95" spans="2:6" x14ac:dyDescent="0.35">
      <c r="B95" s="2">
        <v>41327</v>
      </c>
      <c r="C95" s="3">
        <v>5.1387999999999998</v>
      </c>
      <c r="D95" s="3">
        <f t="shared" si="5"/>
        <v>2949.9180226299572</v>
      </c>
      <c r="E95" s="3">
        <f t="shared" si="3"/>
        <v>244.63486622869658</v>
      </c>
      <c r="F95" s="3">
        <f t="shared" si="4"/>
        <v>202.62095932562829</v>
      </c>
    </row>
    <row r="96" spans="2:6" x14ac:dyDescent="0.35">
      <c r="B96" s="2">
        <v>41330</v>
      </c>
      <c r="C96" s="3">
        <v>5.1234000000000002</v>
      </c>
      <c r="D96" s="3">
        <f t="shared" si="5"/>
        <v>2943.8397233180949</v>
      </c>
      <c r="E96" s="3">
        <f t="shared" si="3"/>
        <v>243.90174235932594</v>
      </c>
      <c r="F96" s="3">
        <f t="shared" si="4"/>
        <v>202.20345930420737</v>
      </c>
    </row>
    <row r="97" spans="2:6" x14ac:dyDescent="0.35">
      <c r="B97" s="2">
        <v>41331</v>
      </c>
      <c r="C97" s="3">
        <v>5.2598000000000003</v>
      </c>
      <c r="D97" s="3">
        <f t="shared" si="5"/>
        <v>2997.7266477427743</v>
      </c>
      <c r="E97" s="3">
        <f t="shared" si="3"/>
        <v>250.39512520232313</v>
      </c>
      <c r="F97" s="3">
        <f t="shared" si="4"/>
        <v>205.90478938805217</v>
      </c>
    </row>
    <row r="98" spans="2:6" x14ac:dyDescent="0.35">
      <c r="B98" s="2">
        <v>41332</v>
      </c>
      <c r="C98" s="3">
        <v>5.2661999999999995</v>
      </c>
      <c r="D98" s="3">
        <f t="shared" si="5"/>
        <v>3000.2345805765135</v>
      </c>
      <c r="E98" s="3">
        <f t="shared" si="3"/>
        <v>250.69980005712651</v>
      </c>
      <c r="F98" s="3">
        <f t="shared" si="4"/>
        <v>206.07705171968246</v>
      </c>
    </row>
    <row r="99" spans="2:6" x14ac:dyDescent="0.35">
      <c r="B99" s="2">
        <v>41333</v>
      </c>
      <c r="C99" s="3">
        <v>5.3738000000000001</v>
      </c>
      <c r="D99" s="3">
        <f t="shared" si="5"/>
        <v>3042.3831913230792</v>
      </c>
      <c r="E99" s="3">
        <f t="shared" si="3"/>
        <v>255.82214605350853</v>
      </c>
      <c r="F99" s="3">
        <f t="shared" si="4"/>
        <v>208.9721124902519</v>
      </c>
    </row>
    <row r="100" spans="2:6" x14ac:dyDescent="0.35">
      <c r="B100" s="2">
        <v>41334</v>
      </c>
      <c r="C100" s="3">
        <v>5.4106000000000005</v>
      </c>
      <c r="D100" s="3">
        <f t="shared" si="5"/>
        <v>3056.7081494832946</v>
      </c>
      <c r="E100" s="3">
        <f t="shared" si="3"/>
        <v>257.57402646862801</v>
      </c>
      <c r="F100" s="3">
        <f t="shared" si="4"/>
        <v>209.9560506005505</v>
      </c>
    </row>
    <row r="101" spans="2:6" x14ac:dyDescent="0.35">
      <c r="B101" s="2">
        <v>41337</v>
      </c>
      <c r="C101" s="3">
        <v>5.1774000000000004</v>
      </c>
      <c r="D101" s="3">
        <f t="shared" si="5"/>
        <v>2966.1244148099317</v>
      </c>
      <c r="E101" s="3">
        <f t="shared" si="3"/>
        <v>246.47243644672955</v>
      </c>
      <c r="F101" s="3">
        <f t="shared" si="4"/>
        <v>203.73412745624168</v>
      </c>
    </row>
    <row r="102" spans="2:6" x14ac:dyDescent="0.35">
      <c r="B102" s="2">
        <v>41338</v>
      </c>
      <c r="C102" s="3">
        <v>5.1921999999999997</v>
      </c>
      <c r="D102" s="3">
        <f t="shared" si="5"/>
        <v>2971.9541991483516</v>
      </c>
      <c r="E102" s="3">
        <f t="shared" si="3"/>
        <v>247.17699704846234</v>
      </c>
      <c r="F102" s="3">
        <f t="shared" si="4"/>
        <v>204.13455773472754</v>
      </c>
    </row>
    <row r="103" spans="2:6" x14ac:dyDescent="0.35">
      <c r="B103" s="2">
        <v>41339</v>
      </c>
      <c r="C103" s="3">
        <v>5.2267999999999999</v>
      </c>
      <c r="D103" s="3">
        <f t="shared" si="5"/>
        <v>2985.5711518095773</v>
      </c>
      <c r="E103" s="3">
        <f t="shared" si="3"/>
        <v>248.82414548224315</v>
      </c>
      <c r="F103" s="3">
        <f t="shared" si="4"/>
        <v>205.06986508569233</v>
      </c>
    </row>
    <row r="104" spans="2:6" x14ac:dyDescent="0.35">
      <c r="B104" s="2">
        <v>41340</v>
      </c>
      <c r="C104" s="3">
        <v>5.1874000000000002</v>
      </c>
      <c r="D104" s="3">
        <f t="shared" si="5"/>
        <v>2970.0972123072324</v>
      </c>
      <c r="E104" s="3">
        <f t="shared" si="3"/>
        <v>246.94849090735983</v>
      </c>
      <c r="F104" s="3">
        <f t="shared" si="4"/>
        <v>204.00700691727559</v>
      </c>
    </row>
    <row r="105" spans="2:6" x14ac:dyDescent="0.35">
      <c r="B105" s="2">
        <v>41341</v>
      </c>
      <c r="C105" s="3">
        <v>5.2771999999999997</v>
      </c>
      <c r="D105" s="3">
        <f t="shared" si="5"/>
        <v>3005.4489195955689</v>
      </c>
      <c r="E105" s="3">
        <f t="shared" si="3"/>
        <v>251.22345996381986</v>
      </c>
      <c r="F105" s="3">
        <f t="shared" si="4"/>
        <v>206.43520891801307</v>
      </c>
    </row>
    <row r="106" spans="2:6" x14ac:dyDescent="0.35">
      <c r="B106" s="2">
        <v>41344</v>
      </c>
      <c r="C106" s="3">
        <v>5.1558000000000002</v>
      </c>
      <c r="D106" s="3">
        <f t="shared" si="5"/>
        <v>2957.9112800163093</v>
      </c>
      <c r="E106" s="3">
        <f t="shared" si="3"/>
        <v>245.44415881176809</v>
      </c>
      <c r="F106" s="3">
        <f t="shared" si="4"/>
        <v>203.16999203343059</v>
      </c>
    </row>
    <row r="107" spans="2:6" x14ac:dyDescent="0.35">
      <c r="B107" s="2">
        <v>41345</v>
      </c>
      <c r="C107" s="3">
        <v>5.2031999999999998</v>
      </c>
      <c r="D107" s="3">
        <f t="shared" si="5"/>
        <v>2976.6086513179866</v>
      </c>
      <c r="E107" s="3">
        <f t="shared" si="3"/>
        <v>247.70065695515564</v>
      </c>
      <c r="F107" s="3">
        <f t="shared" si="4"/>
        <v>204.45425799639989</v>
      </c>
    </row>
    <row r="108" spans="2:6" x14ac:dyDescent="0.35">
      <c r="B108" s="2">
        <v>41346</v>
      </c>
      <c r="C108" s="3">
        <v>5.4960000000000004</v>
      </c>
      <c r="D108" s="3">
        <f t="shared" si="5"/>
        <v>3091.7776051877504</v>
      </c>
      <c r="E108" s="3">
        <f t="shared" si="3"/>
        <v>261.63953156241075</v>
      </c>
      <c r="F108" s="3">
        <f t="shared" si="4"/>
        <v>212.36486559247672</v>
      </c>
    </row>
    <row r="109" spans="2:6" x14ac:dyDescent="0.35">
      <c r="B109" s="2">
        <v>41347</v>
      </c>
      <c r="C109" s="3">
        <v>5.3819999999999997</v>
      </c>
      <c r="D109" s="3">
        <f t="shared" si="5"/>
        <v>3047.6836045662076</v>
      </c>
      <c r="E109" s="3">
        <f t="shared" si="3"/>
        <v>256.21251071122532</v>
      </c>
      <c r="F109" s="3">
        <f t="shared" si="4"/>
        <v>209.33618186706374</v>
      </c>
    </row>
    <row r="110" spans="2:6" x14ac:dyDescent="0.35">
      <c r="B110" s="2">
        <v>41348</v>
      </c>
      <c r="C110" s="3">
        <v>5.2813999999999997</v>
      </c>
      <c r="D110" s="3">
        <f t="shared" si="5"/>
        <v>3008.5150725136382</v>
      </c>
      <c r="E110" s="3">
        <f t="shared" si="3"/>
        <v>251.42340283728456</v>
      </c>
      <c r="F110" s="3">
        <f t="shared" si="4"/>
        <v>206.64581370124174</v>
      </c>
    </row>
    <row r="111" spans="2:6" x14ac:dyDescent="0.35">
      <c r="B111" s="2">
        <v>41351</v>
      </c>
      <c r="C111" s="3">
        <v>5.3026</v>
      </c>
      <c r="D111" s="3">
        <f t="shared" si="5"/>
        <v>3016.8183991192991</v>
      </c>
      <c r="E111" s="3">
        <f t="shared" si="3"/>
        <v>252.43263829382082</v>
      </c>
      <c r="F111" s="3">
        <f t="shared" si="4"/>
        <v>207.21614412721507</v>
      </c>
    </row>
    <row r="112" spans="2:6" x14ac:dyDescent="0.35">
      <c r="B112" s="2">
        <v>41352</v>
      </c>
      <c r="C112" s="3">
        <v>5.1820000000000004</v>
      </c>
      <c r="D112" s="3">
        <f t="shared" si="5"/>
        <v>2969.6424400561773</v>
      </c>
      <c r="E112" s="3">
        <f t="shared" si="3"/>
        <v>246.69142149861946</v>
      </c>
      <c r="F112" s="3">
        <f t="shared" si="4"/>
        <v>203.97576998490101</v>
      </c>
    </row>
    <row r="113" spans="2:6" x14ac:dyDescent="0.35">
      <c r="B113" s="2">
        <v>41353</v>
      </c>
      <c r="C113" s="3">
        <v>5.2299999999999995</v>
      </c>
      <c r="D113" s="3">
        <f t="shared" si="5"/>
        <v>2988.5554704041951</v>
      </c>
      <c r="E113" s="3">
        <f t="shared" si="3"/>
        <v>248.97648290964486</v>
      </c>
      <c r="F113" s="3">
        <f t="shared" si="4"/>
        <v>205.27484891640762</v>
      </c>
    </row>
    <row r="114" spans="2:6" x14ac:dyDescent="0.35">
      <c r="B114" s="2">
        <v>41354</v>
      </c>
      <c r="C114" s="3">
        <v>5.1997999999999998</v>
      </c>
      <c r="D114" s="3">
        <f t="shared" si="5"/>
        <v>2976.6901435907575</v>
      </c>
      <c r="E114" s="3">
        <f t="shared" si="3"/>
        <v>247.53879843854136</v>
      </c>
      <c r="F114" s="3">
        <f t="shared" si="4"/>
        <v>204.45985545448505</v>
      </c>
    </row>
    <row r="115" spans="2:6" x14ac:dyDescent="0.35">
      <c r="B115" s="2">
        <v>41355</v>
      </c>
      <c r="C115" s="3">
        <v>5.18</v>
      </c>
      <c r="D115" s="3">
        <f t="shared" si="5"/>
        <v>2968.8967733377904</v>
      </c>
      <c r="E115" s="3">
        <f t="shared" si="3"/>
        <v>246.59621060649334</v>
      </c>
      <c r="F115" s="3">
        <f t="shared" si="4"/>
        <v>203.92455239015513</v>
      </c>
    </row>
    <row r="116" spans="2:6" x14ac:dyDescent="0.35">
      <c r="B116" s="2">
        <v>41358</v>
      </c>
      <c r="C116" s="3">
        <v>5.1654</v>
      </c>
      <c r="D116" s="3">
        <f t="shared" si="5"/>
        <v>2963.1432838591181</v>
      </c>
      <c r="E116" s="3">
        <f t="shared" si="3"/>
        <v>245.90117109397315</v>
      </c>
      <c r="F116" s="3">
        <f t="shared" si="4"/>
        <v>203.52936257515165</v>
      </c>
    </row>
    <row r="117" spans="2:6" x14ac:dyDescent="0.35">
      <c r="B117" s="2">
        <v>41359</v>
      </c>
      <c r="C117" s="3">
        <v>5.4459999999999997</v>
      </c>
      <c r="D117" s="3">
        <f t="shared" si="5"/>
        <v>3073.8182736101189</v>
      </c>
      <c r="E117" s="3">
        <f t="shared" si="3"/>
        <v>259.25925925925924</v>
      </c>
      <c r="F117" s="3">
        <f t="shared" si="4"/>
        <v>211.13129334904789</v>
      </c>
    </row>
    <row r="118" spans="2:6" x14ac:dyDescent="0.35">
      <c r="B118" s="2">
        <v>41360</v>
      </c>
      <c r="C118" s="3">
        <v>5.4353999999999996</v>
      </c>
      <c r="D118" s="3">
        <f t="shared" si="5"/>
        <v>3069.7046974170867</v>
      </c>
      <c r="E118" s="3">
        <f t="shared" si="3"/>
        <v>258.75464153099108</v>
      </c>
      <c r="F118" s="3">
        <f t="shared" si="4"/>
        <v>210.84874422459862</v>
      </c>
    </row>
    <row r="119" spans="2:6" x14ac:dyDescent="0.35">
      <c r="B119" s="2">
        <v>41361</v>
      </c>
      <c r="C119" s="3">
        <v>5.4079999999999995</v>
      </c>
      <c r="D119" s="3">
        <f t="shared" si="5"/>
        <v>3059.0650121553304</v>
      </c>
      <c r="E119" s="3">
        <f t="shared" si="3"/>
        <v>257.45025230886409</v>
      </c>
      <c r="F119" s="3">
        <f t="shared" si="4"/>
        <v>210.11793637905117</v>
      </c>
    </row>
    <row r="120" spans="2:6" x14ac:dyDescent="0.35">
      <c r="B120" s="2">
        <v>41365</v>
      </c>
      <c r="C120" s="3">
        <v>5.2122000000000002</v>
      </c>
      <c r="D120" s="3">
        <f t="shared" si="5"/>
        <v>2982.9136211227419</v>
      </c>
      <c r="E120" s="3">
        <f t="shared" si="3"/>
        <v>248.12910596972296</v>
      </c>
      <c r="F120" s="3">
        <f t="shared" si="4"/>
        <v>204.88732732936379</v>
      </c>
    </row>
    <row r="121" spans="2:6" x14ac:dyDescent="0.35">
      <c r="B121" s="2">
        <v>41366</v>
      </c>
      <c r="C121" s="3">
        <v>5.0481999999999996</v>
      </c>
      <c r="D121" s="3">
        <f t="shared" si="5"/>
        <v>2918.3814045073091</v>
      </c>
      <c r="E121" s="3">
        <f t="shared" si="3"/>
        <v>240.32181281538607</v>
      </c>
      <c r="F121" s="3">
        <f t="shared" si="4"/>
        <v>200.45480427695338</v>
      </c>
    </row>
    <row r="122" spans="2:6" x14ac:dyDescent="0.35">
      <c r="B122" s="2">
        <v>41367</v>
      </c>
      <c r="C122" s="3">
        <v>4.8498000000000001</v>
      </c>
      <c r="D122" s="3">
        <f t="shared" si="5"/>
        <v>2839.5207650685948</v>
      </c>
      <c r="E122" s="3">
        <f t="shared" si="3"/>
        <v>230.87689231648102</v>
      </c>
      <c r="F122" s="3">
        <f t="shared" si="4"/>
        <v>195.03810513700267</v>
      </c>
    </row>
    <row r="123" spans="2:6" x14ac:dyDescent="0.35">
      <c r="B123" s="2">
        <v>41368</v>
      </c>
      <c r="C123" s="3">
        <v>4.7625999999999999</v>
      </c>
      <c r="D123" s="3">
        <f t="shared" si="5"/>
        <v>2804.4172315902351</v>
      </c>
      <c r="E123" s="3">
        <f t="shared" si="3"/>
        <v>226.72569741978484</v>
      </c>
      <c r="F123" s="3">
        <f t="shared" si="4"/>
        <v>192.62694944571223</v>
      </c>
    </row>
    <row r="124" spans="2:6" x14ac:dyDescent="0.35">
      <c r="B124" s="2">
        <v>41369</v>
      </c>
      <c r="C124" s="3">
        <v>4.7046000000000001</v>
      </c>
      <c r="D124" s="3">
        <f t="shared" si="5"/>
        <v>2780.9349851058728</v>
      </c>
      <c r="E124" s="3">
        <f t="shared" si="3"/>
        <v>223.96458154812913</v>
      </c>
      <c r="F124" s="3">
        <f t="shared" si="4"/>
        <v>191.01402485822132</v>
      </c>
    </row>
    <row r="125" spans="2:6" x14ac:dyDescent="0.35">
      <c r="B125" s="2">
        <v>41372</v>
      </c>
      <c r="C125" s="3">
        <v>4.6588000000000003</v>
      </c>
      <c r="D125" s="3">
        <f t="shared" si="5"/>
        <v>2762.3206838219912</v>
      </c>
      <c r="E125" s="3">
        <f t="shared" si="3"/>
        <v>221.78425211844237</v>
      </c>
      <c r="F125" s="3">
        <f t="shared" si="4"/>
        <v>189.73546472387773</v>
      </c>
    </row>
    <row r="126" spans="2:6" x14ac:dyDescent="0.35">
      <c r="B126" s="2">
        <v>41373</v>
      </c>
      <c r="C126" s="3">
        <v>4.8388</v>
      </c>
      <c r="D126" s="3">
        <f t="shared" si="5"/>
        <v>2835.7020280645534</v>
      </c>
      <c r="E126" s="3">
        <f t="shared" si="3"/>
        <v>230.35323240978767</v>
      </c>
      <c r="F126" s="3">
        <f t="shared" si="4"/>
        <v>194.77580762594121</v>
      </c>
    </row>
    <row r="127" spans="2:6" x14ac:dyDescent="0.35">
      <c r="B127" s="2">
        <v>41374</v>
      </c>
      <c r="C127" s="3">
        <v>4.7447999999999997</v>
      </c>
      <c r="D127" s="3">
        <f t="shared" si="5"/>
        <v>2797.826045765828</v>
      </c>
      <c r="E127" s="3">
        <f t="shared" si="3"/>
        <v>225.87832047986291</v>
      </c>
      <c r="F127" s="3">
        <f t="shared" si="4"/>
        <v>192.17422079881774</v>
      </c>
    </row>
    <row r="128" spans="2:6" x14ac:dyDescent="0.35">
      <c r="B128" s="2">
        <v>41375</v>
      </c>
      <c r="C128" s="3">
        <v>4.9432</v>
      </c>
      <c r="D128" s="3">
        <f t="shared" si="5"/>
        <v>2878.2633662679473</v>
      </c>
      <c r="E128" s="3">
        <f t="shared" si="3"/>
        <v>235.32324097876796</v>
      </c>
      <c r="F128" s="3">
        <f t="shared" si="4"/>
        <v>197.69921739895781</v>
      </c>
    </row>
    <row r="129" spans="2:6" x14ac:dyDescent="0.35">
      <c r="B129" s="2">
        <v>41376</v>
      </c>
      <c r="C129" s="3">
        <v>4.9485999999999999</v>
      </c>
      <c r="D129" s="3">
        <f t="shared" si="5"/>
        <v>2880.4252345870705</v>
      </c>
      <c r="E129" s="3">
        <f t="shared" si="3"/>
        <v>235.58031038750832</v>
      </c>
      <c r="F129" s="3">
        <f t="shared" si="4"/>
        <v>197.84770960429913</v>
      </c>
    </row>
    <row r="130" spans="2:6" x14ac:dyDescent="0.35">
      <c r="B130" s="2">
        <v>41379</v>
      </c>
      <c r="C130" s="3">
        <v>5.0427999999999997</v>
      </c>
      <c r="D130" s="3">
        <f t="shared" si="5"/>
        <v>2918.1249688073749</v>
      </c>
      <c r="E130" s="3">
        <f t="shared" si="3"/>
        <v>240.06474340664573</v>
      </c>
      <c r="F130" s="3">
        <f t="shared" si="4"/>
        <v>200.43719048323862</v>
      </c>
    </row>
    <row r="131" spans="2:6" x14ac:dyDescent="0.35">
      <c r="B131" s="2">
        <v>41380</v>
      </c>
      <c r="C131" s="3">
        <v>5.0241999999999996</v>
      </c>
      <c r="D131" s="3">
        <f t="shared" si="5"/>
        <v>2910.7245173172132</v>
      </c>
      <c r="E131" s="3">
        <f t="shared" si="3"/>
        <v>239.17928210987336</v>
      </c>
      <c r="F131" s="3">
        <f t="shared" si="4"/>
        <v>199.92887582199174</v>
      </c>
    </row>
    <row r="132" spans="2:6" x14ac:dyDescent="0.35">
      <c r="B132" s="2">
        <v>41381</v>
      </c>
      <c r="C132" s="3">
        <v>4.8388</v>
      </c>
      <c r="D132" s="3">
        <f t="shared" si="5"/>
        <v>2836.8734044472285</v>
      </c>
      <c r="E132" s="3">
        <f t="shared" ref="E132:E195" si="6">C132/$C$3*100</f>
        <v>230.35323240978767</v>
      </c>
      <c r="F132" s="3">
        <f t="shared" ref="F132:F195" si="7">D132/$D$3*100</f>
        <v>194.85626593175456</v>
      </c>
    </row>
    <row r="133" spans="2:6" x14ac:dyDescent="0.35">
      <c r="B133" s="2">
        <v>41382</v>
      </c>
      <c r="C133" s="3">
        <v>4.6806000000000001</v>
      </c>
      <c r="D133" s="3">
        <f t="shared" si="5"/>
        <v>2773.1026004406494</v>
      </c>
      <c r="E133" s="3">
        <f t="shared" si="6"/>
        <v>222.82205084261642</v>
      </c>
      <c r="F133" s="3">
        <f t="shared" si="7"/>
        <v>190.47604201174886</v>
      </c>
    </row>
    <row r="134" spans="2:6" x14ac:dyDescent="0.35">
      <c r="B134" s="2">
        <v>41383</v>
      </c>
      <c r="C134" s="3">
        <v>4.6677999999999997</v>
      </c>
      <c r="D134" s="3">
        <f t="shared" si="5"/>
        <v>2767.8884025580001</v>
      </c>
      <c r="E134" s="3">
        <f t="shared" si="6"/>
        <v>222.2127011330096</v>
      </c>
      <c r="F134" s="3">
        <f t="shared" si="7"/>
        <v>190.1178945076517</v>
      </c>
    </row>
    <row r="135" spans="2:6" x14ac:dyDescent="0.35">
      <c r="B135" s="2">
        <v>41386</v>
      </c>
      <c r="C135" s="3">
        <v>4.9820000000000002</v>
      </c>
      <c r="D135" s="3">
        <f t="shared" ref="D135:D198" si="8">D134*(1+((E135/E134-1))*0.687564)</f>
        <v>2895.9903247637226</v>
      </c>
      <c r="E135" s="3">
        <f t="shared" si="6"/>
        <v>237.17033228601352</v>
      </c>
      <c r="F135" s="3">
        <f t="shared" si="7"/>
        <v>198.91682863723125</v>
      </c>
    </row>
    <row r="136" spans="2:6" x14ac:dyDescent="0.35">
      <c r="B136" s="2">
        <v>41387</v>
      </c>
      <c r="C136" s="3">
        <v>6.1997999999999998</v>
      </c>
      <c r="D136" s="3">
        <f t="shared" si="8"/>
        <v>3382.7140121781122</v>
      </c>
      <c r="E136" s="3">
        <f t="shared" si="6"/>
        <v>295.14424450157099</v>
      </c>
      <c r="F136" s="3">
        <f t="shared" si="7"/>
        <v>232.34840867228837</v>
      </c>
    </row>
    <row r="137" spans="2:6" x14ac:dyDescent="0.35">
      <c r="B137" s="2">
        <v>41388</v>
      </c>
      <c r="C137" s="3">
        <v>6.1920000000000002</v>
      </c>
      <c r="D137" s="3">
        <f t="shared" si="8"/>
        <v>3379.7878706023939</v>
      </c>
      <c r="E137" s="3">
        <f t="shared" si="6"/>
        <v>294.77292202227937</v>
      </c>
      <c r="F137" s="3">
        <f t="shared" si="7"/>
        <v>232.14742084528902</v>
      </c>
    </row>
    <row r="138" spans="2:6" x14ac:dyDescent="0.35">
      <c r="B138" s="2">
        <v>41389</v>
      </c>
      <c r="C138" s="3">
        <v>6.1072000000000006</v>
      </c>
      <c r="D138" s="3">
        <f t="shared" si="8"/>
        <v>3347.962939135848</v>
      </c>
      <c r="E138" s="3">
        <f t="shared" si="6"/>
        <v>290.73598019613445</v>
      </c>
      <c r="F138" s="3">
        <f t="shared" si="7"/>
        <v>229.96146242381568</v>
      </c>
    </row>
    <row r="139" spans="2:6" x14ac:dyDescent="0.35">
      <c r="B139" s="2">
        <v>41390</v>
      </c>
      <c r="C139" s="3">
        <v>6.1585999999999999</v>
      </c>
      <c r="D139" s="3">
        <f t="shared" si="8"/>
        <v>3367.3367362639256</v>
      </c>
      <c r="E139" s="3">
        <f t="shared" si="6"/>
        <v>293.18290012377417</v>
      </c>
      <c r="F139" s="3">
        <f t="shared" si="7"/>
        <v>231.29219003378884</v>
      </c>
    </row>
    <row r="140" spans="2:6" x14ac:dyDescent="0.35">
      <c r="B140" s="2">
        <v>41393</v>
      </c>
      <c r="C140" s="3">
        <v>6.1432000000000002</v>
      </c>
      <c r="D140" s="3">
        <f t="shared" si="8"/>
        <v>3361.5472716871905</v>
      </c>
      <c r="E140" s="3">
        <f t="shared" si="6"/>
        <v>292.4497762544035</v>
      </c>
      <c r="F140" s="3">
        <f t="shared" si="7"/>
        <v>230.89452919795522</v>
      </c>
    </row>
    <row r="141" spans="2:6" x14ac:dyDescent="0.35">
      <c r="B141" s="2">
        <v>41394</v>
      </c>
      <c r="C141" s="3">
        <v>6.1734</v>
      </c>
      <c r="D141" s="3">
        <f t="shared" si="8"/>
        <v>3372.9095295376551</v>
      </c>
      <c r="E141" s="3">
        <f t="shared" si="6"/>
        <v>293.88746072550703</v>
      </c>
      <c r="F141" s="3">
        <f t="shared" si="7"/>
        <v>231.67496837223226</v>
      </c>
    </row>
    <row r="142" spans="2:6" x14ac:dyDescent="0.35">
      <c r="B142" s="2">
        <v>41395</v>
      </c>
      <c r="C142" s="3">
        <v>6.0831999999999997</v>
      </c>
      <c r="D142" s="3">
        <f t="shared" si="8"/>
        <v>3339.0251184623016</v>
      </c>
      <c r="E142" s="3">
        <f t="shared" si="6"/>
        <v>289.59344949062171</v>
      </c>
      <c r="F142" s="3">
        <f t="shared" si="7"/>
        <v>229.34755051668415</v>
      </c>
    </row>
    <row r="143" spans="2:6" x14ac:dyDescent="0.35">
      <c r="B143" s="2">
        <v>41396</v>
      </c>
      <c r="C143" s="3">
        <v>6.1281999999999996</v>
      </c>
      <c r="D143" s="3">
        <f t="shared" si="8"/>
        <v>3356.0080724987906</v>
      </c>
      <c r="E143" s="3">
        <f t="shared" si="6"/>
        <v>291.73569456345803</v>
      </c>
      <c r="F143" s="3">
        <f t="shared" si="7"/>
        <v>230.51405833576877</v>
      </c>
    </row>
    <row r="144" spans="2:6" x14ac:dyDescent="0.35">
      <c r="B144" s="2">
        <v>41397</v>
      </c>
      <c r="C144" s="3">
        <v>6.0985999999999994</v>
      </c>
      <c r="D144" s="3">
        <f t="shared" si="8"/>
        <v>3344.8626918165278</v>
      </c>
      <c r="E144" s="3">
        <f t="shared" si="6"/>
        <v>290.32657335999238</v>
      </c>
      <c r="F144" s="3">
        <f t="shared" si="7"/>
        <v>229.74851579914056</v>
      </c>
    </row>
    <row r="145" spans="2:6" x14ac:dyDescent="0.35">
      <c r="B145" s="2">
        <v>41400</v>
      </c>
      <c r="C145" s="3">
        <v>6.0198</v>
      </c>
      <c r="D145" s="3">
        <f t="shared" si="8"/>
        <v>3315.1468873465365</v>
      </c>
      <c r="E145" s="3">
        <f t="shared" si="6"/>
        <v>286.57526421022561</v>
      </c>
      <c r="F145" s="3">
        <f t="shared" si="7"/>
        <v>227.70742694085615</v>
      </c>
    </row>
    <row r="146" spans="2:6" x14ac:dyDescent="0.35">
      <c r="B146" s="2">
        <v>41401</v>
      </c>
      <c r="C146" s="3">
        <v>5.8927999999999994</v>
      </c>
      <c r="D146" s="3">
        <f t="shared" si="8"/>
        <v>3267.0587933707657</v>
      </c>
      <c r="E146" s="3">
        <f t="shared" si="6"/>
        <v>280.52937256022085</v>
      </c>
      <c r="F146" s="3">
        <f t="shared" si="7"/>
        <v>224.40440100631682</v>
      </c>
    </row>
    <row r="147" spans="2:6" x14ac:dyDescent="0.35">
      <c r="B147" s="2">
        <v>41402</v>
      </c>
      <c r="C147" s="3">
        <v>5.9601999999999995</v>
      </c>
      <c r="D147" s="3">
        <f t="shared" si="8"/>
        <v>3292.7514063260041</v>
      </c>
      <c r="E147" s="3">
        <f t="shared" si="6"/>
        <v>283.73797962486901</v>
      </c>
      <c r="F147" s="3">
        <f t="shared" si="7"/>
        <v>226.16914899071378</v>
      </c>
    </row>
    <row r="148" spans="2:6" x14ac:dyDescent="0.35">
      <c r="B148" s="2">
        <v>41403</v>
      </c>
      <c r="C148" s="3">
        <v>6.1832000000000003</v>
      </c>
      <c r="D148" s="3">
        <f t="shared" si="8"/>
        <v>3377.457782643985</v>
      </c>
      <c r="E148" s="3">
        <f t="shared" si="6"/>
        <v>294.35399409692468</v>
      </c>
      <c r="F148" s="3">
        <f t="shared" si="7"/>
        <v>231.98737414099958</v>
      </c>
    </row>
    <row r="149" spans="2:6" x14ac:dyDescent="0.35">
      <c r="B149" s="2">
        <v>41404</v>
      </c>
      <c r="C149" s="3">
        <v>6.2198000000000002</v>
      </c>
      <c r="D149" s="3">
        <f t="shared" si="8"/>
        <v>3391.2036088849104</v>
      </c>
      <c r="E149" s="3">
        <f t="shared" si="6"/>
        <v>296.09635342283156</v>
      </c>
      <c r="F149" s="3">
        <f t="shared" si="7"/>
        <v>232.93153342891654</v>
      </c>
    </row>
    <row r="150" spans="2:6" x14ac:dyDescent="0.35">
      <c r="B150" s="2">
        <v>41407</v>
      </c>
      <c r="C150" s="3">
        <v>6.5536000000000003</v>
      </c>
      <c r="D150" s="3">
        <f t="shared" si="8"/>
        <v>3516.3380641977678</v>
      </c>
      <c r="E150" s="3">
        <f t="shared" si="6"/>
        <v>311.98705131867086</v>
      </c>
      <c r="F150" s="3">
        <f t="shared" si="7"/>
        <v>241.52664122027693</v>
      </c>
    </row>
    <row r="151" spans="2:6" x14ac:dyDescent="0.35">
      <c r="B151" s="2">
        <v>41408</v>
      </c>
      <c r="C151" s="3">
        <v>6.6848000000000001</v>
      </c>
      <c r="D151" s="3">
        <f t="shared" si="8"/>
        <v>3564.7394343421311</v>
      </c>
      <c r="E151" s="3">
        <f t="shared" si="6"/>
        <v>318.23288584214032</v>
      </c>
      <c r="F151" s="3">
        <f t="shared" si="7"/>
        <v>244.85118514864757</v>
      </c>
    </row>
    <row r="152" spans="2:6" x14ac:dyDescent="0.35">
      <c r="B152" s="2">
        <v>41409</v>
      </c>
      <c r="C152" s="3">
        <v>6.9542000000000002</v>
      </c>
      <c r="D152" s="3">
        <f t="shared" si="8"/>
        <v>3663.5151290965773</v>
      </c>
      <c r="E152" s="3">
        <f t="shared" si="6"/>
        <v>331.05779301152052</v>
      </c>
      <c r="F152" s="3">
        <f t="shared" si="7"/>
        <v>251.63578928871729</v>
      </c>
    </row>
    <row r="153" spans="2:6" x14ac:dyDescent="0.35">
      <c r="B153" s="2">
        <v>41410</v>
      </c>
      <c r="C153" s="3">
        <v>6.7721999999999998</v>
      </c>
      <c r="D153" s="3">
        <f t="shared" si="8"/>
        <v>3597.5923769248775</v>
      </c>
      <c r="E153" s="3">
        <f t="shared" si="6"/>
        <v>322.3936018280491</v>
      </c>
      <c r="F153" s="3">
        <f t="shared" si="7"/>
        <v>247.1077545487868</v>
      </c>
    </row>
    <row r="154" spans="2:6" x14ac:dyDescent="0.35">
      <c r="B154" s="2">
        <v>41411</v>
      </c>
      <c r="C154" s="3">
        <v>6.8285999999999998</v>
      </c>
      <c r="D154" s="3">
        <f t="shared" si="8"/>
        <v>3618.1927180672988</v>
      </c>
      <c r="E154" s="3">
        <f t="shared" si="6"/>
        <v>325.07854898600397</v>
      </c>
      <c r="F154" s="3">
        <f t="shared" si="7"/>
        <v>248.52272976256961</v>
      </c>
    </row>
    <row r="155" spans="2:6" x14ac:dyDescent="0.35">
      <c r="B155" s="2">
        <v>41414</v>
      </c>
      <c r="C155" s="3">
        <v>6.844199999999999</v>
      </c>
      <c r="D155" s="3">
        <f t="shared" si="8"/>
        <v>3623.8759810062438</v>
      </c>
      <c r="E155" s="3">
        <f t="shared" si="6"/>
        <v>325.82119394458721</v>
      </c>
      <c r="F155" s="3">
        <f t="shared" si="7"/>
        <v>248.91309592866469</v>
      </c>
    </row>
    <row r="156" spans="2:6" x14ac:dyDescent="0.35">
      <c r="B156" s="2">
        <v>41415</v>
      </c>
      <c r="C156" s="3">
        <v>6.7739999999999991</v>
      </c>
      <c r="D156" s="3">
        <f t="shared" si="8"/>
        <v>3598.3195104350566</v>
      </c>
      <c r="E156" s="3">
        <f t="shared" si="6"/>
        <v>322.47929163096256</v>
      </c>
      <c r="F156" s="3">
        <f t="shared" si="7"/>
        <v>247.15769915343685</v>
      </c>
    </row>
    <row r="157" spans="2:6" x14ac:dyDescent="0.35">
      <c r="B157" s="2">
        <v>41416</v>
      </c>
      <c r="C157" s="3">
        <v>6.5302000000000007</v>
      </c>
      <c r="D157" s="3">
        <f t="shared" si="8"/>
        <v>3509.2761868091666</v>
      </c>
      <c r="E157" s="3">
        <f t="shared" si="6"/>
        <v>310.873083880796</v>
      </c>
      <c r="F157" s="3">
        <f t="shared" si="7"/>
        <v>241.0415821914695</v>
      </c>
    </row>
    <row r="158" spans="2:6" x14ac:dyDescent="0.35">
      <c r="B158" s="2">
        <v>41417</v>
      </c>
      <c r="C158" s="3">
        <v>6.4622000000000002</v>
      </c>
      <c r="D158" s="3">
        <f t="shared" si="8"/>
        <v>3484.1507796082701</v>
      </c>
      <c r="E158" s="3">
        <f t="shared" si="6"/>
        <v>307.63591354850996</v>
      </c>
      <c r="F158" s="3">
        <f t="shared" si="7"/>
        <v>239.3157938572046</v>
      </c>
    </row>
    <row r="159" spans="2:6" x14ac:dyDescent="0.35">
      <c r="B159" s="2">
        <v>41418</v>
      </c>
      <c r="C159" s="3">
        <v>6.5354000000000001</v>
      </c>
      <c r="D159" s="3">
        <f t="shared" si="8"/>
        <v>3511.2864625851757</v>
      </c>
      <c r="E159" s="3">
        <f t="shared" si="6"/>
        <v>311.12063220032371</v>
      </c>
      <c r="F159" s="3">
        <f t="shared" si="7"/>
        <v>241.17966196287989</v>
      </c>
    </row>
    <row r="160" spans="2:6" x14ac:dyDescent="0.35">
      <c r="B160" s="2">
        <v>41422</v>
      </c>
      <c r="C160" s="3">
        <v>6.1197999999999997</v>
      </c>
      <c r="D160" s="3">
        <f t="shared" si="8"/>
        <v>3357.7601720560579</v>
      </c>
      <c r="E160" s="3">
        <f t="shared" si="6"/>
        <v>291.33580881652858</v>
      </c>
      <c r="F160" s="3">
        <f t="shared" si="7"/>
        <v>230.63440476248439</v>
      </c>
    </row>
    <row r="161" spans="2:6" x14ac:dyDescent="0.35">
      <c r="B161" s="2">
        <v>41423</v>
      </c>
      <c r="C161" s="3">
        <v>6.1526000000000005</v>
      </c>
      <c r="D161" s="3">
        <f t="shared" si="8"/>
        <v>3370.1338673549276</v>
      </c>
      <c r="E161" s="3">
        <f t="shared" si="6"/>
        <v>292.89726744739602</v>
      </c>
      <c r="F161" s="3">
        <f t="shared" si="7"/>
        <v>231.48431652024394</v>
      </c>
    </row>
    <row r="162" spans="2:6" x14ac:dyDescent="0.35">
      <c r="B162" s="2">
        <v>41424</v>
      </c>
      <c r="C162" s="3">
        <v>6.3618000000000006</v>
      </c>
      <c r="D162" s="3">
        <f t="shared" si="8"/>
        <v>3448.9224486897529</v>
      </c>
      <c r="E162" s="3">
        <f t="shared" si="6"/>
        <v>302.85632676378179</v>
      </c>
      <c r="F162" s="3">
        <f t="shared" si="7"/>
        <v>236.89606620667587</v>
      </c>
    </row>
    <row r="163" spans="2:6" x14ac:dyDescent="0.35">
      <c r="B163" s="2">
        <v>41425</v>
      </c>
      <c r="C163" s="3">
        <v>6.4641999999999999</v>
      </c>
      <c r="D163" s="3">
        <f t="shared" si="8"/>
        <v>3487.0919515420769</v>
      </c>
      <c r="E163" s="3">
        <f t="shared" si="6"/>
        <v>307.73112444063599</v>
      </c>
      <c r="F163" s="3">
        <f t="shared" si="7"/>
        <v>239.51781407410476</v>
      </c>
    </row>
    <row r="164" spans="2:6" x14ac:dyDescent="0.35">
      <c r="B164" s="2">
        <v>41428</v>
      </c>
      <c r="C164" s="3">
        <v>6.3420000000000005</v>
      </c>
      <c r="D164" s="3">
        <f t="shared" si="8"/>
        <v>3441.7674590406596</v>
      </c>
      <c r="E164" s="3">
        <f t="shared" si="6"/>
        <v>301.9137389317338</v>
      </c>
      <c r="F164" s="3">
        <f t="shared" si="7"/>
        <v>236.40461157792259</v>
      </c>
    </row>
    <row r="165" spans="2:6" x14ac:dyDescent="0.35">
      <c r="B165" s="2">
        <v>41429</v>
      </c>
      <c r="C165" s="3">
        <v>6.4373999999999993</v>
      </c>
      <c r="D165" s="3">
        <f t="shared" si="8"/>
        <v>3477.3647370720732</v>
      </c>
      <c r="E165" s="3">
        <f t="shared" si="6"/>
        <v>306.45529848614677</v>
      </c>
      <c r="F165" s="3">
        <f t="shared" si="7"/>
        <v>238.84968109130375</v>
      </c>
    </row>
    <row r="166" spans="2:6" x14ac:dyDescent="0.35">
      <c r="B166" s="2">
        <v>41430</v>
      </c>
      <c r="C166" s="3">
        <v>6.3845999999999998</v>
      </c>
      <c r="D166" s="3">
        <f t="shared" si="8"/>
        <v>3457.7543212727387</v>
      </c>
      <c r="E166" s="3">
        <f t="shared" si="6"/>
        <v>303.94173093401884</v>
      </c>
      <c r="F166" s="3">
        <f t="shared" si="7"/>
        <v>237.50270085946221</v>
      </c>
    </row>
    <row r="167" spans="2:6" x14ac:dyDescent="0.35">
      <c r="B167" s="2">
        <v>41431</v>
      </c>
      <c r="C167" s="3">
        <v>6.2212000000000005</v>
      </c>
      <c r="D167" s="3">
        <f t="shared" si="8"/>
        <v>3396.9092196410684</v>
      </c>
      <c r="E167" s="3">
        <f t="shared" si="6"/>
        <v>296.16300104731982</v>
      </c>
      <c r="F167" s="3">
        <f t="shared" si="7"/>
        <v>233.32343459907875</v>
      </c>
    </row>
    <row r="168" spans="2:6" x14ac:dyDescent="0.35">
      <c r="B168" s="2">
        <v>41432</v>
      </c>
      <c r="C168" s="3">
        <v>6.2919999999999998</v>
      </c>
      <c r="D168" s="3">
        <f t="shared" si="8"/>
        <v>3423.4892923506877</v>
      </c>
      <c r="E168" s="3">
        <f t="shared" si="6"/>
        <v>299.53346662858229</v>
      </c>
      <c r="F168" s="3">
        <f t="shared" si="7"/>
        <v>235.149139513606</v>
      </c>
    </row>
    <row r="169" spans="2:6" x14ac:dyDescent="0.35">
      <c r="B169" s="2">
        <v>41435</v>
      </c>
      <c r="C169" s="3">
        <v>6.3121999999999998</v>
      </c>
      <c r="D169" s="3">
        <f t="shared" si="8"/>
        <v>3431.0462112054997</v>
      </c>
      <c r="E169" s="3">
        <f t="shared" si="6"/>
        <v>300.49509663905553</v>
      </c>
      <c r="F169" s="3">
        <f t="shared" si="7"/>
        <v>235.66820144555177</v>
      </c>
    </row>
    <row r="170" spans="2:6" x14ac:dyDescent="0.35">
      <c r="B170" s="2">
        <v>41436</v>
      </c>
      <c r="C170" s="3">
        <v>6.1273999999999997</v>
      </c>
      <c r="D170" s="3">
        <f t="shared" si="8"/>
        <v>3361.9807505414824</v>
      </c>
      <c r="E170" s="3">
        <f t="shared" si="6"/>
        <v>291.69761020660758</v>
      </c>
      <c r="F170" s="3">
        <f t="shared" si="7"/>
        <v>230.92430355121866</v>
      </c>
    </row>
    <row r="171" spans="2:6" x14ac:dyDescent="0.35">
      <c r="B171" s="2">
        <v>41437</v>
      </c>
      <c r="C171" s="3">
        <v>5.9325999999999999</v>
      </c>
      <c r="D171" s="3">
        <f t="shared" si="8"/>
        <v>3288.491964677547</v>
      </c>
      <c r="E171" s="3">
        <f t="shared" si="6"/>
        <v>282.42406931352946</v>
      </c>
      <c r="F171" s="3">
        <f t="shared" si="7"/>
        <v>225.87658080868937</v>
      </c>
    </row>
    <row r="172" spans="2:6" x14ac:dyDescent="0.35">
      <c r="B172" s="2">
        <v>41438</v>
      </c>
      <c r="C172" s="3">
        <v>6.1539999999999999</v>
      </c>
      <c r="D172" s="3">
        <f t="shared" si="8"/>
        <v>3372.8725363980784</v>
      </c>
      <c r="E172" s="3">
        <f t="shared" si="6"/>
        <v>292.96391507188423</v>
      </c>
      <c r="F172" s="3">
        <f t="shared" si="7"/>
        <v>231.67242742520523</v>
      </c>
    </row>
    <row r="173" spans="2:6" x14ac:dyDescent="0.35">
      <c r="B173" s="2">
        <v>41439</v>
      </c>
      <c r="C173" s="3">
        <v>6.1139999999999999</v>
      </c>
      <c r="D173" s="3">
        <f t="shared" si="8"/>
        <v>3357.798985974835</v>
      </c>
      <c r="E173" s="3">
        <f t="shared" si="6"/>
        <v>291.05969722936305</v>
      </c>
      <c r="F173" s="3">
        <f t="shared" si="7"/>
        <v>230.63707077333535</v>
      </c>
    </row>
    <row r="174" spans="2:6" x14ac:dyDescent="0.35">
      <c r="B174" s="2">
        <v>41442</v>
      </c>
      <c r="C174" s="3">
        <v>6.5494000000000003</v>
      </c>
      <c r="D174" s="3">
        <f t="shared" si="8"/>
        <v>3522.2099642292783</v>
      </c>
      <c r="E174" s="3">
        <f t="shared" si="6"/>
        <v>311.78710844520612</v>
      </c>
      <c r="F174" s="3">
        <f t="shared" si="7"/>
        <v>241.92996429851897</v>
      </c>
    </row>
    <row r="175" spans="2:6" x14ac:dyDescent="0.35">
      <c r="B175" s="2">
        <v>41443</v>
      </c>
      <c r="C175" s="3">
        <v>6.5379999999999994</v>
      </c>
      <c r="D175" s="3">
        <f t="shared" si="8"/>
        <v>3517.9946329929762</v>
      </c>
      <c r="E175" s="3">
        <f t="shared" si="6"/>
        <v>311.24440636008757</v>
      </c>
      <c r="F175" s="3">
        <f t="shared" si="7"/>
        <v>241.64042592747865</v>
      </c>
    </row>
    <row r="176" spans="2:6" x14ac:dyDescent="0.35">
      <c r="B176" s="2">
        <v>41444</v>
      </c>
      <c r="C176" s="3">
        <v>6.6373999999999995</v>
      </c>
      <c r="D176" s="3">
        <f t="shared" si="8"/>
        <v>3554.7693864813241</v>
      </c>
      <c r="E176" s="3">
        <f t="shared" si="6"/>
        <v>315.97638769875272</v>
      </c>
      <c r="F176" s="3">
        <f t="shared" si="7"/>
        <v>244.16637267366292</v>
      </c>
    </row>
    <row r="177" spans="2:6" x14ac:dyDescent="0.35">
      <c r="B177" s="2">
        <v>41445</v>
      </c>
      <c r="C177" s="3">
        <v>6.3862000000000005</v>
      </c>
      <c r="D177" s="3">
        <f t="shared" si="8"/>
        <v>3462.2684339454222</v>
      </c>
      <c r="E177" s="3">
        <f t="shared" si="6"/>
        <v>304.01789964771973</v>
      </c>
      <c r="F177" s="3">
        <f t="shared" si="7"/>
        <v>237.81276162495689</v>
      </c>
    </row>
    <row r="178" spans="2:6" x14ac:dyDescent="0.35">
      <c r="B178" s="2">
        <v>41446</v>
      </c>
      <c r="C178" s="3">
        <v>6.1972000000000005</v>
      </c>
      <c r="D178" s="3">
        <f t="shared" si="8"/>
        <v>3391.8164618438973</v>
      </c>
      <c r="E178" s="3">
        <f t="shared" si="6"/>
        <v>295.02047034180714</v>
      </c>
      <c r="F178" s="3">
        <f t="shared" si="7"/>
        <v>232.97362844766721</v>
      </c>
    </row>
    <row r="179" spans="2:6" x14ac:dyDescent="0.35">
      <c r="B179" s="2">
        <v>41449</v>
      </c>
      <c r="C179" s="3">
        <v>6.16</v>
      </c>
      <c r="D179" s="3">
        <f t="shared" si="8"/>
        <v>3377.8175944121067</v>
      </c>
      <c r="E179" s="3">
        <f t="shared" si="6"/>
        <v>293.24954774826239</v>
      </c>
      <c r="F179" s="3">
        <f t="shared" si="7"/>
        <v>232.01208852461099</v>
      </c>
    </row>
    <row r="180" spans="2:6" x14ac:dyDescent="0.35">
      <c r="B180" s="2">
        <v>41450</v>
      </c>
      <c r="C180" s="3">
        <v>6.0828000000000007</v>
      </c>
      <c r="D180" s="3">
        <f t="shared" si="8"/>
        <v>3348.7113674730499</v>
      </c>
      <c r="E180" s="3">
        <f t="shared" si="6"/>
        <v>289.57440731219657</v>
      </c>
      <c r="F180" s="3">
        <f t="shared" si="7"/>
        <v>230.01286970581708</v>
      </c>
    </row>
    <row r="181" spans="2:6" x14ac:dyDescent="0.35">
      <c r="B181" s="2">
        <v>41451</v>
      </c>
      <c r="C181" s="3">
        <v>6.0600000000000005</v>
      </c>
      <c r="D181" s="3">
        <f t="shared" si="8"/>
        <v>3340.0811417341188</v>
      </c>
      <c r="E181" s="3">
        <f t="shared" si="6"/>
        <v>288.48900314195942</v>
      </c>
      <c r="F181" s="3">
        <f t="shared" si="7"/>
        <v>229.42008556571412</v>
      </c>
    </row>
    <row r="182" spans="2:6" x14ac:dyDescent="0.35">
      <c r="B182" s="2">
        <v>41452</v>
      </c>
      <c r="C182" s="3">
        <v>6.1420000000000003</v>
      </c>
      <c r="D182" s="3">
        <f t="shared" si="8"/>
        <v>3371.156158749151</v>
      </c>
      <c r="E182" s="3">
        <f t="shared" si="6"/>
        <v>292.39264971912786</v>
      </c>
      <c r="F182" s="3">
        <f t="shared" si="7"/>
        <v>231.55453462848249</v>
      </c>
    </row>
    <row r="183" spans="2:6" x14ac:dyDescent="0.35">
      <c r="B183" s="2">
        <v>41453</v>
      </c>
      <c r="C183" s="3">
        <v>6.0312000000000001</v>
      </c>
      <c r="D183" s="3">
        <f t="shared" si="8"/>
        <v>3329.3421362914387</v>
      </c>
      <c r="E183" s="3">
        <f t="shared" si="6"/>
        <v>287.11796629534422</v>
      </c>
      <c r="F183" s="3">
        <f t="shared" si="7"/>
        <v>228.68245571691611</v>
      </c>
    </row>
    <row r="184" spans="2:6" x14ac:dyDescent="0.35">
      <c r="B184" s="2">
        <v>41456</v>
      </c>
      <c r="C184" s="3">
        <v>6.4079999999999995</v>
      </c>
      <c r="D184" s="3">
        <f t="shared" si="8"/>
        <v>3472.3561912320438</v>
      </c>
      <c r="E184" s="3">
        <f t="shared" si="6"/>
        <v>305.0556983718937</v>
      </c>
      <c r="F184" s="3">
        <f t="shared" si="7"/>
        <v>238.50565920488251</v>
      </c>
    </row>
    <row r="185" spans="2:6" x14ac:dyDescent="0.35">
      <c r="B185" s="2">
        <v>41457</v>
      </c>
      <c r="C185" s="3">
        <v>6.3273999999999999</v>
      </c>
      <c r="D185" s="3">
        <f t="shared" si="8"/>
        <v>3442.326564320555</v>
      </c>
      <c r="E185" s="3">
        <f t="shared" si="6"/>
        <v>301.21869941921358</v>
      </c>
      <c r="F185" s="3">
        <f t="shared" si="7"/>
        <v>236.44301483093076</v>
      </c>
    </row>
    <row r="186" spans="2:6" x14ac:dyDescent="0.35">
      <c r="B186" s="2">
        <v>41458</v>
      </c>
      <c r="C186" s="3">
        <v>6.3117999999999999</v>
      </c>
      <c r="D186" s="3">
        <f t="shared" si="8"/>
        <v>3436.4912466195747</v>
      </c>
      <c r="E186" s="3">
        <f t="shared" si="6"/>
        <v>300.47605446063028</v>
      </c>
      <c r="F186" s="3">
        <f t="shared" si="7"/>
        <v>236.04220448248307</v>
      </c>
    </row>
    <row r="187" spans="2:6" x14ac:dyDescent="0.35">
      <c r="B187" s="2">
        <v>41460</v>
      </c>
      <c r="C187" s="3">
        <v>6.4313999999999991</v>
      </c>
      <c r="D187" s="3">
        <f t="shared" si="8"/>
        <v>3481.2632287850256</v>
      </c>
      <c r="E187" s="3">
        <f t="shared" si="6"/>
        <v>306.16966580976862</v>
      </c>
      <c r="F187" s="3">
        <f t="shared" si="7"/>
        <v>239.11745671243682</v>
      </c>
    </row>
    <row r="188" spans="2:6" x14ac:dyDescent="0.35">
      <c r="B188" s="2">
        <v>41463</v>
      </c>
      <c r="C188" s="3">
        <v>6.6599999999999993</v>
      </c>
      <c r="D188" s="3">
        <f t="shared" si="8"/>
        <v>3566.3418997536273</v>
      </c>
      <c r="E188" s="3">
        <f t="shared" si="6"/>
        <v>317.05227077977713</v>
      </c>
      <c r="F188" s="3">
        <f t="shared" si="7"/>
        <v>244.96125365783081</v>
      </c>
    </row>
    <row r="189" spans="2:6" x14ac:dyDescent="0.35">
      <c r="B189" s="2">
        <v>41464</v>
      </c>
      <c r="C189" s="3">
        <v>7.0680000000000005</v>
      </c>
      <c r="D189" s="3">
        <f t="shared" si="8"/>
        <v>3716.5599218558173</v>
      </c>
      <c r="E189" s="3">
        <f t="shared" si="6"/>
        <v>336.47529277349332</v>
      </c>
      <c r="F189" s="3">
        <f t="shared" si="7"/>
        <v>255.27927589195656</v>
      </c>
    </row>
    <row r="190" spans="2:6" x14ac:dyDescent="0.35">
      <c r="B190" s="2">
        <v>41465</v>
      </c>
      <c r="C190" s="3">
        <v>6.9662000000000006</v>
      </c>
      <c r="D190" s="3">
        <f t="shared" si="8"/>
        <v>3679.7550333920249</v>
      </c>
      <c r="E190" s="3">
        <f t="shared" si="6"/>
        <v>331.62905836427694</v>
      </c>
      <c r="F190" s="3">
        <f t="shared" si="7"/>
        <v>252.75125926532573</v>
      </c>
    </row>
    <row r="191" spans="2:6" x14ac:dyDescent="0.35">
      <c r="B191" s="2">
        <v>41466</v>
      </c>
      <c r="C191" s="3">
        <v>6.9762000000000004</v>
      </c>
      <c r="D191" s="3">
        <f t="shared" si="8"/>
        <v>3683.3869519269201</v>
      </c>
      <c r="E191" s="3">
        <f t="shared" si="6"/>
        <v>332.10511282490722</v>
      </c>
      <c r="F191" s="3">
        <f t="shared" si="7"/>
        <v>253.00072477999009</v>
      </c>
    </row>
    <row r="192" spans="2:6" x14ac:dyDescent="0.35">
      <c r="B192" s="2">
        <v>41467</v>
      </c>
      <c r="C192" s="3">
        <v>7.3504000000000005</v>
      </c>
      <c r="D192" s="3">
        <f t="shared" si="8"/>
        <v>3819.2324764843484</v>
      </c>
      <c r="E192" s="3">
        <f t="shared" si="6"/>
        <v>349.91907074169285</v>
      </c>
      <c r="F192" s="3">
        <f t="shared" si="7"/>
        <v>262.33154356707615</v>
      </c>
    </row>
    <row r="193" spans="2:6" x14ac:dyDescent="0.35">
      <c r="B193" s="2">
        <v>41470</v>
      </c>
      <c r="C193" s="3">
        <v>7.3708</v>
      </c>
      <c r="D193" s="3">
        <f t="shared" si="8"/>
        <v>3826.5204773921378</v>
      </c>
      <c r="E193" s="3">
        <f t="shared" si="6"/>
        <v>350.89022184137866</v>
      </c>
      <c r="F193" s="3">
        <f t="shared" si="7"/>
        <v>262.83213433745487</v>
      </c>
    </row>
    <row r="194" spans="2:6" x14ac:dyDescent="0.35">
      <c r="B194" s="2">
        <v>41471</v>
      </c>
      <c r="C194" s="3">
        <v>7.4421999999999997</v>
      </c>
      <c r="D194" s="3">
        <f t="shared" si="8"/>
        <v>3852.0064232327463</v>
      </c>
      <c r="E194" s="3">
        <f t="shared" si="6"/>
        <v>354.28925069027895</v>
      </c>
      <c r="F194" s="3">
        <f t="shared" si="7"/>
        <v>264.58268698194536</v>
      </c>
    </row>
    <row r="195" spans="2:6" x14ac:dyDescent="0.35">
      <c r="B195" s="2">
        <v>41472</v>
      </c>
      <c r="C195" s="3">
        <v>7.6547999999999998</v>
      </c>
      <c r="D195" s="3">
        <f t="shared" si="8"/>
        <v>3927.6656773210466</v>
      </c>
      <c r="E195" s="3">
        <f t="shared" si="6"/>
        <v>364.41016852327903</v>
      </c>
      <c r="F195" s="3">
        <f t="shared" si="7"/>
        <v>269.77949263133269</v>
      </c>
    </row>
    <row r="196" spans="2:6" x14ac:dyDescent="0.35">
      <c r="B196" s="2">
        <v>41473</v>
      </c>
      <c r="C196" s="3">
        <v>7.6117999999999997</v>
      </c>
      <c r="D196" s="3">
        <f t="shared" si="8"/>
        <v>3912.4957936504416</v>
      </c>
      <c r="E196" s="3">
        <f t="shared" ref="E196:E259" si="9">C196/$C$3*100</f>
        <v>362.36313434256874</v>
      </c>
      <c r="F196" s="3">
        <f t="shared" ref="F196:F259" si="10">D196/$D$3*100</f>
        <v>268.73751913965719</v>
      </c>
    </row>
    <row r="197" spans="2:6" x14ac:dyDescent="0.35">
      <c r="B197" s="2">
        <v>41474</v>
      </c>
      <c r="C197" s="3">
        <v>7.5593999999999992</v>
      </c>
      <c r="D197" s="3">
        <f t="shared" si="8"/>
        <v>3893.9770750934445</v>
      </c>
      <c r="E197" s="3">
        <f t="shared" si="9"/>
        <v>359.868608968866</v>
      </c>
      <c r="F197" s="3">
        <f t="shared" si="10"/>
        <v>267.46552429413441</v>
      </c>
    </row>
    <row r="198" spans="2:6" x14ac:dyDescent="0.35">
      <c r="B198" s="2">
        <v>41477</v>
      </c>
      <c r="C198" s="3">
        <v>7.4846000000000004</v>
      </c>
      <c r="D198" s="3">
        <f t="shared" si="8"/>
        <v>3867.484706342786</v>
      </c>
      <c r="E198" s="3">
        <f t="shared" si="9"/>
        <v>356.30772160335147</v>
      </c>
      <c r="F198" s="3">
        <f t="shared" si="10"/>
        <v>265.6458434996556</v>
      </c>
    </row>
    <row r="199" spans="2:6" x14ac:dyDescent="0.35">
      <c r="B199" s="2">
        <v>41478</v>
      </c>
      <c r="C199" s="3">
        <v>7.1501999999999999</v>
      </c>
      <c r="D199" s="3">
        <f t="shared" ref="D199:D262" si="11">D198*(1+((E199/E198-1))*0.687564)</f>
        <v>3748.6784235288883</v>
      </c>
      <c r="E199" s="3">
        <f t="shared" si="9"/>
        <v>340.38846043987434</v>
      </c>
      <c r="F199" s="3">
        <f t="shared" si="10"/>
        <v>257.48539876424491</v>
      </c>
    </row>
    <row r="200" spans="2:6" x14ac:dyDescent="0.35">
      <c r="B200" s="2">
        <v>41479</v>
      </c>
      <c r="C200" s="3">
        <v>6.8941999999999997</v>
      </c>
      <c r="D200" s="3">
        <f t="shared" si="11"/>
        <v>3656.3972536471542</v>
      </c>
      <c r="E200" s="3">
        <f t="shared" si="9"/>
        <v>328.20146624773872</v>
      </c>
      <c r="F200" s="3">
        <f t="shared" si="10"/>
        <v>251.14688392224318</v>
      </c>
    </row>
    <row r="201" spans="2:6" x14ac:dyDescent="0.35">
      <c r="B201" s="2">
        <v>41480</v>
      </c>
      <c r="C201" s="3">
        <v>7.0498000000000003</v>
      </c>
      <c r="D201" s="3">
        <f t="shared" si="11"/>
        <v>3713.1376307866799</v>
      </c>
      <c r="E201" s="3">
        <f t="shared" si="9"/>
        <v>335.60887365514617</v>
      </c>
      <c r="F201" s="3">
        <f t="shared" si="10"/>
        <v>255.04420905477647</v>
      </c>
    </row>
    <row r="202" spans="2:6" x14ac:dyDescent="0.35">
      <c r="B202" s="2">
        <v>41481</v>
      </c>
      <c r="C202" s="3">
        <v>7.0373999999999999</v>
      </c>
      <c r="D202" s="3">
        <f t="shared" si="11"/>
        <v>3708.6470856579558</v>
      </c>
      <c r="E202" s="3">
        <f t="shared" si="9"/>
        <v>335.0185661239646</v>
      </c>
      <c r="F202" s="3">
        <f t="shared" si="10"/>
        <v>254.73576707269524</v>
      </c>
    </row>
    <row r="203" spans="2:6" x14ac:dyDescent="0.35">
      <c r="B203" s="2">
        <v>41484</v>
      </c>
      <c r="C203" s="3">
        <v>6.9988000000000001</v>
      </c>
      <c r="D203" s="3">
        <f t="shared" si="11"/>
        <v>3694.6607577701834</v>
      </c>
      <c r="E203" s="3">
        <f t="shared" si="9"/>
        <v>333.18099590593164</v>
      </c>
      <c r="F203" s="3">
        <f t="shared" si="10"/>
        <v>253.77508845304445</v>
      </c>
    </row>
    <row r="204" spans="2:6" x14ac:dyDescent="0.35">
      <c r="B204" s="2">
        <v>41485</v>
      </c>
      <c r="C204" s="3">
        <v>6.9645999999999999</v>
      </c>
      <c r="D204" s="3">
        <f t="shared" si="11"/>
        <v>3682.2473729127028</v>
      </c>
      <c r="E204" s="3">
        <f t="shared" si="9"/>
        <v>331.55288965057605</v>
      </c>
      <c r="F204" s="3">
        <f t="shared" si="10"/>
        <v>252.92245053937842</v>
      </c>
    </row>
    <row r="205" spans="2:6" x14ac:dyDescent="0.35">
      <c r="B205" s="2">
        <v>41486</v>
      </c>
      <c r="C205" s="3">
        <v>6.9852000000000007</v>
      </c>
      <c r="D205" s="3">
        <f t="shared" si="11"/>
        <v>3689.7359125407957</v>
      </c>
      <c r="E205" s="3">
        <f t="shared" si="9"/>
        <v>332.53356183947449</v>
      </c>
      <c r="F205" s="3">
        <f t="shared" si="10"/>
        <v>253.43681570876689</v>
      </c>
    </row>
    <row r="206" spans="2:6" x14ac:dyDescent="0.35">
      <c r="B206" s="2">
        <v>41487</v>
      </c>
      <c r="C206" s="3">
        <v>7.1177999999999999</v>
      </c>
      <c r="D206" s="3">
        <f t="shared" si="11"/>
        <v>3737.8944280739011</v>
      </c>
      <c r="E206" s="3">
        <f t="shared" si="9"/>
        <v>338.84604398743215</v>
      </c>
      <c r="F206" s="3">
        <f t="shared" si="10"/>
        <v>256.74467868738498</v>
      </c>
    </row>
    <row r="207" spans="2:6" x14ac:dyDescent="0.35">
      <c r="B207" s="2">
        <v>41488</v>
      </c>
      <c r="C207" s="3">
        <v>7.0337999999999994</v>
      </c>
      <c r="D207" s="3">
        <f t="shared" si="11"/>
        <v>3707.5643403864533</v>
      </c>
      <c r="E207" s="3">
        <f t="shared" si="9"/>
        <v>334.84718651813762</v>
      </c>
      <c r="F207" s="3">
        <f t="shared" si="10"/>
        <v>254.66139657021549</v>
      </c>
    </row>
    <row r="208" spans="2:6" x14ac:dyDescent="0.35">
      <c r="B208" s="2">
        <v>41491</v>
      </c>
      <c r="C208" s="3">
        <v>7.2525999999999993</v>
      </c>
      <c r="D208" s="3">
        <f t="shared" si="11"/>
        <v>3786.8617733057295</v>
      </c>
      <c r="E208" s="3">
        <f t="shared" si="9"/>
        <v>345.26325811672854</v>
      </c>
      <c r="F208" s="3">
        <f t="shared" si="10"/>
        <v>260.10809773509692</v>
      </c>
    </row>
    <row r="209" spans="2:6" x14ac:dyDescent="0.35">
      <c r="B209" s="2">
        <v>41492</v>
      </c>
      <c r="C209" s="3">
        <v>7.3114000000000008</v>
      </c>
      <c r="D209" s="3">
        <f t="shared" si="11"/>
        <v>3807.9711875715257</v>
      </c>
      <c r="E209" s="3">
        <f t="shared" si="9"/>
        <v>348.06245834523475</v>
      </c>
      <c r="F209" s="3">
        <f t="shared" si="10"/>
        <v>261.55803964416884</v>
      </c>
    </row>
    <row r="210" spans="2:6" x14ac:dyDescent="0.35">
      <c r="B210" s="2">
        <v>41493</v>
      </c>
      <c r="C210" s="3">
        <v>7.1201999999999996</v>
      </c>
      <c r="D210" s="3">
        <f t="shared" si="11"/>
        <v>3739.5021652244914</v>
      </c>
      <c r="E210" s="3">
        <f t="shared" si="9"/>
        <v>338.96029705798344</v>
      </c>
      <c r="F210" s="3">
        <f t="shared" si="10"/>
        <v>256.85510929640429</v>
      </c>
    </row>
    <row r="211" spans="2:6" x14ac:dyDescent="0.35">
      <c r="B211" s="2">
        <v>41494</v>
      </c>
      <c r="C211" s="3">
        <v>7.1542000000000003</v>
      </c>
      <c r="D211" s="3">
        <f t="shared" si="11"/>
        <v>3751.7797698239174</v>
      </c>
      <c r="E211" s="3">
        <f t="shared" si="9"/>
        <v>340.57888222412646</v>
      </c>
      <c r="F211" s="3">
        <f t="shared" si="10"/>
        <v>257.69842087424217</v>
      </c>
    </row>
    <row r="212" spans="2:6" x14ac:dyDescent="0.35">
      <c r="B212" s="2">
        <v>41495</v>
      </c>
      <c r="C212" s="3">
        <v>7.2214</v>
      </c>
      <c r="D212" s="3">
        <f t="shared" si="11"/>
        <v>3776.0100626617336</v>
      </c>
      <c r="E212" s="3">
        <f t="shared" si="9"/>
        <v>343.77796819956205</v>
      </c>
      <c r="F212" s="3">
        <f t="shared" si="10"/>
        <v>259.36272650642451</v>
      </c>
    </row>
    <row r="213" spans="2:6" x14ac:dyDescent="0.35">
      <c r="B213" s="2">
        <v>41498</v>
      </c>
      <c r="C213" s="3">
        <v>7.3313999999999995</v>
      </c>
      <c r="D213" s="3">
        <f t="shared" si="11"/>
        <v>3815.557428006352</v>
      </c>
      <c r="E213" s="3">
        <f t="shared" si="9"/>
        <v>349.01456726649525</v>
      </c>
      <c r="F213" s="3">
        <f t="shared" si="10"/>
        <v>262.07911558688568</v>
      </c>
    </row>
    <row r="214" spans="2:6" x14ac:dyDescent="0.35">
      <c r="B214" s="2">
        <v>41499</v>
      </c>
      <c r="C214" s="3">
        <v>7.4054000000000002</v>
      </c>
      <c r="D214" s="3">
        <f t="shared" si="11"/>
        <v>3842.0373028774279</v>
      </c>
      <c r="E214" s="3">
        <f t="shared" si="9"/>
        <v>352.5373702751595</v>
      </c>
      <c r="F214" s="3">
        <f t="shared" si="10"/>
        <v>263.89793821451133</v>
      </c>
    </row>
    <row r="215" spans="2:6" x14ac:dyDescent="0.35">
      <c r="B215" s="2">
        <v>41500</v>
      </c>
      <c r="C215" s="3">
        <v>7.4802000000000008</v>
      </c>
      <c r="D215" s="3">
        <f t="shared" si="11"/>
        <v>3868.7198805776802</v>
      </c>
      <c r="E215" s="3">
        <f t="shared" si="9"/>
        <v>356.09825764067409</v>
      </c>
      <c r="F215" s="3">
        <f t="shared" si="10"/>
        <v>265.73068388724892</v>
      </c>
    </row>
    <row r="216" spans="2:6" x14ac:dyDescent="0.35">
      <c r="B216" s="2">
        <v>41501</v>
      </c>
      <c r="C216" s="3">
        <v>7.2401999999999997</v>
      </c>
      <c r="D216" s="3">
        <f t="shared" si="11"/>
        <v>3783.3748090778963</v>
      </c>
      <c r="E216" s="3">
        <f t="shared" si="9"/>
        <v>344.67295058554697</v>
      </c>
      <c r="F216" s="3">
        <f t="shared" si="10"/>
        <v>259.86858869397861</v>
      </c>
    </row>
    <row r="217" spans="2:6" x14ac:dyDescent="0.35">
      <c r="B217" s="2">
        <v>41502</v>
      </c>
      <c r="C217" s="3">
        <v>7.3962000000000003</v>
      </c>
      <c r="D217" s="3">
        <f t="shared" si="11"/>
        <v>3839.4236366638333</v>
      </c>
      <c r="E217" s="3">
        <f t="shared" si="9"/>
        <v>352.09940017137961</v>
      </c>
      <c r="F217" s="3">
        <f t="shared" si="10"/>
        <v>263.71841337636567</v>
      </c>
    </row>
    <row r="218" spans="2:6" x14ac:dyDescent="0.35">
      <c r="B218" s="2">
        <v>41505</v>
      </c>
      <c r="C218" s="3">
        <v>7.4221999999999992</v>
      </c>
      <c r="D218" s="3">
        <f t="shared" si="11"/>
        <v>3848.7035488222787</v>
      </c>
      <c r="E218" s="3">
        <f t="shared" si="9"/>
        <v>353.33714176901833</v>
      </c>
      <c r="F218" s="3">
        <f t="shared" si="10"/>
        <v>264.35582251437467</v>
      </c>
    </row>
    <row r="219" spans="2:6" x14ac:dyDescent="0.35">
      <c r="B219" s="2">
        <v>41506</v>
      </c>
      <c r="C219" s="3">
        <v>7.8081999999999994</v>
      </c>
      <c r="D219" s="3">
        <f t="shared" si="11"/>
        <v>3986.323766903331</v>
      </c>
      <c r="E219" s="3">
        <f t="shared" si="9"/>
        <v>371.71284394934776</v>
      </c>
      <c r="F219" s="3">
        <f t="shared" si="10"/>
        <v>273.80853963948476</v>
      </c>
    </row>
    <row r="220" spans="2:6" x14ac:dyDescent="0.35">
      <c r="B220" s="2">
        <v>41507</v>
      </c>
      <c r="C220" s="3">
        <v>7.7248000000000001</v>
      </c>
      <c r="D220" s="3">
        <f t="shared" si="11"/>
        <v>3957.0485029005449</v>
      </c>
      <c r="E220" s="3">
        <f t="shared" si="9"/>
        <v>367.7425497476911</v>
      </c>
      <c r="F220" s="3">
        <f t="shared" si="10"/>
        <v>271.79771017532659</v>
      </c>
    </row>
    <row r="221" spans="2:6" x14ac:dyDescent="0.35">
      <c r="B221" s="2">
        <v>41508</v>
      </c>
      <c r="C221" s="3">
        <v>7.7072000000000003</v>
      </c>
      <c r="D221" s="3">
        <f t="shared" si="11"/>
        <v>3950.8496700369719</v>
      </c>
      <c r="E221" s="3">
        <f t="shared" si="9"/>
        <v>366.90469389698183</v>
      </c>
      <c r="F221" s="3">
        <f t="shared" si="10"/>
        <v>271.37193106828664</v>
      </c>
    </row>
    <row r="222" spans="2:6" x14ac:dyDescent="0.35">
      <c r="B222" s="2">
        <v>41509</v>
      </c>
      <c r="C222" s="3">
        <v>7.9531999999999998</v>
      </c>
      <c r="D222" s="3">
        <f t="shared" si="11"/>
        <v>4037.5542647824313</v>
      </c>
      <c r="E222" s="3">
        <f t="shared" si="9"/>
        <v>378.61563362848705</v>
      </c>
      <c r="F222" s="3">
        <f t="shared" si="10"/>
        <v>277.32740780712908</v>
      </c>
    </row>
    <row r="223" spans="2:6" x14ac:dyDescent="0.35">
      <c r="B223" s="2">
        <v>41512</v>
      </c>
      <c r="C223" s="3">
        <v>8.0777999999999999</v>
      </c>
      <c r="D223" s="3">
        <f t="shared" si="11"/>
        <v>4081.0460906235598</v>
      </c>
      <c r="E223" s="3">
        <f t="shared" si="9"/>
        <v>384.54727220794058</v>
      </c>
      <c r="F223" s="3">
        <f t="shared" si="10"/>
        <v>280.31472996562627</v>
      </c>
    </row>
    <row r="224" spans="2:6" x14ac:dyDescent="0.35">
      <c r="B224" s="2">
        <v>41513</v>
      </c>
      <c r="C224" s="3">
        <v>7.8867999999999991</v>
      </c>
      <c r="D224" s="3">
        <f t="shared" si="11"/>
        <v>4014.6985391265657</v>
      </c>
      <c r="E224" s="3">
        <f t="shared" si="9"/>
        <v>375.4546320099019</v>
      </c>
      <c r="F224" s="3">
        <f t="shared" si="10"/>
        <v>275.75751704306435</v>
      </c>
    </row>
    <row r="225" spans="2:6" x14ac:dyDescent="0.35">
      <c r="B225" s="2">
        <v>41514</v>
      </c>
      <c r="C225" s="3">
        <v>8.0960000000000001</v>
      </c>
      <c r="D225" s="3">
        <f t="shared" si="11"/>
        <v>4087.918066613719</v>
      </c>
      <c r="E225" s="3">
        <f t="shared" si="9"/>
        <v>385.41369132628773</v>
      </c>
      <c r="F225" s="3">
        <f t="shared" si="10"/>
        <v>280.78674524093458</v>
      </c>
    </row>
    <row r="226" spans="2:6" x14ac:dyDescent="0.35">
      <c r="B226" s="2">
        <v>41515</v>
      </c>
      <c r="C226" s="3">
        <v>8.2241999999999997</v>
      </c>
      <c r="D226" s="3">
        <f t="shared" si="11"/>
        <v>4132.4255294529376</v>
      </c>
      <c r="E226" s="3">
        <f t="shared" si="9"/>
        <v>391.51670951156808</v>
      </c>
      <c r="F226" s="3">
        <f t="shared" si="10"/>
        <v>283.84382843729821</v>
      </c>
    </row>
    <row r="227" spans="2:6" x14ac:dyDescent="0.35">
      <c r="B227" s="2">
        <v>41516</v>
      </c>
      <c r="C227" s="3">
        <v>8.1117999999999988</v>
      </c>
      <c r="D227" s="3">
        <f t="shared" si="11"/>
        <v>4093.5934351696314</v>
      </c>
      <c r="E227" s="3">
        <f t="shared" si="9"/>
        <v>386.16585737408354</v>
      </c>
      <c r="F227" s="3">
        <f t="shared" si="10"/>
        <v>281.17656916570263</v>
      </c>
    </row>
    <row r="228" spans="2:6" x14ac:dyDescent="0.35">
      <c r="B228" s="2">
        <v>41520</v>
      </c>
      <c r="C228" s="3">
        <v>8.257200000000001</v>
      </c>
      <c r="D228" s="3">
        <f t="shared" si="11"/>
        <v>4144.0438810763617</v>
      </c>
      <c r="E228" s="3">
        <f t="shared" si="9"/>
        <v>393.08768923164814</v>
      </c>
      <c r="F228" s="3">
        <f t="shared" si="10"/>
        <v>284.64185791935887</v>
      </c>
    </row>
    <row r="229" spans="2:6" x14ac:dyDescent="0.35">
      <c r="B229" s="2">
        <v>41521</v>
      </c>
      <c r="C229" s="3">
        <v>8.3552</v>
      </c>
      <c r="D229" s="3">
        <f t="shared" si="11"/>
        <v>4177.8605438592349</v>
      </c>
      <c r="E229" s="3">
        <f t="shared" si="9"/>
        <v>397.75302294582502</v>
      </c>
      <c r="F229" s="3">
        <f t="shared" si="10"/>
        <v>286.96462234931687</v>
      </c>
    </row>
    <row r="230" spans="2:6" x14ac:dyDescent="0.35">
      <c r="B230" s="2">
        <v>41522</v>
      </c>
      <c r="C230" s="3">
        <v>8.4317999999999991</v>
      </c>
      <c r="D230" s="3">
        <f t="shared" si="11"/>
        <v>4204.1958874098991</v>
      </c>
      <c r="E230" s="3">
        <f t="shared" si="9"/>
        <v>401.39960011425302</v>
      </c>
      <c r="F230" s="3">
        <f t="shared" si="10"/>
        <v>288.77351755707195</v>
      </c>
    </row>
    <row r="231" spans="2:6" x14ac:dyDescent="0.35">
      <c r="B231" s="2">
        <v>41523</v>
      </c>
      <c r="C231" s="3">
        <v>8.3298000000000005</v>
      </c>
      <c r="D231" s="3">
        <f t="shared" si="11"/>
        <v>4169.2274724100926</v>
      </c>
      <c r="E231" s="3">
        <f t="shared" si="9"/>
        <v>396.54384461582407</v>
      </c>
      <c r="F231" s="3">
        <f t="shared" si="10"/>
        <v>286.37164274597444</v>
      </c>
    </row>
    <row r="232" spans="2:6" x14ac:dyDescent="0.35">
      <c r="B232" s="2">
        <v>41526</v>
      </c>
      <c r="C232" s="3">
        <v>8.4041999999999994</v>
      </c>
      <c r="D232" s="3">
        <f t="shared" si="11"/>
        <v>4194.8314289765531</v>
      </c>
      <c r="E232" s="3">
        <f t="shared" si="9"/>
        <v>400.08568980291341</v>
      </c>
      <c r="F232" s="3">
        <f t="shared" si="10"/>
        <v>288.13030119079548</v>
      </c>
    </row>
    <row r="233" spans="2:6" x14ac:dyDescent="0.35">
      <c r="B233" s="2">
        <v>41527</v>
      </c>
      <c r="C233" s="3">
        <v>8.9445999999999994</v>
      </c>
      <c r="D233" s="3">
        <f t="shared" si="11"/>
        <v>4380.2898696862439</v>
      </c>
      <c r="E233" s="3">
        <f t="shared" si="9"/>
        <v>425.81167285537464</v>
      </c>
      <c r="F233" s="3">
        <f t="shared" si="10"/>
        <v>300.8688813422977</v>
      </c>
    </row>
    <row r="234" spans="2:6" x14ac:dyDescent="0.35">
      <c r="B234" s="2">
        <v>41528</v>
      </c>
      <c r="C234" s="3">
        <v>8.8086000000000002</v>
      </c>
      <c r="D234" s="3">
        <f t="shared" si="11"/>
        <v>4334.4974106764857</v>
      </c>
      <c r="E234" s="3">
        <f t="shared" si="9"/>
        <v>419.33733219080267</v>
      </c>
      <c r="F234" s="3">
        <f t="shared" si="10"/>
        <v>297.72353564005863</v>
      </c>
    </row>
    <row r="235" spans="2:6" x14ac:dyDescent="0.35">
      <c r="B235" s="2">
        <v>41529</v>
      </c>
      <c r="C235" s="3">
        <v>8.6115999999999993</v>
      </c>
      <c r="D235" s="3">
        <f t="shared" si="11"/>
        <v>4267.8457131988098</v>
      </c>
      <c r="E235" s="3">
        <f t="shared" si="9"/>
        <v>409.95905931638578</v>
      </c>
      <c r="F235" s="3">
        <f t="shared" si="10"/>
        <v>293.14543184869694</v>
      </c>
    </row>
    <row r="236" spans="2:6" x14ac:dyDescent="0.35">
      <c r="B236" s="2">
        <v>41530</v>
      </c>
      <c r="C236" s="3">
        <v>8.732800000000001</v>
      </c>
      <c r="D236" s="3">
        <f t="shared" si="11"/>
        <v>4309.1448154420541</v>
      </c>
      <c r="E236" s="3">
        <f t="shared" si="9"/>
        <v>415.72883937922506</v>
      </c>
      <c r="F236" s="3">
        <f t="shared" si="10"/>
        <v>295.98214244594703</v>
      </c>
    </row>
    <row r="237" spans="2:6" x14ac:dyDescent="0.35">
      <c r="B237" s="2">
        <v>41533</v>
      </c>
      <c r="C237" s="3">
        <v>8.6331999999999987</v>
      </c>
      <c r="D237" s="3">
        <f t="shared" si="11"/>
        <v>4275.3531152485175</v>
      </c>
      <c r="E237" s="3">
        <f t="shared" si="9"/>
        <v>410.98733695134717</v>
      </c>
      <c r="F237" s="3">
        <f t="shared" si="10"/>
        <v>293.66109262085592</v>
      </c>
    </row>
    <row r="238" spans="2:6" x14ac:dyDescent="0.35">
      <c r="B238" s="2">
        <v>41534</v>
      </c>
      <c r="C238" s="3">
        <v>8.5586000000000002</v>
      </c>
      <c r="D238" s="3">
        <f t="shared" si="11"/>
        <v>4249.9520374159383</v>
      </c>
      <c r="E238" s="3">
        <f t="shared" si="9"/>
        <v>407.43597067504521</v>
      </c>
      <c r="F238" s="3">
        <f t="shared" si="10"/>
        <v>291.91636930350973</v>
      </c>
    </row>
    <row r="239" spans="2:6" x14ac:dyDescent="0.35">
      <c r="B239" s="2">
        <v>41535</v>
      </c>
      <c r="C239" s="3">
        <v>8.7691999999999997</v>
      </c>
      <c r="D239" s="3">
        <f t="shared" si="11"/>
        <v>4321.8559952093747</v>
      </c>
      <c r="E239" s="3">
        <f t="shared" si="9"/>
        <v>417.46167761591926</v>
      </c>
      <c r="F239" s="3">
        <f t="shared" si="10"/>
        <v>296.85523499253884</v>
      </c>
    </row>
    <row r="240" spans="2:6" x14ac:dyDescent="0.35">
      <c r="B240" s="2">
        <v>41536</v>
      </c>
      <c r="C240" s="3">
        <v>8.7286000000000001</v>
      </c>
      <c r="D240" s="3">
        <f t="shared" si="11"/>
        <v>4308.0981797442355</v>
      </c>
      <c r="E240" s="3">
        <f t="shared" si="9"/>
        <v>415.52889650576026</v>
      </c>
      <c r="F240" s="3">
        <f t="shared" si="10"/>
        <v>295.91025220102176</v>
      </c>
    </row>
    <row r="241" spans="2:6" x14ac:dyDescent="0.35">
      <c r="B241" s="2">
        <v>41537</v>
      </c>
      <c r="C241" s="3">
        <v>8.9665999999999997</v>
      </c>
      <c r="D241" s="3">
        <f t="shared" si="11"/>
        <v>4388.8646469454052</v>
      </c>
      <c r="E241" s="3">
        <f t="shared" si="9"/>
        <v>426.85899266876135</v>
      </c>
      <c r="F241" s="3">
        <f t="shared" si="10"/>
        <v>301.45785689379653</v>
      </c>
    </row>
    <row r="242" spans="2:6" x14ac:dyDescent="0.35">
      <c r="B242" s="2">
        <v>41540</v>
      </c>
      <c r="C242" s="3">
        <v>8.6297999999999995</v>
      </c>
      <c r="D242" s="3">
        <f t="shared" si="11"/>
        <v>4275.5177582857732</v>
      </c>
      <c r="E242" s="3">
        <f t="shared" si="9"/>
        <v>410.82547843473287</v>
      </c>
      <c r="F242" s="3">
        <f t="shared" si="10"/>
        <v>293.67240145381299</v>
      </c>
    </row>
    <row r="243" spans="2:6" x14ac:dyDescent="0.35">
      <c r="B243" s="2">
        <v>41541</v>
      </c>
      <c r="C243" s="3">
        <v>8.7568000000000001</v>
      </c>
      <c r="D243" s="3">
        <f t="shared" si="11"/>
        <v>4318.7795830880477</v>
      </c>
      <c r="E243" s="3">
        <f t="shared" si="9"/>
        <v>416.87137008473769</v>
      </c>
      <c r="F243" s="3">
        <f t="shared" si="10"/>
        <v>296.64392553562431</v>
      </c>
    </row>
    <row r="244" spans="2:6" x14ac:dyDescent="0.35">
      <c r="B244" s="2">
        <v>41542</v>
      </c>
      <c r="C244" s="3">
        <v>8.7754000000000012</v>
      </c>
      <c r="D244" s="3">
        <f t="shared" si="11"/>
        <v>4325.0868568631668</v>
      </c>
      <c r="E244" s="3">
        <f t="shared" si="9"/>
        <v>417.7568313815101</v>
      </c>
      <c r="F244" s="3">
        <f t="shared" si="10"/>
        <v>297.07715312135383</v>
      </c>
    </row>
    <row r="245" spans="2:6" x14ac:dyDescent="0.35">
      <c r="B245" s="2">
        <v>41543</v>
      </c>
      <c r="C245" s="3">
        <v>8.9573999999999998</v>
      </c>
      <c r="D245" s="3">
        <f t="shared" si="11"/>
        <v>4386.7623214091373</v>
      </c>
      <c r="E245" s="3">
        <f t="shared" si="9"/>
        <v>426.4210225649814</v>
      </c>
      <c r="F245" s="3">
        <f t="shared" si="10"/>
        <v>301.31345450237228</v>
      </c>
    </row>
    <row r="246" spans="2:6" x14ac:dyDescent="0.35">
      <c r="B246" s="2">
        <v>41544</v>
      </c>
      <c r="C246" s="3">
        <v>8.9257999999999988</v>
      </c>
      <c r="D246" s="3">
        <f t="shared" si="11"/>
        <v>4376.1218137595151</v>
      </c>
      <c r="E246" s="3">
        <f t="shared" si="9"/>
        <v>424.91669046938966</v>
      </c>
      <c r="F246" s="3">
        <f t="shared" si="10"/>
        <v>300.58259016948614</v>
      </c>
    </row>
    <row r="247" spans="2:6" x14ac:dyDescent="0.35">
      <c r="B247" s="2">
        <v>41547</v>
      </c>
      <c r="C247" s="3">
        <v>8.8346</v>
      </c>
      <c r="D247" s="3">
        <f t="shared" si="11"/>
        <v>4345.3785324546998</v>
      </c>
      <c r="E247" s="3">
        <f t="shared" si="9"/>
        <v>420.57507378844139</v>
      </c>
      <c r="F247" s="3">
        <f t="shared" si="10"/>
        <v>298.4709270307099</v>
      </c>
    </row>
    <row r="248" spans="2:6" x14ac:dyDescent="0.35">
      <c r="B248" s="2">
        <v>41548</v>
      </c>
      <c r="C248" s="3">
        <v>9.2748000000000008</v>
      </c>
      <c r="D248" s="3">
        <f t="shared" si="11"/>
        <v>4494.2474022502847</v>
      </c>
      <c r="E248" s="3">
        <f t="shared" si="9"/>
        <v>441.53099114538702</v>
      </c>
      <c r="F248" s="3">
        <f t="shared" si="10"/>
        <v>308.69628006774491</v>
      </c>
    </row>
    <row r="249" spans="2:6" x14ac:dyDescent="0.35">
      <c r="B249" s="2">
        <v>41549</v>
      </c>
      <c r="C249" s="3">
        <v>9.4494000000000007</v>
      </c>
      <c r="D249" s="3">
        <f t="shared" si="11"/>
        <v>4552.418839161679</v>
      </c>
      <c r="E249" s="3">
        <f t="shared" si="9"/>
        <v>449.84290202799207</v>
      </c>
      <c r="F249" s="3">
        <f t="shared" si="10"/>
        <v>312.69190037377246</v>
      </c>
    </row>
    <row r="250" spans="2:6" x14ac:dyDescent="0.35">
      <c r="B250" s="2">
        <v>41550</v>
      </c>
      <c r="C250" s="3">
        <v>9.1920000000000002</v>
      </c>
      <c r="D250" s="3">
        <f t="shared" si="11"/>
        <v>4467.1560273903351</v>
      </c>
      <c r="E250" s="3">
        <f t="shared" si="9"/>
        <v>437.58926021136818</v>
      </c>
      <c r="F250" s="3">
        <f t="shared" si="10"/>
        <v>306.83545535279933</v>
      </c>
    </row>
    <row r="251" spans="2:6" x14ac:dyDescent="0.35">
      <c r="B251" s="2">
        <v>41551</v>
      </c>
      <c r="C251" s="3">
        <v>9.3501999999999992</v>
      </c>
      <c r="D251" s="3">
        <f t="shared" si="11"/>
        <v>4520.0176773566527</v>
      </c>
      <c r="E251" s="3">
        <f t="shared" si="9"/>
        <v>445.12044177853943</v>
      </c>
      <c r="F251" s="3">
        <f t="shared" si="10"/>
        <v>310.46636243073965</v>
      </c>
    </row>
    <row r="252" spans="2:6" x14ac:dyDescent="0.35">
      <c r="B252" s="2">
        <v>41554</v>
      </c>
      <c r="C252" s="3">
        <v>9.0901999999999994</v>
      </c>
      <c r="D252" s="3">
        <f t="shared" si="11"/>
        <v>4433.5993790398625</v>
      </c>
      <c r="E252" s="3">
        <f t="shared" si="9"/>
        <v>432.74302580215175</v>
      </c>
      <c r="F252" s="3">
        <f t="shared" si="10"/>
        <v>304.53055052888027</v>
      </c>
    </row>
    <row r="253" spans="2:6" x14ac:dyDescent="0.35">
      <c r="B253" s="2">
        <v>41555</v>
      </c>
      <c r="C253" s="3">
        <v>8.6378000000000004</v>
      </c>
      <c r="D253" s="3">
        <f t="shared" si="11"/>
        <v>4281.8877978283545</v>
      </c>
      <c r="E253" s="3">
        <f t="shared" si="9"/>
        <v>411.20632200323718</v>
      </c>
      <c r="F253" s="3">
        <f t="shared" si="10"/>
        <v>294.1099402305378</v>
      </c>
    </row>
    <row r="254" spans="2:6" x14ac:dyDescent="0.35">
      <c r="B254" s="2">
        <v>41556</v>
      </c>
      <c r="C254" s="3">
        <v>8.2408000000000001</v>
      </c>
      <c r="D254" s="3">
        <f t="shared" si="11"/>
        <v>4146.5759655302063</v>
      </c>
      <c r="E254" s="3">
        <f t="shared" si="9"/>
        <v>392.30695991621445</v>
      </c>
      <c r="F254" s="3">
        <f t="shared" si="10"/>
        <v>284.81577915282895</v>
      </c>
    </row>
    <row r="255" spans="2:6" x14ac:dyDescent="0.35">
      <c r="B255" s="2">
        <v>41557</v>
      </c>
      <c r="C255" s="3">
        <v>8.6855999999999991</v>
      </c>
      <c r="D255" s="3">
        <f t="shared" si="11"/>
        <v>4300.4616285321554</v>
      </c>
      <c r="E255" s="3">
        <f t="shared" si="9"/>
        <v>413.48186232504992</v>
      </c>
      <c r="F255" s="3">
        <f t="shared" si="10"/>
        <v>295.38572056296914</v>
      </c>
    </row>
    <row r="256" spans="2:6" x14ac:dyDescent="0.35">
      <c r="B256" s="2">
        <v>41558</v>
      </c>
      <c r="C256" s="3">
        <v>8.595600000000001</v>
      </c>
      <c r="D256" s="3">
        <f t="shared" si="11"/>
        <v>4269.8228892482366</v>
      </c>
      <c r="E256" s="3">
        <f t="shared" si="9"/>
        <v>409.19737217937734</v>
      </c>
      <c r="F256" s="3">
        <f t="shared" si="10"/>
        <v>293.28123809985965</v>
      </c>
    </row>
    <row r="257" spans="2:6" x14ac:dyDescent="0.35">
      <c r="B257" s="2">
        <v>41561</v>
      </c>
      <c r="C257" s="3">
        <v>9.2674000000000003</v>
      </c>
      <c r="D257" s="3">
        <f t="shared" si="11"/>
        <v>4499.2722186812598</v>
      </c>
      <c r="E257" s="3">
        <f t="shared" si="9"/>
        <v>441.17871084452059</v>
      </c>
      <c r="F257" s="3">
        <f t="shared" si="10"/>
        <v>309.04141953191606</v>
      </c>
    </row>
    <row r="258" spans="2:6" x14ac:dyDescent="0.35">
      <c r="B258" s="2">
        <v>41562</v>
      </c>
      <c r="C258" s="3">
        <v>9.1912000000000003</v>
      </c>
      <c r="D258" s="3">
        <f t="shared" si="11"/>
        <v>4473.8360051362606</v>
      </c>
      <c r="E258" s="3">
        <f t="shared" si="9"/>
        <v>437.55117585451774</v>
      </c>
      <c r="F258" s="3">
        <f t="shared" si="10"/>
        <v>307.29428284860433</v>
      </c>
    </row>
    <row r="259" spans="2:6" x14ac:dyDescent="0.35">
      <c r="B259" s="2">
        <v>41563</v>
      </c>
      <c r="C259" s="3">
        <v>9.2249999999999996</v>
      </c>
      <c r="D259" s="3">
        <f t="shared" si="11"/>
        <v>4485.1479602641448</v>
      </c>
      <c r="E259" s="3">
        <f t="shared" si="9"/>
        <v>439.16023993144819</v>
      </c>
      <c r="F259" s="3">
        <f t="shared" si="10"/>
        <v>308.07126688079677</v>
      </c>
    </row>
    <row r="260" spans="2:6" x14ac:dyDescent="0.35">
      <c r="B260" s="2">
        <v>41564</v>
      </c>
      <c r="C260" s="3">
        <v>9.4314</v>
      </c>
      <c r="D260" s="3">
        <f t="shared" si="11"/>
        <v>4554.1454391337347</v>
      </c>
      <c r="E260" s="3">
        <f t="shared" ref="E260:E323" si="12">C260/$C$3*100</f>
        <v>448.98600399885743</v>
      </c>
      <c r="F260" s="3">
        <f t="shared" ref="F260:F323" si="13">D260/$D$3*100</f>
        <v>312.81049531099637</v>
      </c>
    </row>
    <row r="261" spans="2:6" x14ac:dyDescent="0.35">
      <c r="B261" s="2">
        <v>41565</v>
      </c>
      <c r="C261" s="3">
        <v>9.5286000000000008</v>
      </c>
      <c r="D261" s="3">
        <f t="shared" si="11"/>
        <v>4586.4162684271651</v>
      </c>
      <c r="E261" s="3">
        <f t="shared" si="12"/>
        <v>453.61325335618392</v>
      </c>
      <c r="F261" s="3">
        <f t="shared" si="13"/>
        <v>315.02708110745152</v>
      </c>
    </row>
    <row r="262" spans="2:6" x14ac:dyDescent="0.35">
      <c r="B262" s="2">
        <v>41568</v>
      </c>
      <c r="C262" s="3">
        <v>10.1426</v>
      </c>
      <c r="D262" s="3">
        <f t="shared" si="11"/>
        <v>4789.6172838043985</v>
      </c>
      <c r="E262" s="3">
        <f t="shared" si="12"/>
        <v>482.84299723888415</v>
      </c>
      <c r="F262" s="3">
        <f t="shared" si="13"/>
        <v>328.9843451249003</v>
      </c>
    </row>
    <row r="263" spans="2:6" x14ac:dyDescent="0.35">
      <c r="B263" s="2">
        <v>41569</v>
      </c>
      <c r="C263" s="3">
        <v>9.2149999999999999</v>
      </c>
      <c r="D263" s="3">
        <f t="shared" ref="D263:D326" si="14">D262*(1+((E263/E262-1))*0.687564)</f>
        <v>4488.4378007675359</v>
      </c>
      <c r="E263" s="3">
        <f t="shared" si="12"/>
        <v>438.68418547081785</v>
      </c>
      <c r="F263" s="3">
        <f t="shared" si="13"/>
        <v>308.29723608865669</v>
      </c>
    </row>
    <row r="264" spans="2:6" x14ac:dyDescent="0.35">
      <c r="B264" s="2">
        <v>41570</v>
      </c>
      <c r="C264" s="3">
        <v>9.4353999999999996</v>
      </c>
      <c r="D264" s="3">
        <f t="shared" si="14"/>
        <v>4562.2493959785552</v>
      </c>
      <c r="E264" s="3">
        <f t="shared" si="12"/>
        <v>449.17642578310961</v>
      </c>
      <c r="F264" s="3">
        <f t="shared" si="13"/>
        <v>313.36713163025485</v>
      </c>
    </row>
    <row r="265" spans="2:6" x14ac:dyDescent="0.35">
      <c r="B265" s="2">
        <v>41571</v>
      </c>
      <c r="C265" s="3">
        <v>9.4634</v>
      </c>
      <c r="D265" s="3">
        <f t="shared" si="14"/>
        <v>4571.5581138308453</v>
      </c>
      <c r="E265" s="3">
        <f t="shared" si="12"/>
        <v>450.50937827287447</v>
      </c>
      <c r="F265" s="3">
        <f t="shared" si="13"/>
        <v>314.00651934437212</v>
      </c>
    </row>
    <row r="266" spans="2:6" x14ac:dyDescent="0.35">
      <c r="B266" s="2">
        <v>41572</v>
      </c>
      <c r="C266" s="3">
        <v>9.3724000000000007</v>
      </c>
      <c r="D266" s="3">
        <f t="shared" si="14"/>
        <v>4541.332747762518</v>
      </c>
      <c r="E266" s="3">
        <f t="shared" si="12"/>
        <v>446.17728268113871</v>
      </c>
      <c r="F266" s="3">
        <f t="shared" si="13"/>
        <v>311.93043023892886</v>
      </c>
    </row>
    <row r="267" spans="2:6" x14ac:dyDescent="0.35">
      <c r="B267" s="2">
        <v>41575</v>
      </c>
      <c r="C267" s="3">
        <v>8.9713999999999992</v>
      </c>
      <c r="D267" s="3">
        <f t="shared" si="14"/>
        <v>4407.7378072283509</v>
      </c>
      <c r="E267" s="3">
        <f t="shared" si="12"/>
        <v>427.08749880986375</v>
      </c>
      <c r="F267" s="3">
        <f t="shared" si="13"/>
        <v>302.754197270953</v>
      </c>
    </row>
    <row r="268" spans="2:6" x14ac:dyDescent="0.35">
      <c r="B268" s="2">
        <v>41576</v>
      </c>
      <c r="C268" s="3">
        <v>9.3513999999999999</v>
      </c>
      <c r="D268" s="3">
        <f t="shared" si="14"/>
        <v>4536.1044722217612</v>
      </c>
      <c r="E268" s="3">
        <f t="shared" si="12"/>
        <v>445.17756831381507</v>
      </c>
      <c r="F268" s="3">
        <f t="shared" si="13"/>
        <v>311.57131578301517</v>
      </c>
    </row>
    <row r="269" spans="2:6" x14ac:dyDescent="0.35">
      <c r="B269" s="2">
        <v>41577</v>
      </c>
      <c r="C269" s="3">
        <v>9.0898000000000003</v>
      </c>
      <c r="D269" s="3">
        <f t="shared" si="14"/>
        <v>4448.8561099867375</v>
      </c>
      <c r="E269" s="3">
        <f t="shared" si="12"/>
        <v>432.72398362372655</v>
      </c>
      <c r="F269" s="3">
        <f t="shared" si="13"/>
        <v>305.5784892976576</v>
      </c>
    </row>
    <row r="270" spans="2:6" x14ac:dyDescent="0.35">
      <c r="B270" s="2">
        <v>41578</v>
      </c>
      <c r="C270" s="3">
        <v>9.2138000000000009</v>
      </c>
      <c r="D270" s="3">
        <f t="shared" si="14"/>
        <v>4490.5842326625352</v>
      </c>
      <c r="E270" s="3">
        <f t="shared" si="12"/>
        <v>438.62705893554227</v>
      </c>
      <c r="F270" s="3">
        <f t="shared" si="13"/>
        <v>308.4446680126477</v>
      </c>
    </row>
    <row r="271" spans="2:6" x14ac:dyDescent="0.35">
      <c r="B271" s="2">
        <v>41579</v>
      </c>
      <c r="C271" s="3">
        <v>9.4075999999999986</v>
      </c>
      <c r="D271" s="3">
        <f t="shared" si="14"/>
        <v>4555.5270265492836</v>
      </c>
      <c r="E271" s="3">
        <f t="shared" si="12"/>
        <v>447.85299438255731</v>
      </c>
      <c r="F271" s="3">
        <f t="shared" si="13"/>
        <v>312.90539237775664</v>
      </c>
    </row>
    <row r="272" spans="2:6" x14ac:dyDescent="0.35">
      <c r="B272" s="2">
        <v>41582</v>
      </c>
      <c r="C272" s="3">
        <v>9.6457999999999995</v>
      </c>
      <c r="D272" s="3">
        <f t="shared" si="14"/>
        <v>4634.834601571999</v>
      </c>
      <c r="E272" s="3">
        <f t="shared" si="12"/>
        <v>459.19261163477103</v>
      </c>
      <c r="F272" s="3">
        <f t="shared" si="13"/>
        <v>318.35279017309108</v>
      </c>
    </row>
    <row r="273" spans="2:6" x14ac:dyDescent="0.35">
      <c r="B273" s="2">
        <v>41583</v>
      </c>
      <c r="C273" s="3">
        <v>9.757200000000001</v>
      </c>
      <c r="D273" s="3">
        <f t="shared" si="14"/>
        <v>4671.6385410653202</v>
      </c>
      <c r="E273" s="3">
        <f t="shared" si="12"/>
        <v>464.4958583261926</v>
      </c>
      <c r="F273" s="3">
        <f t="shared" si="13"/>
        <v>320.88074161780639</v>
      </c>
    </row>
    <row r="274" spans="2:6" x14ac:dyDescent="0.35">
      <c r="B274" s="2">
        <v>41584</v>
      </c>
      <c r="C274" s="3">
        <v>9.5894000000000013</v>
      </c>
      <c r="D274" s="3">
        <f t="shared" si="14"/>
        <v>4616.3991208572406</v>
      </c>
      <c r="E274" s="3">
        <f t="shared" si="12"/>
        <v>456.50766447681622</v>
      </c>
      <c r="F274" s="3">
        <f t="shared" si="13"/>
        <v>317.08651268354811</v>
      </c>
    </row>
    <row r="275" spans="2:6" x14ac:dyDescent="0.35">
      <c r="B275" s="2">
        <v>41585</v>
      </c>
      <c r="C275" s="3">
        <v>9.3388000000000009</v>
      </c>
      <c r="D275" s="3">
        <f t="shared" si="14"/>
        <v>4533.4510841510482</v>
      </c>
      <c r="E275" s="3">
        <f t="shared" si="12"/>
        <v>444.57773969342094</v>
      </c>
      <c r="F275" s="3">
        <f t="shared" si="13"/>
        <v>311.38906257047614</v>
      </c>
    </row>
    <row r="276" spans="2:6" x14ac:dyDescent="0.35">
      <c r="B276" s="2">
        <v>41586</v>
      </c>
      <c r="C276" s="3">
        <v>9.5686</v>
      </c>
      <c r="D276" s="3">
        <f t="shared" si="14"/>
        <v>4610.152081873357</v>
      </c>
      <c r="E276" s="3">
        <f t="shared" si="12"/>
        <v>455.51747119870515</v>
      </c>
      <c r="F276" s="3">
        <f t="shared" si="13"/>
        <v>316.65742244370119</v>
      </c>
    </row>
    <row r="277" spans="2:6" x14ac:dyDescent="0.35">
      <c r="B277" s="2">
        <v>41589</v>
      </c>
      <c r="C277" s="3">
        <v>9.6546000000000003</v>
      </c>
      <c r="D277" s="3">
        <f t="shared" si="14"/>
        <v>4638.6411624199172</v>
      </c>
      <c r="E277" s="3">
        <f t="shared" si="12"/>
        <v>459.61153956012566</v>
      </c>
      <c r="F277" s="3">
        <f t="shared" si="13"/>
        <v>318.61425134076416</v>
      </c>
    </row>
    <row r="278" spans="2:6" x14ac:dyDescent="0.35">
      <c r="B278" s="2">
        <v>41590</v>
      </c>
      <c r="C278" s="3">
        <v>9.5351999999999997</v>
      </c>
      <c r="D278" s="3">
        <f t="shared" si="14"/>
        <v>4599.197798317784</v>
      </c>
      <c r="E278" s="3">
        <f t="shared" si="12"/>
        <v>453.9274493001999</v>
      </c>
      <c r="F278" s="3">
        <f t="shared" si="13"/>
        <v>315.90500579153388</v>
      </c>
    </row>
    <row r="279" spans="2:6" x14ac:dyDescent="0.35">
      <c r="B279" s="2">
        <v>41591</v>
      </c>
      <c r="C279" s="3">
        <v>9.579600000000001</v>
      </c>
      <c r="D279" s="3">
        <f t="shared" si="14"/>
        <v>4613.9225635952944</v>
      </c>
      <c r="E279" s="3">
        <f t="shared" si="12"/>
        <v>456.04113110539845</v>
      </c>
      <c r="F279" s="3">
        <f t="shared" si="13"/>
        <v>316.91640544518054</v>
      </c>
    </row>
    <row r="280" spans="2:6" x14ac:dyDescent="0.35">
      <c r="B280" s="2">
        <v>41592</v>
      </c>
      <c r="C280" s="3">
        <v>9.7878000000000007</v>
      </c>
      <c r="D280" s="3">
        <f t="shared" si="14"/>
        <v>4682.8697869179805</v>
      </c>
      <c r="E280" s="3">
        <f t="shared" si="12"/>
        <v>465.95258497572127</v>
      </c>
      <c r="F280" s="3">
        <f t="shared" si="13"/>
        <v>321.65218197365033</v>
      </c>
    </row>
    <row r="281" spans="2:6" x14ac:dyDescent="0.35">
      <c r="B281" s="2">
        <v>41593</v>
      </c>
      <c r="C281" s="3">
        <v>9.9931999999999999</v>
      </c>
      <c r="D281" s="3">
        <f t="shared" si="14"/>
        <v>4750.4377091189062</v>
      </c>
      <c r="E281" s="3">
        <f t="shared" si="12"/>
        <v>475.73074359706749</v>
      </c>
      <c r="F281" s="3">
        <f t="shared" si="13"/>
        <v>326.29321847397489</v>
      </c>
    </row>
    <row r="282" spans="2:6" x14ac:dyDescent="0.35">
      <c r="B282" s="2">
        <v>41596</v>
      </c>
      <c r="C282" s="3">
        <v>9.7647999999999993</v>
      </c>
      <c r="D282" s="3">
        <f t="shared" si="14"/>
        <v>4675.7862540021615</v>
      </c>
      <c r="E282" s="3">
        <f t="shared" si="12"/>
        <v>464.85765971627148</v>
      </c>
      <c r="F282" s="3">
        <f t="shared" si="13"/>
        <v>321.16563549208462</v>
      </c>
    </row>
    <row r="283" spans="2:6" x14ac:dyDescent="0.35">
      <c r="B283" s="2">
        <v>41597</v>
      </c>
      <c r="C283" s="3">
        <v>9.6367999999999991</v>
      </c>
      <c r="D283" s="3">
        <f t="shared" si="14"/>
        <v>4633.644326426258</v>
      </c>
      <c r="E283" s="3">
        <f t="shared" si="12"/>
        <v>458.76416262020376</v>
      </c>
      <c r="F283" s="3">
        <f t="shared" si="13"/>
        <v>318.27103376832275</v>
      </c>
    </row>
    <row r="284" spans="2:6" x14ac:dyDescent="0.35">
      <c r="B284" s="2">
        <v>41598</v>
      </c>
      <c r="C284" s="3">
        <v>9.7005999999999997</v>
      </c>
      <c r="D284" s="3">
        <f t="shared" si="14"/>
        <v>4654.7366127001642</v>
      </c>
      <c r="E284" s="3">
        <f t="shared" si="12"/>
        <v>461.801390079025</v>
      </c>
      <c r="F284" s="3">
        <f t="shared" si="13"/>
        <v>319.71979920736351</v>
      </c>
    </row>
    <row r="285" spans="2:6" x14ac:dyDescent="0.35">
      <c r="B285" s="2">
        <v>41599</v>
      </c>
      <c r="C285" s="3">
        <v>9.9572000000000003</v>
      </c>
      <c r="D285" s="3">
        <f t="shared" si="14"/>
        <v>4739.3942797140107</v>
      </c>
      <c r="E285" s="3">
        <f t="shared" si="12"/>
        <v>474.01694753879849</v>
      </c>
      <c r="F285" s="3">
        <f t="shared" si="13"/>
        <v>325.53467866266521</v>
      </c>
    </row>
    <row r="286" spans="2:6" x14ac:dyDescent="0.35">
      <c r="B286" s="2">
        <v>41600</v>
      </c>
      <c r="C286" s="3">
        <v>9.9385999999999992</v>
      </c>
      <c r="D286" s="3">
        <f t="shared" si="14"/>
        <v>4733.307162238536</v>
      </c>
      <c r="E286" s="3">
        <f t="shared" si="12"/>
        <v>473.13148624202609</v>
      </c>
      <c r="F286" s="3">
        <f t="shared" si="13"/>
        <v>325.1165729482193</v>
      </c>
    </row>
    <row r="287" spans="2:6" x14ac:dyDescent="0.35">
      <c r="B287" s="2">
        <v>41603</v>
      </c>
      <c r="C287" s="3">
        <v>10.0068</v>
      </c>
      <c r="D287" s="3">
        <f t="shared" si="14"/>
        <v>4755.6396436251052</v>
      </c>
      <c r="E287" s="3">
        <f t="shared" si="12"/>
        <v>476.37817766352475</v>
      </c>
      <c r="F287" s="3">
        <f t="shared" si="13"/>
        <v>326.65052364378278</v>
      </c>
    </row>
    <row r="288" spans="2:6" x14ac:dyDescent="0.35">
      <c r="B288" s="2">
        <v>41604</v>
      </c>
      <c r="C288" s="3">
        <v>10.1486</v>
      </c>
      <c r="D288" s="3">
        <f t="shared" si="14"/>
        <v>4801.9739940806749</v>
      </c>
      <c r="E288" s="3">
        <f t="shared" si="12"/>
        <v>483.12862991526231</v>
      </c>
      <c r="F288" s="3">
        <f t="shared" si="13"/>
        <v>329.8330902327578</v>
      </c>
    </row>
    <row r="289" spans="2:6" x14ac:dyDescent="0.35">
      <c r="B289" s="2">
        <v>41605</v>
      </c>
      <c r="C289" s="3">
        <v>10.3568</v>
      </c>
      <c r="D289" s="3">
        <f t="shared" si="14"/>
        <v>4869.7081187797257</v>
      </c>
      <c r="E289" s="3">
        <f t="shared" si="12"/>
        <v>493.04008378558501</v>
      </c>
      <c r="F289" s="3">
        <f t="shared" si="13"/>
        <v>334.48554268069654</v>
      </c>
    </row>
    <row r="290" spans="2:6" x14ac:dyDescent="0.35">
      <c r="B290" s="2">
        <v>41607</v>
      </c>
      <c r="C290" s="3">
        <v>10.4514</v>
      </c>
      <c r="D290" s="3">
        <f t="shared" si="14"/>
        <v>4900.2912260074381</v>
      </c>
      <c r="E290" s="3">
        <f t="shared" si="12"/>
        <v>497.54355898314759</v>
      </c>
      <c r="F290" s="3">
        <f t="shared" si="13"/>
        <v>336.58620394589099</v>
      </c>
    </row>
    <row r="291" spans="2:6" x14ac:dyDescent="0.35">
      <c r="B291" s="2">
        <v>41610</v>
      </c>
      <c r="C291" s="3">
        <v>10.3978</v>
      </c>
      <c r="D291" s="3">
        <f t="shared" si="14"/>
        <v>4883.011958001488</v>
      </c>
      <c r="E291" s="3">
        <f t="shared" si="12"/>
        <v>494.99190707416926</v>
      </c>
      <c r="F291" s="3">
        <f t="shared" si="13"/>
        <v>335.39934321520229</v>
      </c>
    </row>
    <row r="292" spans="2:6" x14ac:dyDescent="0.35">
      <c r="B292" s="2">
        <v>41611</v>
      </c>
      <c r="C292" s="3">
        <v>10.3698</v>
      </c>
      <c r="D292" s="3">
        <f t="shared" si="14"/>
        <v>4873.9709367711357</v>
      </c>
      <c r="E292" s="3">
        <f t="shared" si="12"/>
        <v>493.65895458440446</v>
      </c>
      <c r="F292" s="3">
        <f t="shared" si="13"/>
        <v>334.77834277352082</v>
      </c>
    </row>
    <row r="293" spans="2:6" x14ac:dyDescent="0.35">
      <c r="B293" s="2">
        <v>41612</v>
      </c>
      <c r="C293" s="3">
        <v>10.1792</v>
      </c>
      <c r="D293" s="3">
        <f t="shared" si="14"/>
        <v>4812.3754941132038</v>
      </c>
      <c r="E293" s="3">
        <f t="shared" si="12"/>
        <v>484.58535656479097</v>
      </c>
      <c r="F293" s="3">
        <f t="shared" si="13"/>
        <v>330.54753785430142</v>
      </c>
    </row>
    <row r="294" spans="2:6" x14ac:dyDescent="0.35">
      <c r="B294" s="2">
        <v>41613</v>
      </c>
      <c r="C294" s="3">
        <v>10.2302</v>
      </c>
      <c r="D294" s="3">
        <f t="shared" si="14"/>
        <v>4828.9533807207908</v>
      </c>
      <c r="E294" s="3">
        <f t="shared" si="12"/>
        <v>487.0132343140055</v>
      </c>
      <c r="F294" s="3">
        <f t="shared" si="13"/>
        <v>331.68622281512148</v>
      </c>
    </row>
    <row r="295" spans="2:6" x14ac:dyDescent="0.35">
      <c r="B295" s="2">
        <v>41614</v>
      </c>
      <c r="C295" s="3">
        <v>10.126799999999999</v>
      </c>
      <c r="D295" s="3">
        <f t="shared" si="14"/>
        <v>4795.394879466282</v>
      </c>
      <c r="E295" s="3">
        <f t="shared" si="12"/>
        <v>482.09083119108823</v>
      </c>
      <c r="F295" s="3">
        <f t="shared" si="13"/>
        <v>329.38119072082054</v>
      </c>
    </row>
    <row r="296" spans="2:6" x14ac:dyDescent="0.35">
      <c r="B296" s="2">
        <v>41617</v>
      </c>
      <c r="C296" s="3">
        <v>10.162000000000001</v>
      </c>
      <c r="D296" s="3">
        <f t="shared" si="14"/>
        <v>4806.8554947789835</v>
      </c>
      <c r="E296" s="3">
        <f t="shared" si="12"/>
        <v>483.76654289250689</v>
      </c>
      <c r="F296" s="3">
        <f t="shared" si="13"/>
        <v>330.16838577210916</v>
      </c>
    </row>
    <row r="297" spans="2:6" x14ac:dyDescent="0.35">
      <c r="B297" s="2">
        <v>41618</v>
      </c>
      <c r="C297" s="3">
        <v>10.3742</v>
      </c>
      <c r="D297" s="3">
        <f t="shared" si="14"/>
        <v>4875.8700009724171</v>
      </c>
      <c r="E297" s="3">
        <f t="shared" si="12"/>
        <v>493.86841854708177</v>
      </c>
      <c r="F297" s="3">
        <f t="shared" si="13"/>
        <v>334.90878375775594</v>
      </c>
    </row>
    <row r="298" spans="2:6" x14ac:dyDescent="0.35">
      <c r="B298" s="2">
        <v>41619</v>
      </c>
      <c r="C298" s="3">
        <v>10.3994</v>
      </c>
      <c r="D298" s="3">
        <f t="shared" si="14"/>
        <v>4884.0135023093862</v>
      </c>
      <c r="E298" s="3">
        <f t="shared" si="12"/>
        <v>495.06807578787016</v>
      </c>
      <c r="F298" s="3">
        <f t="shared" si="13"/>
        <v>335.46813626874371</v>
      </c>
    </row>
    <row r="299" spans="2:6" x14ac:dyDescent="0.35">
      <c r="B299" s="2">
        <v>41620</v>
      </c>
      <c r="C299" s="3">
        <v>10.666599999999999</v>
      </c>
      <c r="D299" s="3">
        <f t="shared" si="14"/>
        <v>4970.2950955659517</v>
      </c>
      <c r="E299" s="3">
        <f t="shared" si="12"/>
        <v>507.78825097591158</v>
      </c>
      <c r="F299" s="3">
        <f t="shared" si="13"/>
        <v>341.39455831290707</v>
      </c>
    </row>
    <row r="300" spans="2:6" x14ac:dyDescent="0.35">
      <c r="B300" s="2">
        <v>41621</v>
      </c>
      <c r="C300" s="3">
        <v>10.542</v>
      </c>
      <c r="D300" s="3">
        <f t="shared" si="14"/>
        <v>4930.3753893104322</v>
      </c>
      <c r="E300" s="3">
        <f t="shared" si="12"/>
        <v>501.85661239645816</v>
      </c>
      <c r="F300" s="3">
        <f t="shared" si="13"/>
        <v>338.6525942598588</v>
      </c>
    </row>
    <row r="301" spans="2:6" x14ac:dyDescent="0.35">
      <c r="B301" s="2">
        <v>41624</v>
      </c>
      <c r="C301" s="3">
        <v>10.465999999999999</v>
      </c>
      <c r="D301" s="3">
        <f t="shared" si="14"/>
        <v>4905.9363743761342</v>
      </c>
      <c r="E301" s="3">
        <f t="shared" si="12"/>
        <v>498.23859849566787</v>
      </c>
      <c r="F301" s="3">
        <f t="shared" si="13"/>
        <v>336.97395213727327</v>
      </c>
    </row>
    <row r="302" spans="2:6" x14ac:dyDescent="0.35">
      <c r="B302" s="2">
        <v>41625</v>
      </c>
      <c r="C302" s="3">
        <v>10.710599999999999</v>
      </c>
      <c r="D302" s="3">
        <f t="shared" si="14"/>
        <v>4984.7698661634849</v>
      </c>
      <c r="E302" s="3">
        <f t="shared" si="12"/>
        <v>509.88289060268494</v>
      </c>
      <c r="F302" s="3">
        <f t="shared" si="13"/>
        <v>342.38878658704596</v>
      </c>
    </row>
    <row r="303" spans="2:6" x14ac:dyDescent="0.35">
      <c r="B303" s="2">
        <v>41626</v>
      </c>
      <c r="C303" s="3">
        <v>10.7498</v>
      </c>
      <c r="D303" s="3">
        <f t="shared" si="14"/>
        <v>4997.3137062549595</v>
      </c>
      <c r="E303" s="3">
        <f t="shared" si="12"/>
        <v>511.74902408835578</v>
      </c>
      <c r="F303" s="3">
        <f t="shared" si="13"/>
        <v>343.25038507672059</v>
      </c>
    </row>
    <row r="304" spans="2:6" x14ac:dyDescent="0.35">
      <c r="B304" s="2">
        <v>41627</v>
      </c>
      <c r="C304" s="3">
        <v>10.763999999999999</v>
      </c>
      <c r="D304" s="3">
        <f t="shared" si="14"/>
        <v>5001.8524713125416</v>
      </c>
      <c r="E304" s="3">
        <f t="shared" si="12"/>
        <v>512.42502142245064</v>
      </c>
      <c r="F304" s="3">
        <f t="shared" si="13"/>
        <v>343.56213914007617</v>
      </c>
    </row>
    <row r="305" spans="2:6" x14ac:dyDescent="0.35">
      <c r="B305" s="2">
        <v>41628</v>
      </c>
      <c r="C305" s="3">
        <v>10.7334</v>
      </c>
      <c r="D305" s="3">
        <f t="shared" si="14"/>
        <v>4992.0757835577006</v>
      </c>
      <c r="E305" s="3">
        <f t="shared" si="12"/>
        <v>510.96829477292198</v>
      </c>
      <c r="F305" s="3">
        <f t="shared" si="13"/>
        <v>342.89060798676405</v>
      </c>
    </row>
    <row r="306" spans="2:6" x14ac:dyDescent="0.35">
      <c r="B306" s="2">
        <v>41631</v>
      </c>
      <c r="C306" s="3">
        <v>10.873799999999999</v>
      </c>
      <c r="D306" s="3">
        <f t="shared" si="14"/>
        <v>5036.9734834295095</v>
      </c>
      <c r="E306" s="3">
        <f t="shared" si="12"/>
        <v>517.65209940017132</v>
      </c>
      <c r="F306" s="3">
        <f t="shared" si="13"/>
        <v>345.97449538626182</v>
      </c>
    </row>
    <row r="307" spans="2:6" x14ac:dyDescent="0.35">
      <c r="B307" s="2">
        <v>41632</v>
      </c>
      <c r="C307" s="3">
        <v>10.811199999999999</v>
      </c>
      <c r="D307" s="3">
        <f t="shared" si="14"/>
        <v>5017.0357499395004</v>
      </c>
      <c r="E307" s="3">
        <f t="shared" si="12"/>
        <v>514.67199847662573</v>
      </c>
      <c r="F307" s="3">
        <f t="shared" si="13"/>
        <v>344.60503269084677</v>
      </c>
    </row>
    <row r="308" spans="2:6" x14ac:dyDescent="0.35">
      <c r="B308" s="2">
        <v>41634</v>
      </c>
      <c r="C308" s="3">
        <v>10.769400000000001</v>
      </c>
      <c r="D308" s="3">
        <f t="shared" si="14"/>
        <v>5003.6986100810273</v>
      </c>
      <c r="E308" s="3">
        <f t="shared" si="12"/>
        <v>512.68209083119109</v>
      </c>
      <c r="F308" s="3">
        <f t="shared" si="13"/>
        <v>343.6889448361834</v>
      </c>
    </row>
    <row r="309" spans="2:6" x14ac:dyDescent="0.35">
      <c r="B309" s="2">
        <v>41635</v>
      </c>
      <c r="C309" s="3">
        <v>10.5</v>
      </c>
      <c r="D309" s="3">
        <f t="shared" si="14"/>
        <v>4917.6368238543491</v>
      </c>
      <c r="E309" s="3">
        <f t="shared" si="12"/>
        <v>499.85718366181089</v>
      </c>
      <c r="F309" s="3">
        <f t="shared" si="13"/>
        <v>337.77762067301899</v>
      </c>
    </row>
    <row r="310" spans="2:6" x14ac:dyDescent="0.35">
      <c r="B310" s="2">
        <v>41638</v>
      </c>
      <c r="C310" s="3">
        <v>10.4854</v>
      </c>
      <c r="D310" s="3">
        <f t="shared" si="14"/>
        <v>4912.9353596010842</v>
      </c>
      <c r="E310" s="3">
        <f t="shared" si="12"/>
        <v>499.16214414929067</v>
      </c>
      <c r="F310" s="3">
        <f t="shared" si="13"/>
        <v>337.45469129331292</v>
      </c>
    </row>
    <row r="311" spans="2:6" x14ac:dyDescent="0.35">
      <c r="B311" s="2">
        <v>41639</v>
      </c>
      <c r="C311" s="3">
        <v>10.5192</v>
      </c>
      <c r="D311" s="3">
        <f t="shared" si="14"/>
        <v>4923.8243064300559</v>
      </c>
      <c r="E311" s="3">
        <f t="shared" si="12"/>
        <v>500.77120822622112</v>
      </c>
      <c r="F311" s="3">
        <f t="shared" si="13"/>
        <v>338.20262016306668</v>
      </c>
    </row>
    <row r="312" spans="2:6" x14ac:dyDescent="0.35">
      <c r="B312" s="2">
        <v>41641</v>
      </c>
      <c r="C312" s="3">
        <v>10.366200000000001</v>
      </c>
      <c r="D312" s="3">
        <f t="shared" si="14"/>
        <v>4874.5835862878184</v>
      </c>
      <c r="E312" s="3">
        <f t="shared" si="12"/>
        <v>493.48757497857758</v>
      </c>
      <c r="F312" s="3">
        <f t="shared" si="13"/>
        <v>334.82042381843405</v>
      </c>
    </row>
    <row r="313" spans="2:6" x14ac:dyDescent="0.35">
      <c r="B313" s="2">
        <v>41642</v>
      </c>
      <c r="C313" s="3">
        <v>10.3742</v>
      </c>
      <c r="D313" s="3">
        <f t="shared" si="14"/>
        <v>4877.1701373394453</v>
      </c>
      <c r="E313" s="3">
        <f t="shared" si="12"/>
        <v>493.86841854708177</v>
      </c>
      <c r="F313" s="3">
        <f t="shared" si="13"/>
        <v>334.99808619800018</v>
      </c>
    </row>
    <row r="314" spans="2:6" x14ac:dyDescent="0.35">
      <c r="B314" s="2">
        <v>41645</v>
      </c>
      <c r="C314" s="3">
        <v>10.273399999999999</v>
      </c>
      <c r="D314" s="3">
        <f t="shared" si="14"/>
        <v>4844.5874462290349</v>
      </c>
      <c r="E314" s="3">
        <f t="shared" si="12"/>
        <v>489.0697895839283</v>
      </c>
      <c r="F314" s="3">
        <f t="shared" si="13"/>
        <v>332.76007955525421</v>
      </c>
    </row>
    <row r="315" spans="2:6" x14ac:dyDescent="0.35">
      <c r="B315" s="2">
        <v>41646</v>
      </c>
      <c r="C315" s="3">
        <v>9.6999999999999993</v>
      </c>
      <c r="D315" s="3">
        <f t="shared" si="14"/>
        <v>4658.6728791549576</v>
      </c>
      <c r="E315" s="3">
        <f t="shared" si="12"/>
        <v>461.77282681138718</v>
      </c>
      <c r="F315" s="3">
        <f t="shared" si="13"/>
        <v>319.99016946142245</v>
      </c>
    </row>
    <row r="316" spans="2:6" x14ac:dyDescent="0.35">
      <c r="B316" s="2">
        <v>41647</v>
      </c>
      <c r="C316" s="3">
        <v>9.7425999999999995</v>
      </c>
      <c r="D316" s="3">
        <f t="shared" si="14"/>
        <v>4672.7402588821724</v>
      </c>
      <c r="E316" s="3">
        <f t="shared" si="12"/>
        <v>463.80081881367221</v>
      </c>
      <c r="F316" s="3">
        <f t="shared" si="13"/>
        <v>320.95641528712338</v>
      </c>
    </row>
    <row r="317" spans="2:6" x14ac:dyDescent="0.35">
      <c r="B317" s="2">
        <v>41648</v>
      </c>
      <c r="C317" s="3">
        <v>9.629999999999999</v>
      </c>
      <c r="D317" s="3">
        <f t="shared" si="14"/>
        <v>4635.6082634265322</v>
      </c>
      <c r="E317" s="3">
        <f t="shared" si="12"/>
        <v>458.4404455869751</v>
      </c>
      <c r="F317" s="3">
        <f t="shared" si="13"/>
        <v>318.40593066918512</v>
      </c>
    </row>
    <row r="318" spans="2:6" x14ac:dyDescent="0.35">
      <c r="B318" s="2">
        <v>41649</v>
      </c>
      <c r="C318" s="3">
        <v>9.4897999999999989</v>
      </c>
      <c r="D318" s="3">
        <f t="shared" si="14"/>
        <v>4589.2057415286245</v>
      </c>
      <c r="E318" s="3">
        <f t="shared" si="12"/>
        <v>451.76616204893838</v>
      </c>
      <c r="F318" s="3">
        <f t="shared" si="13"/>
        <v>315.21868158973433</v>
      </c>
    </row>
    <row r="319" spans="2:6" x14ac:dyDescent="0.35">
      <c r="B319" s="2">
        <v>41652</v>
      </c>
      <c r="C319" s="3">
        <v>9.6232000000000006</v>
      </c>
      <c r="D319" s="3">
        <f t="shared" si="14"/>
        <v>4633.561440528908</v>
      </c>
      <c r="E319" s="3">
        <f t="shared" si="12"/>
        <v>458.11672855374655</v>
      </c>
      <c r="F319" s="3">
        <f t="shared" si="13"/>
        <v>318.26534058637441</v>
      </c>
    </row>
    <row r="320" spans="2:6" x14ac:dyDescent="0.35">
      <c r="B320" s="2">
        <v>41653</v>
      </c>
      <c r="C320" s="3">
        <v>9.6560000000000006</v>
      </c>
      <c r="D320" s="3">
        <f t="shared" si="14"/>
        <v>4644.4202543596612</v>
      </c>
      <c r="E320" s="3">
        <f t="shared" si="12"/>
        <v>459.67818718461393</v>
      </c>
      <c r="F320" s="3">
        <f t="shared" si="13"/>
        <v>319.01119971149137</v>
      </c>
    </row>
    <row r="321" spans="2:6" x14ac:dyDescent="0.35">
      <c r="B321" s="2">
        <v>41654</v>
      </c>
      <c r="C321" s="3">
        <v>9.4394000000000009</v>
      </c>
      <c r="D321" s="3">
        <f t="shared" si="14"/>
        <v>4572.7884592127402</v>
      </c>
      <c r="E321" s="3">
        <f t="shared" si="12"/>
        <v>449.36684756736173</v>
      </c>
      <c r="F321" s="3">
        <f t="shared" si="13"/>
        <v>314.09102805263757</v>
      </c>
    </row>
    <row r="322" spans="2:6" x14ac:dyDescent="0.35">
      <c r="B322" s="2">
        <v>41655</v>
      </c>
      <c r="C322" s="3">
        <v>9.4766000000000012</v>
      </c>
      <c r="D322" s="3">
        <f t="shared" si="14"/>
        <v>4585.1790721477928</v>
      </c>
      <c r="E322" s="3">
        <f t="shared" si="12"/>
        <v>451.13777016090648</v>
      </c>
      <c r="F322" s="3">
        <f t="shared" si="13"/>
        <v>314.9421018317301</v>
      </c>
    </row>
    <row r="323" spans="2:6" x14ac:dyDescent="0.35">
      <c r="B323" s="2">
        <v>41656</v>
      </c>
      <c r="C323" s="3">
        <v>9.4298000000000002</v>
      </c>
      <c r="D323" s="3">
        <f t="shared" si="14"/>
        <v>4569.6099998882573</v>
      </c>
      <c r="E323" s="3">
        <f t="shared" si="12"/>
        <v>448.90983528515659</v>
      </c>
      <c r="F323" s="3">
        <f t="shared" si="13"/>
        <v>313.87270928155186</v>
      </c>
    </row>
    <row r="324" spans="2:6" x14ac:dyDescent="0.35">
      <c r="B324" s="2">
        <v>41660</v>
      </c>
      <c r="C324" s="3">
        <v>9.3917999999999999</v>
      </c>
      <c r="D324" s="3">
        <f t="shared" si="14"/>
        <v>4556.948843284873</v>
      </c>
      <c r="E324" s="3">
        <f t="shared" ref="E324:E387" si="15">C324/$C$3*100</f>
        <v>447.1008283347615</v>
      </c>
      <c r="F324" s="3">
        <f t="shared" ref="F324:F387" si="16">D324/$D$3*100</f>
        <v>313.00305267500568</v>
      </c>
    </row>
    <row r="325" spans="2:6" x14ac:dyDescent="0.35">
      <c r="B325" s="2">
        <v>41661</v>
      </c>
      <c r="C325" s="3">
        <v>9.5351999999999997</v>
      </c>
      <c r="D325" s="3">
        <f t="shared" si="14"/>
        <v>4604.7884497438108</v>
      </c>
      <c r="E325" s="3">
        <f t="shared" si="15"/>
        <v>453.9274493001999</v>
      </c>
      <c r="F325" s="3">
        <f t="shared" si="16"/>
        <v>316.28901075252156</v>
      </c>
    </row>
    <row r="326" spans="2:6" x14ac:dyDescent="0.35">
      <c r="B326" s="2">
        <v>41662</v>
      </c>
      <c r="C326" s="3">
        <v>11.106199999999999</v>
      </c>
      <c r="D326" s="3">
        <f t="shared" si="14"/>
        <v>5126.4264131689424</v>
      </c>
      <c r="E326" s="3">
        <f t="shared" si="15"/>
        <v>528.71560506521939</v>
      </c>
      <c r="F326" s="3">
        <f t="shared" si="16"/>
        <v>352.11874695503354</v>
      </c>
    </row>
    <row r="327" spans="2:6" x14ac:dyDescent="0.35">
      <c r="B327" s="2">
        <v>41663</v>
      </c>
      <c r="C327" s="3">
        <v>11.030800000000001</v>
      </c>
      <c r="D327" s="3">
        <f t="shared" ref="D327:D390" si="17">D326*(1+((E327/E326-1))*0.687564)</f>
        <v>5102.496908272944</v>
      </c>
      <c r="E327" s="3">
        <f t="shared" si="15"/>
        <v>525.1261544320671</v>
      </c>
      <c r="F327" s="3">
        <f t="shared" si="16"/>
        <v>350.47510153810367</v>
      </c>
    </row>
    <row r="328" spans="2:6" x14ac:dyDescent="0.35">
      <c r="B328" s="2">
        <v>41666</v>
      </c>
      <c r="C328" s="3">
        <v>10.892199999999999</v>
      </c>
      <c r="D328" s="3">
        <f t="shared" si="17"/>
        <v>5058.4158411394956</v>
      </c>
      <c r="E328" s="3">
        <f t="shared" si="15"/>
        <v>518.5280396077311</v>
      </c>
      <c r="F328" s="3">
        <f t="shared" si="16"/>
        <v>347.44730617492479</v>
      </c>
    </row>
    <row r="329" spans="2:6" x14ac:dyDescent="0.35">
      <c r="B329" s="2">
        <v>41667</v>
      </c>
      <c r="C329" s="3">
        <v>11.622</v>
      </c>
      <c r="D329" s="3">
        <f t="shared" si="17"/>
        <v>5291.4480277073235</v>
      </c>
      <c r="E329" s="3">
        <f t="shared" si="15"/>
        <v>553.27049414453006</v>
      </c>
      <c r="F329" s="3">
        <f t="shared" si="16"/>
        <v>363.45358324225367</v>
      </c>
    </row>
    <row r="330" spans="2:6" x14ac:dyDescent="0.35">
      <c r="B330" s="2">
        <v>41668</v>
      </c>
      <c r="C330" s="3">
        <v>11.4406</v>
      </c>
      <c r="D330" s="3">
        <f t="shared" si="17"/>
        <v>5234.6616618709386</v>
      </c>
      <c r="E330" s="3">
        <f t="shared" si="15"/>
        <v>544.63486622869652</v>
      </c>
      <c r="F330" s="3">
        <f t="shared" si="16"/>
        <v>359.55309928503294</v>
      </c>
    </row>
    <row r="331" spans="2:6" x14ac:dyDescent="0.35">
      <c r="B331" s="2">
        <v>41669</v>
      </c>
      <c r="C331" s="3">
        <v>11.562000000000001</v>
      </c>
      <c r="D331" s="3">
        <f t="shared" si="17"/>
        <v>5272.8535941280888</v>
      </c>
      <c r="E331" s="3">
        <f t="shared" si="15"/>
        <v>550.41416738074838</v>
      </c>
      <c r="F331" s="3">
        <f t="shared" si="16"/>
        <v>362.17638776053576</v>
      </c>
    </row>
    <row r="332" spans="2:6" x14ac:dyDescent="0.35">
      <c r="B332" s="2">
        <v>41670</v>
      </c>
      <c r="C332" s="3">
        <v>11.6952</v>
      </c>
      <c r="D332" s="3">
        <f t="shared" si="17"/>
        <v>5314.6202882903963</v>
      </c>
      <c r="E332" s="3">
        <f t="shared" si="15"/>
        <v>556.75521279634393</v>
      </c>
      <c r="F332" s="3">
        <f t="shared" si="16"/>
        <v>365.04521583443659</v>
      </c>
    </row>
    <row r="333" spans="2:6" x14ac:dyDescent="0.35">
      <c r="B333" s="2">
        <v>41673</v>
      </c>
      <c r="C333" s="3">
        <v>11.553799999999999</v>
      </c>
      <c r="D333" s="3">
        <f t="shared" si="17"/>
        <v>5270.4401443028455</v>
      </c>
      <c r="E333" s="3">
        <f t="shared" si="15"/>
        <v>550.02380272303139</v>
      </c>
      <c r="F333" s="3">
        <f t="shared" si="16"/>
        <v>362.0106151813917</v>
      </c>
    </row>
    <row r="334" spans="2:6" x14ac:dyDescent="0.35">
      <c r="B334" s="2">
        <v>41674</v>
      </c>
      <c r="C334" s="3">
        <v>11.5974</v>
      </c>
      <c r="D334" s="3">
        <f t="shared" si="17"/>
        <v>5284.1149655704512</v>
      </c>
      <c r="E334" s="3">
        <f t="shared" si="15"/>
        <v>552.09940017137967</v>
      </c>
      <c r="F334" s="3">
        <f t="shared" si="16"/>
        <v>362.9498973521479</v>
      </c>
    </row>
    <row r="335" spans="2:6" x14ac:dyDescent="0.35">
      <c r="B335" s="2">
        <v>41675</v>
      </c>
      <c r="C335" s="3">
        <v>11.5548</v>
      </c>
      <c r="D335" s="3">
        <f t="shared" si="17"/>
        <v>5270.7694809217201</v>
      </c>
      <c r="E335" s="3">
        <f t="shared" si="15"/>
        <v>550.07140816909464</v>
      </c>
      <c r="F335" s="3">
        <f t="shared" si="16"/>
        <v>362.0332363190455</v>
      </c>
    </row>
    <row r="336" spans="2:6" x14ac:dyDescent="0.35">
      <c r="B336" s="2">
        <v>41676</v>
      </c>
      <c r="C336" s="3">
        <v>11.6546</v>
      </c>
      <c r="D336" s="3">
        <f t="shared" si="17"/>
        <v>5302.0702681675884</v>
      </c>
      <c r="E336" s="3">
        <f t="shared" si="15"/>
        <v>554.82243168618493</v>
      </c>
      <c r="F336" s="3">
        <f t="shared" si="16"/>
        <v>364.18319285707531</v>
      </c>
    </row>
    <row r="337" spans="2:6" x14ac:dyDescent="0.35">
      <c r="B337" s="2">
        <v>41677</v>
      </c>
      <c r="C337" s="3">
        <v>12.2852</v>
      </c>
      <c r="D337" s="3">
        <f t="shared" si="17"/>
        <v>5499.3194463425934</v>
      </c>
      <c r="E337" s="3">
        <f t="shared" si="15"/>
        <v>584.84242597353136</v>
      </c>
      <c r="F337" s="3">
        <f t="shared" si="16"/>
        <v>377.73164315345997</v>
      </c>
    </row>
    <row r="338" spans="2:6" x14ac:dyDescent="0.35">
      <c r="B338" s="2">
        <v>41680</v>
      </c>
      <c r="C338" s="3">
        <v>12.2982</v>
      </c>
      <c r="D338" s="3">
        <f t="shared" si="17"/>
        <v>5503.320581284268</v>
      </c>
      <c r="E338" s="3">
        <f t="shared" si="15"/>
        <v>585.46129677235069</v>
      </c>
      <c r="F338" s="3">
        <f t="shared" si="16"/>
        <v>378.00646902796024</v>
      </c>
    </row>
    <row r="339" spans="2:6" x14ac:dyDescent="0.35">
      <c r="B339" s="2">
        <v>41681</v>
      </c>
      <c r="C339" s="3">
        <v>12.399800000000001</v>
      </c>
      <c r="D339" s="3">
        <f t="shared" si="17"/>
        <v>5534.5806622224918</v>
      </c>
      <c r="E339" s="3">
        <f t="shared" si="15"/>
        <v>590.29801009235462</v>
      </c>
      <c r="F339" s="3">
        <f t="shared" si="16"/>
        <v>380.15362957266336</v>
      </c>
    </row>
    <row r="340" spans="2:6" x14ac:dyDescent="0.35">
      <c r="B340" s="2">
        <v>41682</v>
      </c>
      <c r="C340" s="3">
        <v>12.2552</v>
      </c>
      <c r="D340" s="3">
        <f t="shared" si="17"/>
        <v>5490.2043239503846</v>
      </c>
      <c r="E340" s="3">
        <f t="shared" si="15"/>
        <v>583.41426259164052</v>
      </c>
      <c r="F340" s="3">
        <f t="shared" si="16"/>
        <v>377.10555292677861</v>
      </c>
    </row>
    <row r="341" spans="2:6" x14ac:dyDescent="0.35">
      <c r="B341" s="2">
        <v>41683</v>
      </c>
      <c r="C341" s="3">
        <v>12.472799999999999</v>
      </c>
      <c r="D341" s="3">
        <f t="shared" si="17"/>
        <v>5557.229833582579</v>
      </c>
      <c r="E341" s="3">
        <f t="shared" si="15"/>
        <v>593.77320765495574</v>
      </c>
      <c r="F341" s="3">
        <f t="shared" si="16"/>
        <v>381.70933274600782</v>
      </c>
    </row>
    <row r="342" spans="2:6" x14ac:dyDescent="0.35">
      <c r="B342" s="2">
        <v>41684</v>
      </c>
      <c r="C342" s="3">
        <v>12.443200000000001</v>
      </c>
      <c r="D342" s="3">
        <f t="shared" si="17"/>
        <v>5548.1620897937264</v>
      </c>
      <c r="E342" s="3">
        <f t="shared" si="15"/>
        <v>592.36408645149015</v>
      </c>
      <c r="F342" s="3">
        <f t="shared" si="16"/>
        <v>381.08649681249318</v>
      </c>
    </row>
    <row r="343" spans="2:6" x14ac:dyDescent="0.35">
      <c r="B343" s="2">
        <v>41688</v>
      </c>
      <c r="C343" s="3">
        <v>12.481399999999999</v>
      </c>
      <c r="D343" s="3">
        <f t="shared" si="17"/>
        <v>5559.8730782074681</v>
      </c>
      <c r="E343" s="3">
        <f t="shared" si="15"/>
        <v>594.18261449109775</v>
      </c>
      <c r="F343" s="3">
        <f t="shared" si="16"/>
        <v>381.89088923588946</v>
      </c>
    </row>
    <row r="344" spans="2:6" x14ac:dyDescent="0.35">
      <c r="B344" s="2">
        <v>41689</v>
      </c>
      <c r="C344" s="3">
        <v>12.235200000000001</v>
      </c>
      <c r="D344" s="3">
        <f t="shared" si="17"/>
        <v>5484.4676250765533</v>
      </c>
      <c r="E344" s="3">
        <f t="shared" si="15"/>
        <v>582.46215367037996</v>
      </c>
      <c r="F344" s="3">
        <f t="shared" si="16"/>
        <v>376.71151640770893</v>
      </c>
    </row>
    <row r="345" spans="2:6" x14ac:dyDescent="0.35">
      <c r="B345" s="2">
        <v>41690</v>
      </c>
      <c r="C345" s="3">
        <v>12.427200000000001</v>
      </c>
      <c r="D345" s="3">
        <f t="shared" si="17"/>
        <v>5543.6425563934317</v>
      </c>
      <c r="E345" s="3">
        <f t="shared" si="15"/>
        <v>591.60239931448166</v>
      </c>
      <c r="F345" s="3">
        <f t="shared" si="16"/>
        <v>380.77606371359116</v>
      </c>
    </row>
    <row r="346" spans="2:6" x14ac:dyDescent="0.35">
      <c r="B346" s="2">
        <v>41691</v>
      </c>
      <c r="C346" s="3">
        <v>12.349399999999999</v>
      </c>
      <c r="D346" s="3">
        <f t="shared" si="17"/>
        <v>5519.7801268726935</v>
      </c>
      <c r="E346" s="3">
        <f t="shared" si="15"/>
        <v>587.89869561077785</v>
      </c>
      <c r="F346" s="3">
        <f t="shared" si="16"/>
        <v>379.13702550159991</v>
      </c>
    </row>
    <row r="347" spans="2:6" x14ac:dyDescent="0.35">
      <c r="B347" s="2">
        <v>41694</v>
      </c>
      <c r="C347" s="3">
        <v>12.7714</v>
      </c>
      <c r="D347" s="3">
        <f t="shared" si="17"/>
        <v>5649.4686370457075</v>
      </c>
      <c r="E347" s="3">
        <f t="shared" si="15"/>
        <v>607.98819384937644</v>
      </c>
      <c r="F347" s="3">
        <f t="shared" si="16"/>
        <v>388.04493756667495</v>
      </c>
    </row>
    <row r="348" spans="2:6" x14ac:dyDescent="0.35">
      <c r="B348" s="2">
        <v>41695</v>
      </c>
      <c r="C348" s="3">
        <v>12.9438</v>
      </c>
      <c r="D348" s="3">
        <f t="shared" si="17"/>
        <v>5701.903421343668</v>
      </c>
      <c r="E348" s="3">
        <f t="shared" si="15"/>
        <v>616.1953727506426</v>
      </c>
      <c r="F348" s="3">
        <f t="shared" si="16"/>
        <v>391.64652453111984</v>
      </c>
    </row>
    <row r="349" spans="2:6" x14ac:dyDescent="0.35">
      <c r="B349" s="2">
        <v>41696</v>
      </c>
      <c r="C349" s="3">
        <v>12.8226</v>
      </c>
      <c r="D349" s="3">
        <f t="shared" si="17"/>
        <v>5665.1943149678036</v>
      </c>
      <c r="E349" s="3">
        <f t="shared" si="15"/>
        <v>610.42559268780349</v>
      </c>
      <c r="F349" s="3">
        <f t="shared" si="16"/>
        <v>389.12508688681783</v>
      </c>
    </row>
    <row r="350" spans="2:6" x14ac:dyDescent="0.35">
      <c r="B350" s="2">
        <v>41697</v>
      </c>
      <c r="C350" s="3">
        <v>12.9208</v>
      </c>
      <c r="D350" s="3">
        <f t="shared" si="17"/>
        <v>5695.0250073236821</v>
      </c>
      <c r="E350" s="3">
        <f t="shared" si="15"/>
        <v>615.10044749119299</v>
      </c>
      <c r="F350" s="3">
        <f t="shared" si="16"/>
        <v>391.17406704698749</v>
      </c>
    </row>
    <row r="351" spans="2:6" x14ac:dyDescent="0.35">
      <c r="B351" s="2">
        <v>41698</v>
      </c>
      <c r="C351" s="3">
        <v>12.732200000000001</v>
      </c>
      <c r="D351" s="3">
        <f t="shared" si="17"/>
        <v>5637.8691097599121</v>
      </c>
      <c r="E351" s="3">
        <f t="shared" si="15"/>
        <v>606.1220603637056</v>
      </c>
      <c r="F351" s="3">
        <f t="shared" si="16"/>
        <v>387.24820107151083</v>
      </c>
    </row>
    <row r="352" spans="2:6" x14ac:dyDescent="0.35">
      <c r="B352" s="2">
        <v>41701</v>
      </c>
      <c r="C352" s="3">
        <v>12.731199999999999</v>
      </c>
      <c r="D352" s="3">
        <f t="shared" si="17"/>
        <v>5637.5646536693239</v>
      </c>
      <c r="E352" s="3">
        <f t="shared" si="15"/>
        <v>606.07445491764258</v>
      </c>
      <c r="F352" s="3">
        <f t="shared" si="16"/>
        <v>387.22728890219827</v>
      </c>
    </row>
    <row r="353" spans="2:6" x14ac:dyDescent="0.35">
      <c r="B353" s="2">
        <v>41702</v>
      </c>
      <c r="C353" s="3">
        <v>12.9994</v>
      </c>
      <c r="D353" s="3">
        <f t="shared" si="17"/>
        <v>5719.2217810609454</v>
      </c>
      <c r="E353" s="3">
        <f t="shared" si="15"/>
        <v>618.84223555174708</v>
      </c>
      <c r="F353" s="3">
        <f t="shared" si="16"/>
        <v>392.83607035339071</v>
      </c>
    </row>
    <row r="354" spans="2:6" x14ac:dyDescent="0.35">
      <c r="B354" s="2">
        <v>41703</v>
      </c>
      <c r="C354" s="3">
        <v>12.9572</v>
      </c>
      <c r="D354" s="3">
        <f t="shared" si="17"/>
        <v>5706.4562404669787</v>
      </c>
      <c r="E354" s="3">
        <f t="shared" si="15"/>
        <v>616.8332857278873</v>
      </c>
      <c r="F354" s="3">
        <f t="shared" si="16"/>
        <v>391.95924392580281</v>
      </c>
    </row>
    <row r="355" spans="2:6" x14ac:dyDescent="0.35">
      <c r="B355" s="2">
        <v>41704</v>
      </c>
      <c r="C355" s="3">
        <v>12.871799999999999</v>
      </c>
      <c r="D355" s="3">
        <f t="shared" si="17"/>
        <v>5680.5963709561538</v>
      </c>
      <c r="E355" s="3">
        <f t="shared" si="15"/>
        <v>612.7677806341045</v>
      </c>
      <c r="F355" s="3">
        <f t="shared" si="16"/>
        <v>390.18300759376825</v>
      </c>
    </row>
    <row r="356" spans="2:6" x14ac:dyDescent="0.35">
      <c r="B356" s="2">
        <v>41705</v>
      </c>
      <c r="C356" s="3">
        <v>12.810599999999999</v>
      </c>
      <c r="D356" s="3">
        <f t="shared" si="17"/>
        <v>5662.0260589510071</v>
      </c>
      <c r="E356" s="3">
        <f t="shared" si="15"/>
        <v>609.85432733504706</v>
      </c>
      <c r="F356" s="3">
        <f t="shared" si="16"/>
        <v>388.90746895011995</v>
      </c>
    </row>
    <row r="357" spans="2:6" x14ac:dyDescent="0.35">
      <c r="B357" s="2">
        <v>41708</v>
      </c>
      <c r="C357" s="3">
        <v>12.57</v>
      </c>
      <c r="D357" s="3">
        <f t="shared" si="17"/>
        <v>5588.9102742400419</v>
      </c>
      <c r="E357" s="3">
        <f t="shared" si="15"/>
        <v>598.40045701228223</v>
      </c>
      <c r="F357" s="3">
        <f t="shared" si="16"/>
        <v>383.88536653021134</v>
      </c>
    </row>
    <row r="358" spans="2:6" x14ac:dyDescent="0.35">
      <c r="B358" s="2">
        <v>41709</v>
      </c>
      <c r="C358" s="3">
        <v>12.4994</v>
      </c>
      <c r="D358" s="3">
        <f t="shared" si="17"/>
        <v>5567.3273796204621</v>
      </c>
      <c r="E358" s="3">
        <f t="shared" si="15"/>
        <v>595.03951252023228</v>
      </c>
      <c r="F358" s="3">
        <f t="shared" si="16"/>
        <v>382.40290268569265</v>
      </c>
    </row>
    <row r="359" spans="2:6" x14ac:dyDescent="0.35">
      <c r="B359" s="2">
        <v>41710</v>
      </c>
      <c r="C359" s="3">
        <v>12.473800000000001</v>
      </c>
      <c r="D359" s="3">
        <f t="shared" si="17"/>
        <v>5559.4874766338789</v>
      </c>
      <c r="E359" s="3">
        <f t="shared" si="15"/>
        <v>593.82081310101876</v>
      </c>
      <c r="F359" s="3">
        <f t="shared" si="16"/>
        <v>381.86440342843355</v>
      </c>
    </row>
    <row r="360" spans="2:6" x14ac:dyDescent="0.35">
      <c r="B360" s="2">
        <v>41711</v>
      </c>
      <c r="C360" s="3">
        <v>12.2874</v>
      </c>
      <c r="D360" s="3">
        <f t="shared" si="17"/>
        <v>5502.3665798267766</v>
      </c>
      <c r="E360" s="3">
        <f t="shared" si="15"/>
        <v>584.94715795487002</v>
      </c>
      <c r="F360" s="3">
        <f t="shared" si="16"/>
        <v>377.94094154921947</v>
      </c>
    </row>
    <row r="361" spans="2:6" x14ac:dyDescent="0.35">
      <c r="B361" s="2">
        <v>41712</v>
      </c>
      <c r="C361" s="3">
        <v>12.1282</v>
      </c>
      <c r="D361" s="3">
        <f t="shared" si="17"/>
        <v>5453.3496938562175</v>
      </c>
      <c r="E361" s="3">
        <f t="shared" si="15"/>
        <v>577.3683709416357</v>
      </c>
      <c r="F361" s="3">
        <f t="shared" si="16"/>
        <v>374.57411969779224</v>
      </c>
    </row>
    <row r="362" spans="2:6" x14ac:dyDescent="0.35">
      <c r="B362" s="2">
        <v>41715</v>
      </c>
      <c r="C362" s="3">
        <v>12.0778</v>
      </c>
      <c r="D362" s="3">
        <f t="shared" si="17"/>
        <v>5437.7681436495186</v>
      </c>
      <c r="E362" s="3">
        <f t="shared" si="15"/>
        <v>574.96905646005905</v>
      </c>
      <c r="F362" s="3">
        <f t="shared" si="16"/>
        <v>373.50387007511046</v>
      </c>
    </row>
    <row r="363" spans="2:6" x14ac:dyDescent="0.35">
      <c r="B363" s="2">
        <v>41716</v>
      </c>
      <c r="C363" s="3">
        <v>12.007200000000001</v>
      </c>
      <c r="D363" s="3">
        <f t="shared" si="17"/>
        <v>5415.9131500841368</v>
      </c>
      <c r="E363" s="3">
        <f t="shared" si="15"/>
        <v>571.60811196800921</v>
      </c>
      <c r="F363" s="3">
        <f t="shared" si="16"/>
        <v>372.00271657582607</v>
      </c>
    </row>
    <row r="364" spans="2:6" x14ac:dyDescent="0.35">
      <c r="B364" s="2">
        <v>41717</v>
      </c>
      <c r="C364" s="3">
        <v>12.002599999999999</v>
      </c>
      <c r="D364" s="3">
        <f t="shared" si="17"/>
        <v>5414.4865543930528</v>
      </c>
      <c r="E364" s="3">
        <f t="shared" si="15"/>
        <v>571.38912691611915</v>
      </c>
      <c r="F364" s="3">
        <f t="shared" si="16"/>
        <v>371.90472802655796</v>
      </c>
    </row>
    <row r="365" spans="2:6" x14ac:dyDescent="0.35">
      <c r="B365" s="2">
        <v>41718</v>
      </c>
      <c r="C365" s="3">
        <v>12.122</v>
      </c>
      <c r="D365" s="3">
        <f t="shared" si="17"/>
        <v>5451.5204504134308</v>
      </c>
      <c r="E365" s="3">
        <f t="shared" si="15"/>
        <v>577.07321717604486</v>
      </c>
      <c r="F365" s="3">
        <f t="shared" si="16"/>
        <v>374.44847449057823</v>
      </c>
    </row>
    <row r="366" spans="2:6" x14ac:dyDescent="0.35">
      <c r="B366" s="2">
        <v>41719</v>
      </c>
      <c r="C366" s="3">
        <v>11.5998</v>
      </c>
      <c r="D366" s="3">
        <f t="shared" si="17"/>
        <v>5290.0498861601136</v>
      </c>
      <c r="E366" s="3">
        <f t="shared" si="15"/>
        <v>552.21365324193084</v>
      </c>
      <c r="F366" s="3">
        <f t="shared" si="16"/>
        <v>363.35754912218817</v>
      </c>
    </row>
    <row r="367" spans="2:6" x14ac:dyDescent="0.35">
      <c r="B367" s="2">
        <v>41722</v>
      </c>
      <c r="C367" s="3">
        <v>10.825799999999999</v>
      </c>
      <c r="D367" s="3">
        <f t="shared" si="17"/>
        <v>5047.3534738440294</v>
      </c>
      <c r="E367" s="3">
        <f t="shared" si="15"/>
        <v>515.36703798914584</v>
      </c>
      <c r="F367" s="3">
        <f t="shared" si="16"/>
        <v>346.68746557711</v>
      </c>
    </row>
    <row r="368" spans="2:6" x14ac:dyDescent="0.35">
      <c r="B368" s="2">
        <v>41723</v>
      </c>
      <c r="C368" s="3">
        <v>10.5954</v>
      </c>
      <c r="D368" s="3">
        <f t="shared" si="17"/>
        <v>4973.4951708537401</v>
      </c>
      <c r="E368" s="3">
        <f t="shared" si="15"/>
        <v>504.39874321622386</v>
      </c>
      <c r="F368" s="3">
        <f t="shared" si="16"/>
        <v>341.61436181922545</v>
      </c>
    </row>
    <row r="369" spans="2:6" x14ac:dyDescent="0.35">
      <c r="B369" s="2">
        <v>41724</v>
      </c>
      <c r="C369" s="3">
        <v>10.6366</v>
      </c>
      <c r="D369" s="3">
        <f t="shared" si="17"/>
        <v>4986.7922020962133</v>
      </c>
      <c r="E369" s="3">
        <f t="shared" si="15"/>
        <v>506.36008759402074</v>
      </c>
      <c r="F369" s="3">
        <f t="shared" si="16"/>
        <v>342.52769473419602</v>
      </c>
    </row>
    <row r="370" spans="2:6" x14ac:dyDescent="0.35">
      <c r="B370" s="2">
        <v>41725</v>
      </c>
      <c r="C370" s="3">
        <v>10.405200000000001</v>
      </c>
      <c r="D370" s="3">
        <f t="shared" si="17"/>
        <v>4912.1997423958601</v>
      </c>
      <c r="E370" s="3">
        <f t="shared" si="15"/>
        <v>495.34418737503574</v>
      </c>
      <c r="F370" s="3">
        <f t="shared" si="16"/>
        <v>337.40416396927355</v>
      </c>
    </row>
    <row r="371" spans="2:6" x14ac:dyDescent="0.35">
      <c r="B371" s="2">
        <v>41726</v>
      </c>
      <c r="C371" s="3">
        <v>10.253400000000001</v>
      </c>
      <c r="D371" s="3">
        <f t="shared" si="17"/>
        <v>4862.9265743050282</v>
      </c>
      <c r="E371" s="3">
        <f t="shared" si="15"/>
        <v>488.11768066266785</v>
      </c>
      <c r="F371" s="3">
        <f t="shared" si="16"/>
        <v>334.01973887305462</v>
      </c>
    </row>
    <row r="372" spans="2:6" x14ac:dyDescent="0.35">
      <c r="B372" s="2">
        <v>41729</v>
      </c>
      <c r="C372" s="3">
        <v>10.058</v>
      </c>
      <c r="D372" s="3">
        <f t="shared" si="17"/>
        <v>4799.2077871231886</v>
      </c>
      <c r="E372" s="3">
        <f t="shared" si="15"/>
        <v>478.8155765019518</v>
      </c>
      <c r="F372" s="3">
        <f t="shared" si="16"/>
        <v>329.64308783163364</v>
      </c>
    </row>
    <row r="373" spans="2:6" x14ac:dyDescent="0.35">
      <c r="B373" s="2">
        <v>41730</v>
      </c>
      <c r="C373" s="3">
        <v>10.419799999999999</v>
      </c>
      <c r="D373" s="3">
        <f t="shared" si="17"/>
        <v>4917.9047520829918</v>
      </c>
      <c r="E373" s="3">
        <f t="shared" si="15"/>
        <v>496.03922688755586</v>
      </c>
      <c r="F373" s="3">
        <f t="shared" si="16"/>
        <v>337.7960238538198</v>
      </c>
    </row>
    <row r="374" spans="2:6" x14ac:dyDescent="0.35">
      <c r="B374" s="2">
        <v>41731</v>
      </c>
      <c r="C374" s="3">
        <v>10.368</v>
      </c>
      <c r="D374" s="3">
        <f t="shared" si="17"/>
        <v>4901.0949105484724</v>
      </c>
      <c r="E374" s="3">
        <f t="shared" si="15"/>
        <v>493.57326478149099</v>
      </c>
      <c r="F374" s="3">
        <f t="shared" si="16"/>
        <v>336.64140660964313</v>
      </c>
    </row>
    <row r="375" spans="2:6" x14ac:dyDescent="0.35">
      <c r="B375" s="2">
        <v>41732</v>
      </c>
      <c r="C375" s="3">
        <v>10.134</v>
      </c>
      <c r="D375" s="3">
        <f t="shared" si="17"/>
        <v>4825.0400260450124</v>
      </c>
      <c r="E375" s="3">
        <f t="shared" si="15"/>
        <v>482.43359040274203</v>
      </c>
      <c r="F375" s="3">
        <f t="shared" si="16"/>
        <v>331.41742630196251</v>
      </c>
    </row>
    <row r="376" spans="2:6" x14ac:dyDescent="0.35">
      <c r="B376" s="2">
        <v>41733</v>
      </c>
      <c r="C376" s="3">
        <v>9.6373999999999995</v>
      </c>
      <c r="D376" s="3">
        <f t="shared" si="17"/>
        <v>4662.4702284089144</v>
      </c>
      <c r="E376" s="3">
        <f t="shared" si="15"/>
        <v>458.79272588784153</v>
      </c>
      <c r="F376" s="3">
        <f t="shared" si="16"/>
        <v>320.25099791252808</v>
      </c>
    </row>
    <row r="377" spans="2:6" x14ac:dyDescent="0.35">
      <c r="B377" s="2">
        <v>41736</v>
      </c>
      <c r="C377" s="3">
        <v>9.6571999999999996</v>
      </c>
      <c r="D377" s="3">
        <f t="shared" si="17"/>
        <v>4669.0564222232715</v>
      </c>
      <c r="E377" s="3">
        <f t="shared" si="15"/>
        <v>459.73531371988952</v>
      </c>
      <c r="F377" s="3">
        <f t="shared" si="16"/>
        <v>320.7033836733296</v>
      </c>
    </row>
    <row r="378" spans="2:6" x14ac:dyDescent="0.35">
      <c r="B378" s="2">
        <v>41737</v>
      </c>
      <c r="C378" s="3">
        <v>9.9681999999999995</v>
      </c>
      <c r="D378" s="3">
        <f t="shared" si="17"/>
        <v>4772.4399660222662</v>
      </c>
      <c r="E378" s="3">
        <f t="shared" si="15"/>
        <v>474.54060744549179</v>
      </c>
      <c r="F378" s="3">
        <f t="shared" si="16"/>
        <v>327.80448704716497</v>
      </c>
    </row>
    <row r="379" spans="2:6" x14ac:dyDescent="0.35">
      <c r="B379" s="2">
        <v>41738</v>
      </c>
      <c r="C379" s="3">
        <v>10.086600000000001</v>
      </c>
      <c r="D379" s="3">
        <f t="shared" si="17"/>
        <v>4811.4151849058462</v>
      </c>
      <c r="E379" s="3">
        <f t="shared" si="15"/>
        <v>480.17709225935448</v>
      </c>
      <c r="F379" s="3">
        <f t="shared" si="16"/>
        <v>330.48157711527364</v>
      </c>
    </row>
    <row r="380" spans="2:6" x14ac:dyDescent="0.35">
      <c r="B380" s="2">
        <v>41739</v>
      </c>
      <c r="C380" s="3">
        <v>9.5638000000000005</v>
      </c>
      <c r="D380" s="3">
        <f t="shared" si="17"/>
        <v>4639.9496872220143</v>
      </c>
      <c r="E380" s="3">
        <f t="shared" si="15"/>
        <v>455.28896505760264</v>
      </c>
      <c r="F380" s="3">
        <f t="shared" si="16"/>
        <v>318.70412995727764</v>
      </c>
    </row>
    <row r="381" spans="2:6" x14ac:dyDescent="0.35">
      <c r="B381" s="2">
        <v>41740</v>
      </c>
      <c r="C381" s="3">
        <v>9.3346</v>
      </c>
      <c r="D381" s="3">
        <f t="shared" si="17"/>
        <v>4563.4938710759234</v>
      </c>
      <c r="E381" s="3">
        <f t="shared" si="15"/>
        <v>444.37779681995619</v>
      </c>
      <c r="F381" s="3">
        <f t="shared" si="16"/>
        <v>313.45261086600016</v>
      </c>
    </row>
    <row r="382" spans="2:6" x14ac:dyDescent="0.35">
      <c r="B382" s="2">
        <v>41743</v>
      </c>
      <c r="C382" s="3">
        <v>9.4738000000000007</v>
      </c>
      <c r="D382" s="3">
        <f t="shared" si="17"/>
        <v>4610.2839872797431</v>
      </c>
      <c r="E382" s="3">
        <f t="shared" si="15"/>
        <v>451.00447491192995</v>
      </c>
      <c r="F382" s="3">
        <f t="shared" si="16"/>
        <v>316.66648262767143</v>
      </c>
    </row>
    <row r="383" spans="2:6" x14ac:dyDescent="0.35">
      <c r="B383" s="2">
        <v>41744</v>
      </c>
      <c r="C383" s="3">
        <v>9.3219999999999992</v>
      </c>
      <c r="D383" s="3">
        <f t="shared" si="17"/>
        <v>4559.4927997463901</v>
      </c>
      <c r="E383" s="3">
        <f t="shared" si="15"/>
        <v>443.777968199562</v>
      </c>
      <c r="F383" s="3">
        <f t="shared" si="16"/>
        <v>313.17778936082573</v>
      </c>
    </row>
    <row r="384" spans="2:6" x14ac:dyDescent="0.35">
      <c r="B384" s="2">
        <v>41745</v>
      </c>
      <c r="C384" s="3">
        <v>9.4687999999999999</v>
      </c>
      <c r="D384" s="3">
        <f t="shared" si="17"/>
        <v>4608.8609233423085</v>
      </c>
      <c r="E384" s="3">
        <f t="shared" si="15"/>
        <v>450.76644768161475</v>
      </c>
      <c r="F384" s="3">
        <f t="shared" si="16"/>
        <v>316.56873666389458</v>
      </c>
    </row>
    <row r="385" spans="2:6" x14ac:dyDescent="0.35">
      <c r="B385" s="2">
        <v>41746</v>
      </c>
      <c r="C385" s="3">
        <v>9.8781999999999996</v>
      </c>
      <c r="D385" s="3">
        <f t="shared" si="17"/>
        <v>4745.8732456182679</v>
      </c>
      <c r="E385" s="3">
        <f t="shared" si="15"/>
        <v>470.2561172998191</v>
      </c>
      <c r="F385" s="3">
        <f t="shared" si="16"/>
        <v>325.97969926218286</v>
      </c>
    </row>
    <row r="386" spans="2:6" x14ac:dyDescent="0.35">
      <c r="B386" s="2">
        <v>41750</v>
      </c>
      <c r="C386" s="3">
        <v>9.9567999999999994</v>
      </c>
      <c r="D386" s="3">
        <f t="shared" si="17"/>
        <v>4771.8373887972748</v>
      </c>
      <c r="E386" s="3">
        <f t="shared" si="15"/>
        <v>473.99790536037318</v>
      </c>
      <c r="F386" s="3">
        <f t="shared" si="16"/>
        <v>327.7630978375467</v>
      </c>
    </row>
    <row r="387" spans="2:6" x14ac:dyDescent="0.35">
      <c r="B387" s="2">
        <v>41751</v>
      </c>
      <c r="C387" s="3">
        <v>10.654199999999999</v>
      </c>
      <c r="D387" s="3">
        <f t="shared" si="17"/>
        <v>5001.6431565446928</v>
      </c>
      <c r="E387" s="3">
        <f t="shared" si="15"/>
        <v>507.19794344473002</v>
      </c>
      <c r="F387" s="3">
        <f t="shared" si="16"/>
        <v>343.54776194086685</v>
      </c>
    </row>
    <row r="388" spans="2:6" x14ac:dyDescent="0.35">
      <c r="B388" s="2">
        <v>41752</v>
      </c>
      <c r="C388" s="3">
        <v>10.1</v>
      </c>
      <c r="D388" s="3">
        <f t="shared" si="17"/>
        <v>4822.7591516016873</v>
      </c>
      <c r="E388" s="3">
        <f t="shared" ref="E388:E451" si="18">C388/$C$3*100</f>
        <v>480.81500523659901</v>
      </c>
      <c r="F388" s="3">
        <f t="shared" ref="F388:F451" si="19">D388/$D$3*100</f>
        <v>331.26075992538443</v>
      </c>
    </row>
    <row r="389" spans="2:6" x14ac:dyDescent="0.35">
      <c r="B389" s="2">
        <v>41753</v>
      </c>
      <c r="C389" s="3">
        <v>9.8306000000000004</v>
      </c>
      <c r="D389" s="3">
        <f t="shared" si="17"/>
        <v>4734.3117821511714</v>
      </c>
      <c r="E389" s="3">
        <f t="shared" si="18"/>
        <v>467.99009806721887</v>
      </c>
      <c r="F389" s="3">
        <f t="shared" si="19"/>
        <v>325.18557725576085</v>
      </c>
    </row>
    <row r="390" spans="2:6" x14ac:dyDescent="0.35">
      <c r="B390" s="2">
        <v>41754</v>
      </c>
      <c r="C390" s="3">
        <v>9.2022000000000013</v>
      </c>
      <c r="D390" s="3">
        <f t="shared" si="17"/>
        <v>4526.2337960321765</v>
      </c>
      <c r="E390" s="3">
        <f t="shared" si="18"/>
        <v>438.07483576121109</v>
      </c>
      <c r="F390" s="3">
        <f t="shared" si="19"/>
        <v>310.8933288479941</v>
      </c>
    </row>
    <row r="391" spans="2:6" x14ac:dyDescent="0.35">
      <c r="B391" s="2">
        <v>41757</v>
      </c>
      <c r="C391" s="3">
        <v>8.9773999999999994</v>
      </c>
      <c r="D391" s="3">
        <f t="shared" ref="D391:D454" si="20">D390*(1+((E391/E390-1))*0.687564)</f>
        <v>4450.2090896567834</v>
      </c>
      <c r="E391" s="3">
        <f t="shared" si="18"/>
        <v>427.37313148624202</v>
      </c>
      <c r="F391" s="3">
        <f t="shared" si="19"/>
        <v>305.67142138478334</v>
      </c>
    </row>
    <row r="392" spans="2:6" x14ac:dyDescent="0.35">
      <c r="B392" s="2">
        <v>41758</v>
      </c>
      <c r="C392" s="3">
        <v>9.1391999999999989</v>
      </c>
      <c r="D392" s="3">
        <f t="shared" si="20"/>
        <v>4505.3560382628229</v>
      </c>
      <c r="E392" s="3">
        <f t="shared" si="18"/>
        <v>435.07569265924013</v>
      </c>
      <c r="F392" s="3">
        <f t="shared" si="19"/>
        <v>309.45929872398978</v>
      </c>
    </row>
    <row r="393" spans="2:6" x14ac:dyDescent="0.35">
      <c r="B393" s="2">
        <v>41759</v>
      </c>
      <c r="C393" s="3">
        <v>9.2012</v>
      </c>
      <c r="D393" s="3">
        <f t="shared" si="20"/>
        <v>4526.3708621405931</v>
      </c>
      <c r="E393" s="3">
        <f t="shared" si="18"/>
        <v>438.02723031514807</v>
      </c>
      <c r="F393" s="3">
        <f t="shared" si="19"/>
        <v>310.90274350499993</v>
      </c>
    </row>
    <row r="394" spans="2:6" x14ac:dyDescent="0.35">
      <c r="B394" s="2">
        <v>41760</v>
      </c>
      <c r="C394" s="3">
        <v>9.6147999999999989</v>
      </c>
      <c r="D394" s="3">
        <f t="shared" si="20"/>
        <v>4666.2649378586448</v>
      </c>
      <c r="E394" s="3">
        <f t="shared" si="18"/>
        <v>457.71684280681706</v>
      </c>
      <c r="F394" s="3">
        <f t="shared" si="19"/>
        <v>320.51164504345439</v>
      </c>
    </row>
    <row r="395" spans="2:6" x14ac:dyDescent="0.35">
      <c r="B395" s="2">
        <v>41761</v>
      </c>
      <c r="C395" s="3">
        <v>9.732800000000001</v>
      </c>
      <c r="D395" s="3">
        <f t="shared" si="20"/>
        <v>4705.6402740816138</v>
      </c>
      <c r="E395" s="3">
        <f t="shared" si="18"/>
        <v>463.33428544225467</v>
      </c>
      <c r="F395" s="3">
        <f t="shared" si="19"/>
        <v>323.21621796312974</v>
      </c>
    </row>
    <row r="396" spans="2:6" x14ac:dyDescent="0.35">
      <c r="B396" s="2">
        <v>41764</v>
      </c>
      <c r="C396" s="3">
        <v>9.8394000000000013</v>
      </c>
      <c r="D396" s="3">
        <f t="shared" si="20"/>
        <v>4741.0768098520975</v>
      </c>
      <c r="E396" s="3">
        <f t="shared" si="18"/>
        <v>468.40902599257362</v>
      </c>
      <c r="F396" s="3">
        <f t="shared" si="19"/>
        <v>325.65024657609808</v>
      </c>
    </row>
    <row r="397" spans="2:6" x14ac:dyDescent="0.35">
      <c r="B397" s="2">
        <v>41765</v>
      </c>
      <c r="C397" s="3">
        <v>9.319799999999999</v>
      </c>
      <c r="D397" s="3">
        <f t="shared" si="20"/>
        <v>4568.9333026195336</v>
      </c>
      <c r="E397" s="3">
        <f t="shared" si="18"/>
        <v>443.67323621822328</v>
      </c>
      <c r="F397" s="3">
        <f t="shared" si="19"/>
        <v>313.8262289899946</v>
      </c>
    </row>
    <row r="398" spans="2:6" x14ac:dyDescent="0.35">
      <c r="B398" s="2">
        <v>41766</v>
      </c>
      <c r="C398" s="3">
        <v>9.158199999999999</v>
      </c>
      <c r="D398" s="3">
        <f t="shared" si="20"/>
        <v>4514.4626333286888</v>
      </c>
      <c r="E398" s="3">
        <f t="shared" si="18"/>
        <v>435.98019613443773</v>
      </c>
      <c r="F398" s="3">
        <f t="shared" si="19"/>
        <v>310.08480323437982</v>
      </c>
    </row>
    <row r="399" spans="2:6" x14ac:dyDescent="0.35">
      <c r="B399" s="2">
        <v>41767</v>
      </c>
      <c r="C399" s="3">
        <v>9.1902000000000008</v>
      </c>
      <c r="D399" s="3">
        <f t="shared" si="20"/>
        <v>4525.3083697782868</v>
      </c>
      <c r="E399" s="3">
        <f t="shared" si="18"/>
        <v>437.50357040845478</v>
      </c>
      <c r="F399" s="3">
        <f t="shared" si="19"/>
        <v>310.82976411368287</v>
      </c>
    </row>
    <row r="400" spans="2:6" x14ac:dyDescent="0.35">
      <c r="B400" s="2">
        <v>41768</v>
      </c>
      <c r="C400" s="3">
        <v>9.3872</v>
      </c>
      <c r="D400" s="3">
        <f t="shared" si="20"/>
        <v>4592.0047972140082</v>
      </c>
      <c r="E400" s="3">
        <f t="shared" si="18"/>
        <v>446.88184328287156</v>
      </c>
      <c r="F400" s="3">
        <f t="shared" si="19"/>
        <v>315.41094027076457</v>
      </c>
    </row>
    <row r="401" spans="2:6" x14ac:dyDescent="0.35">
      <c r="B401" s="2">
        <v>41771</v>
      </c>
      <c r="C401" s="3">
        <v>9.870000000000001</v>
      </c>
      <c r="D401" s="3">
        <f t="shared" si="20"/>
        <v>4754.3900752085001</v>
      </c>
      <c r="E401" s="3">
        <f t="shared" si="18"/>
        <v>469.86575264210228</v>
      </c>
      <c r="F401" s="3">
        <f t="shared" si="19"/>
        <v>326.56469456332246</v>
      </c>
    </row>
    <row r="402" spans="2:6" x14ac:dyDescent="0.35">
      <c r="B402" s="2">
        <v>41772</v>
      </c>
      <c r="C402" s="3">
        <v>9.9182000000000006</v>
      </c>
      <c r="D402" s="3">
        <f t="shared" si="20"/>
        <v>4770.3539320939835</v>
      </c>
      <c r="E402" s="3">
        <f t="shared" si="18"/>
        <v>472.16033514234033</v>
      </c>
      <c r="F402" s="3">
        <f t="shared" si="19"/>
        <v>327.6612036770876</v>
      </c>
    </row>
    <row r="403" spans="2:6" x14ac:dyDescent="0.35">
      <c r="B403" s="2">
        <v>41773</v>
      </c>
      <c r="C403" s="3">
        <v>10.053799999999999</v>
      </c>
      <c r="D403" s="3">
        <f t="shared" si="20"/>
        <v>4815.1965088074012</v>
      </c>
      <c r="E403" s="3">
        <f t="shared" si="18"/>
        <v>478.61563362848705</v>
      </c>
      <c r="F403" s="3">
        <f t="shared" si="19"/>
        <v>330.74130483332425</v>
      </c>
    </row>
    <row r="404" spans="2:6" x14ac:dyDescent="0.35">
      <c r="B404" s="2">
        <v>41774</v>
      </c>
      <c r="C404" s="3">
        <v>9.8339999999999996</v>
      </c>
      <c r="D404" s="3">
        <f t="shared" si="20"/>
        <v>4742.815506721674</v>
      </c>
      <c r="E404" s="3">
        <f t="shared" si="18"/>
        <v>468.15195658383317</v>
      </c>
      <c r="F404" s="3">
        <f t="shared" si="19"/>
        <v>325.76967241267647</v>
      </c>
    </row>
    <row r="405" spans="2:6" x14ac:dyDescent="0.35">
      <c r="B405" s="2">
        <v>41775</v>
      </c>
      <c r="C405" s="3">
        <v>9.996599999999999</v>
      </c>
      <c r="D405" s="3">
        <f t="shared" si="20"/>
        <v>4796.734242138893</v>
      </c>
      <c r="E405" s="3">
        <f t="shared" si="18"/>
        <v>475.89260211368173</v>
      </c>
      <c r="F405" s="3">
        <f t="shared" si="19"/>
        <v>329.47318749751992</v>
      </c>
    </row>
    <row r="406" spans="2:6" x14ac:dyDescent="0.35">
      <c r="B406" s="2">
        <v>41778</v>
      </c>
      <c r="C406" s="3">
        <v>10.414199999999999</v>
      </c>
      <c r="D406" s="3">
        <f t="shared" si="20"/>
        <v>4934.508145301581</v>
      </c>
      <c r="E406" s="3">
        <f t="shared" si="18"/>
        <v>495.77263638960289</v>
      </c>
      <c r="F406" s="3">
        <f t="shared" si="19"/>
        <v>338.93646078671185</v>
      </c>
    </row>
    <row r="407" spans="2:6" x14ac:dyDescent="0.35">
      <c r="B407" s="2">
        <v>41779</v>
      </c>
      <c r="C407" s="3">
        <v>10.619199999999999</v>
      </c>
      <c r="D407" s="3">
        <f t="shared" si="20"/>
        <v>5001.2940705263045</v>
      </c>
      <c r="E407" s="3">
        <f t="shared" si="18"/>
        <v>505.53175283252403</v>
      </c>
      <c r="F407" s="3">
        <f t="shared" si="19"/>
        <v>343.52378427660966</v>
      </c>
    </row>
    <row r="408" spans="2:6" x14ac:dyDescent="0.35">
      <c r="B408" s="2">
        <v>41780</v>
      </c>
      <c r="C408" s="3">
        <v>11.16</v>
      </c>
      <c r="D408" s="3">
        <f t="shared" si="20"/>
        <v>5176.4159475237257</v>
      </c>
      <c r="E408" s="3">
        <f t="shared" si="18"/>
        <v>531.27677806341046</v>
      </c>
      <c r="F408" s="3">
        <f t="shared" si="19"/>
        <v>355.55237708627942</v>
      </c>
    </row>
    <row r="409" spans="2:6" x14ac:dyDescent="0.35">
      <c r="B409" s="2">
        <v>41781</v>
      </c>
      <c r="C409" s="3">
        <v>11.194199999999999</v>
      </c>
      <c r="D409" s="3">
        <f t="shared" si="20"/>
        <v>5187.3229197553901</v>
      </c>
      <c r="E409" s="3">
        <f t="shared" si="18"/>
        <v>532.90488431876599</v>
      </c>
      <c r="F409" s="3">
        <f t="shared" si="19"/>
        <v>356.301544066502</v>
      </c>
    </row>
    <row r="410" spans="2:6" x14ac:dyDescent="0.35">
      <c r="B410" s="2">
        <v>41782</v>
      </c>
      <c r="C410" s="3">
        <v>11.495799999999999</v>
      </c>
      <c r="D410" s="3">
        <f t="shared" si="20"/>
        <v>5283.4165696091723</v>
      </c>
      <c r="E410" s="3">
        <f t="shared" si="18"/>
        <v>547.26268685137575</v>
      </c>
      <c r="F410" s="3">
        <f t="shared" si="19"/>
        <v>362.90192664293568</v>
      </c>
    </row>
    <row r="411" spans="2:6" x14ac:dyDescent="0.35">
      <c r="B411" s="2">
        <v>41786</v>
      </c>
      <c r="C411" s="3">
        <v>11.394600000000001</v>
      </c>
      <c r="D411" s="3">
        <f t="shared" si="20"/>
        <v>5251.437244337073</v>
      </c>
      <c r="E411" s="3">
        <f t="shared" si="18"/>
        <v>542.44501570979719</v>
      </c>
      <c r="F411" s="3">
        <f t="shared" si="19"/>
        <v>360.70536337727509</v>
      </c>
    </row>
    <row r="412" spans="2:6" x14ac:dyDescent="0.35">
      <c r="B412" s="2">
        <v>41787</v>
      </c>
      <c r="C412" s="3">
        <v>11.464</v>
      </c>
      <c r="D412" s="3">
        <f t="shared" si="20"/>
        <v>5273.4285844722335</v>
      </c>
      <c r="E412" s="3">
        <f t="shared" si="18"/>
        <v>545.7488336665715</v>
      </c>
      <c r="F412" s="3">
        <f t="shared" si="19"/>
        <v>362.21588211062954</v>
      </c>
    </row>
    <row r="413" spans="2:6" x14ac:dyDescent="0.35">
      <c r="B413" s="2">
        <v>41788</v>
      </c>
      <c r="C413" s="3">
        <v>11.8628</v>
      </c>
      <c r="D413" s="3">
        <f t="shared" si="20"/>
        <v>5399.5605521030893</v>
      </c>
      <c r="E413" s="3">
        <f t="shared" si="18"/>
        <v>564.73388555650774</v>
      </c>
      <c r="F413" s="3">
        <f t="shared" si="19"/>
        <v>370.87950601032287</v>
      </c>
    </row>
    <row r="414" spans="2:6" x14ac:dyDescent="0.35">
      <c r="B414" s="2">
        <v>41789</v>
      </c>
      <c r="C414" s="3">
        <v>11.937999999999999</v>
      </c>
      <c r="D414" s="3">
        <f t="shared" si="20"/>
        <v>5423.0949004482318</v>
      </c>
      <c r="E414" s="3">
        <f t="shared" si="18"/>
        <v>568.31381510044741</v>
      </c>
      <c r="F414" s="3">
        <f t="shared" si="19"/>
        <v>372.49600931726729</v>
      </c>
    </row>
    <row r="415" spans="2:6" x14ac:dyDescent="0.35">
      <c r="B415" s="2">
        <v>41792</v>
      </c>
      <c r="C415" s="3">
        <v>12.0588</v>
      </c>
      <c r="D415" s="3">
        <f t="shared" si="20"/>
        <v>5460.8256726473883</v>
      </c>
      <c r="E415" s="3">
        <f t="shared" si="18"/>
        <v>574.06455298486151</v>
      </c>
      <c r="F415" s="3">
        <f t="shared" si="19"/>
        <v>375.08762210123001</v>
      </c>
    </row>
    <row r="416" spans="2:6" x14ac:dyDescent="0.35">
      <c r="B416" s="2">
        <v>41793</v>
      </c>
      <c r="C416" s="3">
        <v>11.9306</v>
      </c>
      <c r="D416" s="3">
        <f t="shared" si="20"/>
        <v>5420.908904170803</v>
      </c>
      <c r="E416" s="3">
        <f t="shared" si="18"/>
        <v>567.96153479958105</v>
      </c>
      <c r="F416" s="3">
        <f t="shared" si="19"/>
        <v>372.34585983534373</v>
      </c>
    </row>
    <row r="417" spans="2:6" x14ac:dyDescent="0.35">
      <c r="B417" s="2">
        <v>41794</v>
      </c>
      <c r="C417" s="3">
        <v>12.091800000000001</v>
      </c>
      <c r="D417" s="3">
        <f t="shared" si="20"/>
        <v>5471.2691673375948</v>
      </c>
      <c r="E417" s="3">
        <f t="shared" si="18"/>
        <v>575.63553270494151</v>
      </c>
      <c r="F417" s="3">
        <f t="shared" si="19"/>
        <v>375.8049542089729</v>
      </c>
    </row>
    <row r="418" spans="2:6" x14ac:dyDescent="0.35">
      <c r="B418" s="2">
        <v>41795</v>
      </c>
      <c r="C418" s="3">
        <v>12.2386</v>
      </c>
      <c r="D418" s="3">
        <f t="shared" si="20"/>
        <v>5516.9397246062908</v>
      </c>
      <c r="E418" s="3">
        <f t="shared" si="18"/>
        <v>582.62401218699415</v>
      </c>
      <c r="F418" s="3">
        <f t="shared" si="19"/>
        <v>378.94192684879869</v>
      </c>
    </row>
    <row r="419" spans="2:6" x14ac:dyDescent="0.35">
      <c r="B419" s="2">
        <v>41796</v>
      </c>
      <c r="C419" s="3">
        <v>12.289400000000001</v>
      </c>
      <c r="D419" s="3">
        <f t="shared" si="20"/>
        <v>5532.6847490826449</v>
      </c>
      <c r="E419" s="3">
        <f t="shared" si="18"/>
        <v>585.04236884699617</v>
      </c>
      <c r="F419" s="3">
        <f t="shared" si="19"/>
        <v>380.02340502532104</v>
      </c>
    </row>
    <row r="420" spans="2:6" x14ac:dyDescent="0.35">
      <c r="B420" s="2">
        <v>41799</v>
      </c>
      <c r="C420" s="3">
        <v>12.088200000000001</v>
      </c>
      <c r="D420" s="3">
        <f t="shared" si="20"/>
        <v>5470.405072191028</v>
      </c>
      <c r="E420" s="3">
        <f t="shared" si="18"/>
        <v>575.46415309911458</v>
      </c>
      <c r="F420" s="3">
        <f t="shared" si="19"/>
        <v>375.74560212318511</v>
      </c>
    </row>
    <row r="421" spans="2:6" x14ac:dyDescent="0.35">
      <c r="B421" s="2">
        <v>41800</v>
      </c>
      <c r="C421" s="3">
        <v>12.236799999999999</v>
      </c>
      <c r="D421" s="3">
        <f t="shared" si="20"/>
        <v>5516.6420871252694</v>
      </c>
      <c r="E421" s="3">
        <f t="shared" si="18"/>
        <v>582.53832238408063</v>
      </c>
      <c r="F421" s="3">
        <f t="shared" si="19"/>
        <v>378.92148302918298</v>
      </c>
    </row>
    <row r="422" spans="2:6" x14ac:dyDescent="0.35">
      <c r="B422" s="2">
        <v>41801</v>
      </c>
      <c r="C422" s="3">
        <v>12.2858</v>
      </c>
      <c r="D422" s="3">
        <f t="shared" si="20"/>
        <v>5531.8306315567888</v>
      </c>
      <c r="E422" s="3">
        <f t="shared" si="18"/>
        <v>584.87098924116913</v>
      </c>
      <c r="F422" s="3">
        <f t="shared" si="19"/>
        <v>379.96473827216448</v>
      </c>
    </row>
    <row r="423" spans="2:6" x14ac:dyDescent="0.35">
      <c r="B423" s="2">
        <v>41802</v>
      </c>
      <c r="C423" s="3">
        <v>12.07</v>
      </c>
      <c r="D423" s="3">
        <f t="shared" si="20"/>
        <v>5465.0223957647722</v>
      </c>
      <c r="E423" s="3">
        <f t="shared" si="18"/>
        <v>574.59773398076743</v>
      </c>
      <c r="F423" s="3">
        <f t="shared" si="19"/>
        <v>375.37588233678406</v>
      </c>
    </row>
    <row r="424" spans="2:6" x14ac:dyDescent="0.35">
      <c r="B424" s="2">
        <v>41803</v>
      </c>
      <c r="C424" s="3">
        <v>12.2202</v>
      </c>
      <c r="D424" s="3">
        <f t="shared" si="20"/>
        <v>5511.7816674557371</v>
      </c>
      <c r="E424" s="3">
        <f t="shared" si="18"/>
        <v>581.74807197943449</v>
      </c>
      <c r="F424" s="3">
        <f t="shared" si="19"/>
        <v>378.58763548202717</v>
      </c>
    </row>
    <row r="425" spans="2:6" x14ac:dyDescent="0.35">
      <c r="B425" s="2">
        <v>41806</v>
      </c>
      <c r="C425" s="3">
        <v>12.293200000000001</v>
      </c>
      <c r="D425" s="3">
        <f t="shared" si="20"/>
        <v>5534.4202734915953</v>
      </c>
      <c r="E425" s="3">
        <f t="shared" si="18"/>
        <v>585.22326954203572</v>
      </c>
      <c r="F425" s="3">
        <f t="shared" si="19"/>
        <v>380.14261295516076</v>
      </c>
    </row>
    <row r="426" spans="2:6" x14ac:dyDescent="0.35">
      <c r="B426" s="2">
        <v>41807</v>
      </c>
      <c r="C426" s="3">
        <v>12.675799999999999</v>
      </c>
      <c r="D426" s="3">
        <f t="shared" si="20"/>
        <v>5652.8512427036076</v>
      </c>
      <c r="E426" s="3">
        <f t="shared" si="18"/>
        <v>603.43711320575062</v>
      </c>
      <c r="F426" s="3">
        <f t="shared" si="19"/>
        <v>388.27727853281914</v>
      </c>
    </row>
    <row r="427" spans="2:6" x14ac:dyDescent="0.35">
      <c r="B427" s="2">
        <v>41808</v>
      </c>
      <c r="C427" s="3">
        <v>12.819399999999998</v>
      </c>
      <c r="D427" s="3">
        <f t="shared" si="20"/>
        <v>5696.8823642817306</v>
      </c>
      <c r="E427" s="3">
        <f t="shared" si="18"/>
        <v>610.2732552604017</v>
      </c>
      <c r="F427" s="3">
        <f t="shared" si="19"/>
        <v>391.30164328665342</v>
      </c>
    </row>
    <row r="428" spans="2:6" x14ac:dyDescent="0.35">
      <c r="B428" s="2">
        <v>41809</v>
      </c>
      <c r="C428" s="3">
        <v>12.6112</v>
      </c>
      <c r="D428" s="3">
        <f t="shared" si="20"/>
        <v>5633.2667965300807</v>
      </c>
      <c r="E428" s="3">
        <f t="shared" si="18"/>
        <v>600.36180139007899</v>
      </c>
      <c r="F428" s="3">
        <f t="shared" si="19"/>
        <v>386.93208207613816</v>
      </c>
    </row>
    <row r="429" spans="2:6" x14ac:dyDescent="0.35">
      <c r="B429" s="2">
        <v>41810</v>
      </c>
      <c r="C429" s="3">
        <v>12.576600000000001</v>
      </c>
      <c r="D429" s="3">
        <f t="shared" si="20"/>
        <v>5622.6402258446224</v>
      </c>
      <c r="E429" s="3">
        <f t="shared" si="18"/>
        <v>598.71465295629821</v>
      </c>
      <c r="F429" s="3">
        <f t="shared" si="19"/>
        <v>386.2021750312266</v>
      </c>
    </row>
    <row r="430" spans="2:6" x14ac:dyDescent="0.35">
      <c r="B430" s="2">
        <v>41813</v>
      </c>
      <c r="C430" s="3">
        <v>12.5578</v>
      </c>
      <c r="D430" s="3">
        <f t="shared" si="20"/>
        <v>5616.8612879695402</v>
      </c>
      <c r="E430" s="3">
        <f t="shared" si="18"/>
        <v>597.81967057031329</v>
      </c>
      <c r="F430" s="3">
        <f t="shared" si="19"/>
        <v>385.80523724273564</v>
      </c>
    </row>
    <row r="431" spans="2:6" x14ac:dyDescent="0.35">
      <c r="B431" s="2">
        <v>41814</v>
      </c>
      <c r="C431" s="3">
        <v>12.467400000000001</v>
      </c>
      <c r="D431" s="3">
        <f t="shared" si="20"/>
        <v>5589.0602060953288</v>
      </c>
      <c r="E431" s="3">
        <f t="shared" si="18"/>
        <v>593.51613824621541</v>
      </c>
      <c r="F431" s="3">
        <f t="shared" si="19"/>
        <v>383.89566489651128</v>
      </c>
    </row>
    <row r="432" spans="2:6" x14ac:dyDescent="0.35">
      <c r="B432" s="2">
        <v>41815</v>
      </c>
      <c r="C432" s="3">
        <v>12.691800000000001</v>
      </c>
      <c r="D432" s="3">
        <f t="shared" si="20"/>
        <v>5658.2271960966455</v>
      </c>
      <c r="E432" s="3">
        <f t="shared" si="18"/>
        <v>604.19880034275923</v>
      </c>
      <c r="F432" s="3">
        <f t="shared" si="19"/>
        <v>388.64653653437404</v>
      </c>
    </row>
    <row r="433" spans="2:6" x14ac:dyDescent="0.35">
      <c r="B433" s="2">
        <v>41816</v>
      </c>
      <c r="C433" s="3">
        <v>12.5602</v>
      </c>
      <c r="D433" s="3">
        <f t="shared" si="20"/>
        <v>5617.8880982996752</v>
      </c>
      <c r="E433" s="3">
        <f t="shared" si="18"/>
        <v>597.93392364086446</v>
      </c>
      <c r="F433" s="3">
        <f t="shared" si="19"/>
        <v>385.87576574303341</v>
      </c>
    </row>
    <row r="434" spans="2:6" x14ac:dyDescent="0.35">
      <c r="B434" s="2">
        <v>41817</v>
      </c>
      <c r="C434" s="3">
        <v>12.630800000000001</v>
      </c>
      <c r="D434" s="3">
        <f t="shared" si="20"/>
        <v>5639.5998248196993</v>
      </c>
      <c r="E434" s="3">
        <f t="shared" si="18"/>
        <v>601.29486813291442</v>
      </c>
      <c r="F434" s="3">
        <f t="shared" si="19"/>
        <v>387.36707866168223</v>
      </c>
    </row>
    <row r="435" spans="2:6" x14ac:dyDescent="0.35">
      <c r="B435" s="2">
        <v>41820</v>
      </c>
      <c r="C435" s="3">
        <v>12.5886</v>
      </c>
      <c r="D435" s="3">
        <f t="shared" si="20"/>
        <v>5626.6446579776311</v>
      </c>
      <c r="E435" s="3">
        <f t="shared" si="18"/>
        <v>599.28591830905452</v>
      </c>
      <c r="F435" s="3">
        <f t="shared" si="19"/>
        <v>386.47722737984111</v>
      </c>
    </row>
    <row r="436" spans="2:6" x14ac:dyDescent="0.35">
      <c r="B436" s="2">
        <v>41821</v>
      </c>
      <c r="C436" s="3">
        <v>13.517199999999999</v>
      </c>
      <c r="D436" s="3">
        <f t="shared" si="20"/>
        <v>5912.0183036931066</v>
      </c>
      <c r="E436" s="3">
        <f t="shared" si="18"/>
        <v>643.49233552318378</v>
      </c>
      <c r="F436" s="3">
        <f t="shared" si="19"/>
        <v>406.0786811889102</v>
      </c>
    </row>
    <row r="437" spans="2:6" x14ac:dyDescent="0.35">
      <c r="B437" s="2">
        <v>41822</v>
      </c>
      <c r="C437" s="3">
        <v>13.335400000000002</v>
      </c>
      <c r="D437" s="3">
        <f t="shared" si="20"/>
        <v>5857.3474269399185</v>
      </c>
      <c r="E437" s="3">
        <f t="shared" si="18"/>
        <v>634.83766542892511</v>
      </c>
      <c r="F437" s="3">
        <f t="shared" si="19"/>
        <v>402.32350378739443</v>
      </c>
    </row>
    <row r="438" spans="2:6" x14ac:dyDescent="0.35">
      <c r="B438" s="2">
        <v>41823</v>
      </c>
      <c r="C438" s="3">
        <v>13.495799999999999</v>
      </c>
      <c r="D438" s="3">
        <f t="shared" si="20"/>
        <v>5905.7883523483451</v>
      </c>
      <c r="E438" s="3">
        <f t="shared" si="18"/>
        <v>642.47357897743495</v>
      </c>
      <c r="F438" s="3">
        <f t="shared" si="19"/>
        <v>405.65076464738479</v>
      </c>
    </row>
    <row r="439" spans="2:6" x14ac:dyDescent="0.35">
      <c r="B439" s="2">
        <v>41827</v>
      </c>
      <c r="C439" s="3">
        <v>13.160599999999999</v>
      </c>
      <c r="D439" s="3">
        <f t="shared" si="20"/>
        <v>5804.9335959430155</v>
      </c>
      <c r="E439" s="3">
        <f t="shared" si="18"/>
        <v>626.51623345710743</v>
      </c>
      <c r="F439" s="3">
        <f t="shared" si="19"/>
        <v>398.72335604191386</v>
      </c>
    </row>
    <row r="440" spans="2:6" x14ac:dyDescent="0.35">
      <c r="B440" s="2">
        <v>41828</v>
      </c>
      <c r="C440" s="3">
        <v>12.7158</v>
      </c>
      <c r="D440" s="3">
        <f t="shared" si="20"/>
        <v>5670.0374708541121</v>
      </c>
      <c r="E440" s="3">
        <f t="shared" si="18"/>
        <v>605.34133104827197</v>
      </c>
      <c r="F440" s="3">
        <f t="shared" si="19"/>
        <v>389.45774863684591</v>
      </c>
    </row>
    <row r="441" spans="2:6" x14ac:dyDescent="0.35">
      <c r="B441" s="2">
        <v>41829</v>
      </c>
      <c r="C441" s="3">
        <v>12.6572</v>
      </c>
      <c r="D441" s="3">
        <f t="shared" si="20"/>
        <v>5652.0714050528586</v>
      </c>
      <c r="E441" s="3">
        <f t="shared" si="18"/>
        <v>602.55165190897833</v>
      </c>
      <c r="F441" s="3">
        <f t="shared" si="19"/>
        <v>388.22371383993584</v>
      </c>
    </row>
    <row r="442" spans="2:6" x14ac:dyDescent="0.35">
      <c r="B442" s="2">
        <v>41830</v>
      </c>
      <c r="C442" s="3">
        <v>12.53</v>
      </c>
      <c r="D442" s="3">
        <f t="shared" si="20"/>
        <v>5613.0169809499948</v>
      </c>
      <c r="E442" s="3">
        <f t="shared" si="18"/>
        <v>596.496239169761</v>
      </c>
      <c r="F442" s="3">
        <f t="shared" si="19"/>
        <v>385.54118340453846</v>
      </c>
    </row>
    <row r="443" spans="2:6" x14ac:dyDescent="0.35">
      <c r="B443" s="2">
        <v>41831</v>
      </c>
      <c r="C443" s="3">
        <v>12.5702</v>
      </c>
      <c r="D443" s="3">
        <f t="shared" si="20"/>
        <v>5625.3988004217508</v>
      </c>
      <c r="E443" s="3">
        <f t="shared" si="18"/>
        <v>598.40997810149486</v>
      </c>
      <c r="F443" s="3">
        <f t="shared" si="19"/>
        <v>386.39165318719608</v>
      </c>
    </row>
    <row r="444" spans="2:6" x14ac:dyDescent="0.35">
      <c r="B444" s="2">
        <v>41834</v>
      </c>
      <c r="C444" s="3">
        <v>12.9308</v>
      </c>
      <c r="D444" s="3">
        <f t="shared" si="20"/>
        <v>5736.3545931150438</v>
      </c>
      <c r="E444" s="3">
        <f t="shared" si="18"/>
        <v>615.57650195182327</v>
      </c>
      <c r="F444" s="3">
        <f t="shared" si="19"/>
        <v>394.01287146708819</v>
      </c>
    </row>
    <row r="445" spans="2:6" x14ac:dyDescent="0.35">
      <c r="B445" s="2">
        <v>41835</v>
      </c>
      <c r="C445" s="3">
        <v>12.831200000000001</v>
      </c>
      <c r="D445" s="3">
        <f t="shared" si="20"/>
        <v>5705.9749223613189</v>
      </c>
      <c r="E445" s="3">
        <f t="shared" si="18"/>
        <v>610.83499952394561</v>
      </c>
      <c r="F445" s="3">
        <f t="shared" si="19"/>
        <v>391.92618363885197</v>
      </c>
    </row>
    <row r="446" spans="2:6" x14ac:dyDescent="0.35">
      <c r="B446" s="2">
        <v>41836</v>
      </c>
      <c r="C446" s="3">
        <v>12.6982</v>
      </c>
      <c r="D446" s="3">
        <f t="shared" si="20"/>
        <v>5665.3093064234517</v>
      </c>
      <c r="E446" s="3">
        <f t="shared" si="18"/>
        <v>604.50347519756258</v>
      </c>
      <c r="F446" s="3">
        <f t="shared" si="19"/>
        <v>389.13298530259715</v>
      </c>
    </row>
    <row r="447" spans="2:6" x14ac:dyDescent="0.35">
      <c r="B447" s="2">
        <v>41837</v>
      </c>
      <c r="C447" s="3">
        <v>12.5532</v>
      </c>
      <c r="D447" s="3">
        <f t="shared" si="20"/>
        <v>5620.8295301122853</v>
      </c>
      <c r="E447" s="3">
        <f t="shared" si="18"/>
        <v>597.60068551842335</v>
      </c>
      <c r="F447" s="3">
        <f t="shared" si="19"/>
        <v>386.07780381022371</v>
      </c>
    </row>
    <row r="448" spans="2:6" x14ac:dyDescent="0.35">
      <c r="B448" s="2">
        <v>41838</v>
      </c>
      <c r="C448" s="3">
        <v>12.6906</v>
      </c>
      <c r="D448" s="3">
        <f t="shared" si="20"/>
        <v>5663.1300619937801</v>
      </c>
      <c r="E448" s="3">
        <f t="shared" si="18"/>
        <v>604.14167380748358</v>
      </c>
      <c r="F448" s="3">
        <f t="shared" si="19"/>
        <v>388.98329958470339</v>
      </c>
    </row>
    <row r="449" spans="2:6" x14ac:dyDescent="0.35">
      <c r="B449" s="2">
        <v>41841</v>
      </c>
      <c r="C449" s="3">
        <v>12.912799999999999</v>
      </c>
      <c r="D449" s="3">
        <f t="shared" si="20"/>
        <v>5731.3060694587784</v>
      </c>
      <c r="E449" s="3">
        <f t="shared" si="18"/>
        <v>614.71960392268863</v>
      </c>
      <c r="F449" s="3">
        <f t="shared" si="19"/>
        <v>393.66610362521482</v>
      </c>
    </row>
    <row r="450" spans="2:6" x14ac:dyDescent="0.35">
      <c r="B450" s="2">
        <v>41842</v>
      </c>
      <c r="C450" s="3">
        <v>12.316800000000001</v>
      </c>
      <c r="D450" s="3">
        <f t="shared" si="20"/>
        <v>5549.4228778272618</v>
      </c>
      <c r="E450" s="3">
        <f t="shared" si="18"/>
        <v>586.3467580691231</v>
      </c>
      <c r="F450" s="3">
        <f t="shared" si="19"/>
        <v>381.17309653455374</v>
      </c>
    </row>
    <row r="451" spans="2:6" x14ac:dyDescent="0.35">
      <c r="B451" s="2">
        <v>41843</v>
      </c>
      <c r="C451" s="3">
        <v>12.2258</v>
      </c>
      <c r="D451" s="3">
        <f t="shared" si="20"/>
        <v>5521.2322691762392</v>
      </c>
      <c r="E451" s="3">
        <f t="shared" si="18"/>
        <v>582.01466247738733</v>
      </c>
      <c r="F451" s="3">
        <f t="shared" si="19"/>
        <v>379.23676877051946</v>
      </c>
    </row>
    <row r="452" spans="2:6" x14ac:dyDescent="0.35">
      <c r="B452" s="2">
        <v>41844</v>
      </c>
      <c r="C452" s="3">
        <v>12.1538</v>
      </c>
      <c r="D452" s="3">
        <f t="shared" si="20"/>
        <v>5498.8757412465739</v>
      </c>
      <c r="E452" s="3">
        <f t="shared" ref="E452:E515" si="21">C452/$C$3*100</f>
        <v>578.58707036084934</v>
      </c>
      <c r="F452" s="3">
        <f t="shared" ref="F452:F515" si="22">D452/$D$3*100</f>
        <v>377.70116639053862</v>
      </c>
    </row>
    <row r="453" spans="2:6" x14ac:dyDescent="0.35">
      <c r="B453" s="2">
        <v>41845</v>
      </c>
      <c r="C453" s="3">
        <v>12.0532</v>
      </c>
      <c r="D453" s="3">
        <f t="shared" si="20"/>
        <v>5467.5808871749632</v>
      </c>
      <c r="E453" s="3">
        <f t="shared" si="21"/>
        <v>573.79796248690855</v>
      </c>
      <c r="F453" s="3">
        <f t="shared" si="22"/>
        <v>375.55161738432855</v>
      </c>
    </row>
    <row r="454" spans="2:6" x14ac:dyDescent="0.35">
      <c r="B454" s="2">
        <v>41848</v>
      </c>
      <c r="C454" s="3">
        <v>12.133199999999999</v>
      </c>
      <c r="D454" s="3">
        <f t="shared" si="20"/>
        <v>5492.5323476011372</v>
      </c>
      <c r="E454" s="3">
        <f t="shared" si="21"/>
        <v>577.60639817195079</v>
      </c>
      <c r="F454" s="3">
        <f t="shared" si="22"/>
        <v>377.26545784000996</v>
      </c>
    </row>
    <row r="455" spans="2:6" x14ac:dyDescent="0.35">
      <c r="B455" s="2">
        <v>41849</v>
      </c>
      <c r="C455" s="3">
        <v>12.122199999999999</v>
      </c>
      <c r="D455" s="3">
        <f t="shared" ref="D455:D518" si="23">D454*(1+((E455/E454-1))*0.687564)</f>
        <v>5489.108589431693</v>
      </c>
      <c r="E455" s="3">
        <f t="shared" si="21"/>
        <v>577.08273826525749</v>
      </c>
      <c r="F455" s="3">
        <f t="shared" si="22"/>
        <v>377.03029023214089</v>
      </c>
    </row>
    <row r="456" spans="2:6" x14ac:dyDescent="0.35">
      <c r="B456" s="2">
        <v>41850</v>
      </c>
      <c r="C456" s="3">
        <v>12.4102</v>
      </c>
      <c r="D456" s="3">
        <f t="shared" si="23"/>
        <v>5578.7742174494615</v>
      </c>
      <c r="E456" s="3">
        <f t="shared" si="21"/>
        <v>590.79310673141003</v>
      </c>
      <c r="F456" s="3">
        <f t="shared" si="22"/>
        <v>383.18915140323799</v>
      </c>
    </row>
    <row r="457" spans="2:6" x14ac:dyDescent="0.35">
      <c r="B457" s="2">
        <v>41851</v>
      </c>
      <c r="C457" s="3">
        <v>12.0778</v>
      </c>
      <c r="D457" s="3">
        <f t="shared" si="23"/>
        <v>5476.0354977951592</v>
      </c>
      <c r="E457" s="3">
        <f t="shared" si="21"/>
        <v>574.96905646005905</v>
      </c>
      <c r="F457" s="3">
        <f t="shared" si="22"/>
        <v>376.13233905233665</v>
      </c>
    </row>
    <row r="458" spans="2:6" x14ac:dyDescent="0.35">
      <c r="B458" s="2">
        <v>41852</v>
      </c>
      <c r="C458" s="3">
        <v>12.154199999999999</v>
      </c>
      <c r="D458" s="3">
        <f t="shared" si="23"/>
        <v>5499.8523800208013</v>
      </c>
      <c r="E458" s="3">
        <f t="shared" si="21"/>
        <v>578.60611253927448</v>
      </c>
      <c r="F458" s="3">
        <f t="shared" si="22"/>
        <v>377.76824875819443</v>
      </c>
    </row>
    <row r="459" spans="2:6" x14ac:dyDescent="0.35">
      <c r="B459" s="2">
        <v>41855</v>
      </c>
      <c r="C459" s="3">
        <v>12.077200000000001</v>
      </c>
      <c r="D459" s="3">
        <f t="shared" si="23"/>
        <v>5475.8955964694469</v>
      </c>
      <c r="E459" s="3">
        <f t="shared" si="21"/>
        <v>574.94049319242129</v>
      </c>
      <c r="F459" s="3">
        <f t="shared" si="22"/>
        <v>376.12272965281795</v>
      </c>
    </row>
    <row r="460" spans="2:6" x14ac:dyDescent="0.35">
      <c r="B460" s="2">
        <v>41856</v>
      </c>
      <c r="C460" s="3">
        <v>12.081399999999999</v>
      </c>
      <c r="D460" s="3">
        <f t="shared" si="23"/>
        <v>5477.2049331083635</v>
      </c>
      <c r="E460" s="3">
        <f t="shared" si="21"/>
        <v>575.14043606588586</v>
      </c>
      <c r="F460" s="3">
        <f t="shared" si="22"/>
        <v>376.21266403195068</v>
      </c>
    </row>
    <row r="461" spans="2:6" x14ac:dyDescent="0.35">
      <c r="B461" s="2">
        <v>41857</v>
      </c>
      <c r="C461" s="3">
        <v>12.2942</v>
      </c>
      <c r="D461" s="3">
        <f t="shared" si="23"/>
        <v>5543.5374506032886</v>
      </c>
      <c r="E461" s="3">
        <f t="shared" si="21"/>
        <v>585.27087498809863</v>
      </c>
      <c r="F461" s="3">
        <f t="shared" si="22"/>
        <v>380.76884431431768</v>
      </c>
    </row>
    <row r="462" spans="2:6" x14ac:dyDescent="0.35">
      <c r="B462" s="2">
        <v>41858</v>
      </c>
      <c r="C462" s="3">
        <v>12.847800000000001</v>
      </c>
      <c r="D462" s="3">
        <f t="shared" si="23"/>
        <v>5715.1685256995861</v>
      </c>
      <c r="E462" s="3">
        <f t="shared" si="21"/>
        <v>611.62524992859187</v>
      </c>
      <c r="F462" s="3">
        <f t="shared" si="22"/>
        <v>392.55766448468182</v>
      </c>
    </row>
    <row r="463" spans="2:6" x14ac:dyDescent="0.35">
      <c r="B463" s="2">
        <v>41859</v>
      </c>
      <c r="C463" s="3">
        <v>12.7386</v>
      </c>
      <c r="D463" s="3">
        <f t="shared" si="23"/>
        <v>5681.7693274526728</v>
      </c>
      <c r="E463" s="3">
        <f t="shared" si="21"/>
        <v>606.42673521850895</v>
      </c>
      <c r="F463" s="3">
        <f t="shared" si="22"/>
        <v>390.2635744328291</v>
      </c>
    </row>
    <row r="464" spans="2:6" x14ac:dyDescent="0.35">
      <c r="B464" s="2">
        <v>41862</v>
      </c>
      <c r="C464" s="3">
        <v>12.901199999999999</v>
      </c>
      <c r="D464" s="3">
        <f t="shared" si="23"/>
        <v>5731.6342981289599</v>
      </c>
      <c r="E464" s="3">
        <f t="shared" si="21"/>
        <v>614.16738074835757</v>
      </c>
      <c r="F464" s="3">
        <f t="shared" si="22"/>
        <v>393.6886486612193</v>
      </c>
    </row>
    <row r="465" spans="2:6" x14ac:dyDescent="0.35">
      <c r="B465" s="2">
        <v>41863</v>
      </c>
      <c r="C465" s="3">
        <v>12.7546</v>
      </c>
      <c r="D465" s="3">
        <f t="shared" si="23"/>
        <v>5686.8531251909144</v>
      </c>
      <c r="E465" s="3">
        <f t="shared" si="21"/>
        <v>607.18842235551745</v>
      </c>
      <c r="F465" s="3">
        <f t="shared" si="22"/>
        <v>390.61276514485496</v>
      </c>
    </row>
    <row r="466" spans="2:6" x14ac:dyDescent="0.35">
      <c r="B466" s="2">
        <v>41864</v>
      </c>
      <c r="C466" s="3">
        <v>12.9008</v>
      </c>
      <c r="D466" s="3">
        <f t="shared" si="23"/>
        <v>5731.6724872636632</v>
      </c>
      <c r="E466" s="3">
        <f t="shared" si="21"/>
        <v>614.14833856993243</v>
      </c>
      <c r="F466" s="3">
        <f t="shared" si="22"/>
        <v>393.69127175753931</v>
      </c>
    </row>
    <row r="467" spans="2:6" x14ac:dyDescent="0.35">
      <c r="B467" s="2">
        <v>41865</v>
      </c>
      <c r="C467" s="3">
        <v>12.882</v>
      </c>
      <c r="D467" s="3">
        <f t="shared" si="23"/>
        <v>5725.9295284358213</v>
      </c>
      <c r="E467" s="3">
        <f t="shared" si="21"/>
        <v>613.2533561839474</v>
      </c>
      <c r="F467" s="3">
        <f t="shared" si="22"/>
        <v>393.2968052611356</v>
      </c>
    </row>
    <row r="468" spans="2:6" x14ac:dyDescent="0.35">
      <c r="B468" s="2">
        <v>41866</v>
      </c>
      <c r="C468" s="3">
        <v>13.116800000000001</v>
      </c>
      <c r="D468" s="3">
        <f t="shared" si="23"/>
        <v>5797.6881232825817</v>
      </c>
      <c r="E468" s="3">
        <f t="shared" si="21"/>
        <v>624.43111491954687</v>
      </c>
      <c r="F468" s="3">
        <f t="shared" si="22"/>
        <v>398.22568640839779</v>
      </c>
    </row>
    <row r="469" spans="2:6" x14ac:dyDescent="0.35">
      <c r="B469" s="2">
        <v>41869</v>
      </c>
      <c r="C469" s="3">
        <v>13.3142</v>
      </c>
      <c r="D469" s="3">
        <f t="shared" si="23"/>
        <v>5857.6792792888991</v>
      </c>
      <c r="E469" s="3">
        <f t="shared" si="21"/>
        <v>633.82842997238879</v>
      </c>
      <c r="F469" s="3">
        <f t="shared" si="22"/>
        <v>402.34629772295102</v>
      </c>
    </row>
    <row r="470" spans="2:6" x14ac:dyDescent="0.35">
      <c r="B470" s="2">
        <v>41870</v>
      </c>
      <c r="C470" s="3">
        <v>13.375800000000002</v>
      </c>
      <c r="D470" s="3">
        <f t="shared" si="23"/>
        <v>5876.3132047814324</v>
      </c>
      <c r="E470" s="3">
        <f t="shared" si="21"/>
        <v>636.76092544987148</v>
      </c>
      <c r="F470" s="3">
        <f t="shared" si="22"/>
        <v>403.62620578491584</v>
      </c>
    </row>
    <row r="471" spans="2:6" x14ac:dyDescent="0.35">
      <c r="B471" s="2">
        <v>41871</v>
      </c>
      <c r="C471" s="3">
        <v>13.491200000000001</v>
      </c>
      <c r="D471" s="3">
        <f t="shared" si="23"/>
        <v>5911.1713365554679</v>
      </c>
      <c r="E471" s="3">
        <f t="shared" si="21"/>
        <v>642.25459392554512</v>
      </c>
      <c r="F471" s="3">
        <f t="shared" si="22"/>
        <v>406.02050557432392</v>
      </c>
    </row>
    <row r="472" spans="2:6" x14ac:dyDescent="0.35">
      <c r="B472" s="2">
        <v>41872</v>
      </c>
      <c r="C472" s="3">
        <v>13.487200000000001</v>
      </c>
      <c r="D472" s="3">
        <f t="shared" si="23"/>
        <v>5909.9663114698278</v>
      </c>
      <c r="E472" s="3">
        <f t="shared" si="21"/>
        <v>642.06417214129306</v>
      </c>
      <c r="F472" s="3">
        <f t="shared" si="22"/>
        <v>405.93773604073328</v>
      </c>
    </row>
    <row r="473" spans="2:6" x14ac:dyDescent="0.35">
      <c r="B473" s="2">
        <v>41873</v>
      </c>
      <c r="C473" s="3">
        <v>13.6912</v>
      </c>
      <c r="D473" s="3">
        <f t="shared" si="23"/>
        <v>5971.4282854676776</v>
      </c>
      <c r="E473" s="3">
        <f t="shared" si="21"/>
        <v>651.77568313815095</v>
      </c>
      <c r="F473" s="3">
        <f t="shared" si="22"/>
        <v>410.15937340080757</v>
      </c>
    </row>
    <row r="474" spans="2:6" x14ac:dyDescent="0.35">
      <c r="B474" s="2">
        <v>41876</v>
      </c>
      <c r="C474" s="3">
        <v>13.740799999999998</v>
      </c>
      <c r="D474" s="3">
        <f t="shared" si="23"/>
        <v>5986.3024133919198</v>
      </c>
      <c r="E474" s="3">
        <f t="shared" si="21"/>
        <v>654.1369132628771</v>
      </c>
      <c r="F474" s="3">
        <f t="shared" si="22"/>
        <v>411.18103232353764</v>
      </c>
    </row>
    <row r="475" spans="2:6" x14ac:dyDescent="0.35">
      <c r="B475" s="2">
        <v>41877</v>
      </c>
      <c r="C475" s="3">
        <v>13.696000000000002</v>
      </c>
      <c r="D475" s="3">
        <f t="shared" si="23"/>
        <v>5972.882868805088</v>
      </c>
      <c r="E475" s="3">
        <f t="shared" si="21"/>
        <v>652.00418927925364</v>
      </c>
      <c r="F475" s="3">
        <f t="shared" si="22"/>
        <v>410.25928433697061</v>
      </c>
    </row>
    <row r="476" spans="2:6" x14ac:dyDescent="0.35">
      <c r="B476" s="2">
        <v>41878</v>
      </c>
      <c r="C476" s="3">
        <v>13.562799999999999</v>
      </c>
      <c r="D476" s="3">
        <f t="shared" si="23"/>
        <v>5932.9429106901116</v>
      </c>
      <c r="E476" s="3">
        <f t="shared" si="21"/>
        <v>645.66314386365798</v>
      </c>
      <c r="F476" s="3">
        <f t="shared" si="22"/>
        <v>407.515929244863</v>
      </c>
    </row>
    <row r="477" spans="2:6" x14ac:dyDescent="0.35">
      <c r="B477" s="2">
        <v>41879</v>
      </c>
      <c r="C477" s="3">
        <v>13.577400000000001</v>
      </c>
      <c r="D477" s="3">
        <f t="shared" si="23"/>
        <v>5937.3341468808621</v>
      </c>
      <c r="E477" s="3">
        <f t="shared" si="21"/>
        <v>646.35818337617832</v>
      </c>
      <c r="F477" s="3">
        <f t="shared" si="22"/>
        <v>407.81754999593795</v>
      </c>
    </row>
    <row r="478" spans="2:6" x14ac:dyDescent="0.35">
      <c r="B478" s="2">
        <v>41880</v>
      </c>
      <c r="C478" s="3">
        <v>13.646799999999999</v>
      </c>
      <c r="D478" s="3">
        <f t="shared" si="23"/>
        <v>5958.2005444788101</v>
      </c>
      <c r="E478" s="3">
        <f t="shared" si="21"/>
        <v>649.6620013329524</v>
      </c>
      <c r="F478" s="3">
        <f t="shared" si="22"/>
        <v>409.25079982407959</v>
      </c>
    </row>
    <row r="479" spans="2:6" x14ac:dyDescent="0.35">
      <c r="B479" s="2">
        <v>41884</v>
      </c>
      <c r="C479" s="3">
        <v>13.6172</v>
      </c>
      <c r="D479" s="3">
        <f t="shared" si="23"/>
        <v>5949.3148959534965</v>
      </c>
      <c r="E479" s="3">
        <f t="shared" si="21"/>
        <v>648.25288012948681</v>
      </c>
      <c r="F479" s="3">
        <f t="shared" si="22"/>
        <v>408.64047146423445</v>
      </c>
    </row>
    <row r="480" spans="2:6" x14ac:dyDescent="0.35">
      <c r="B480" s="2">
        <v>41885</v>
      </c>
      <c r="C480" s="3">
        <v>13.639799999999999</v>
      </c>
      <c r="D480" s="3">
        <f t="shared" si="23"/>
        <v>5956.1038162370305</v>
      </c>
      <c r="E480" s="3">
        <f t="shared" si="21"/>
        <v>649.32876321051128</v>
      </c>
      <c r="F480" s="3">
        <f t="shared" si="22"/>
        <v>409.10678189390819</v>
      </c>
    </row>
    <row r="481" spans="2:6" x14ac:dyDescent="0.35">
      <c r="B481" s="2">
        <v>41886</v>
      </c>
      <c r="C481" s="3">
        <v>13.504799999999999</v>
      </c>
      <c r="D481" s="3">
        <f t="shared" si="23"/>
        <v>5915.571524987784</v>
      </c>
      <c r="E481" s="3">
        <f t="shared" si="21"/>
        <v>642.90202799200222</v>
      </c>
      <c r="F481" s="3">
        <f t="shared" si="22"/>
        <v>406.32274122783355</v>
      </c>
    </row>
    <row r="482" spans="2:6" x14ac:dyDescent="0.35">
      <c r="B482" s="2">
        <v>41887</v>
      </c>
      <c r="C482" s="3">
        <v>13.590799999999998</v>
      </c>
      <c r="D482" s="3">
        <f t="shared" si="23"/>
        <v>5941.4727397944134</v>
      </c>
      <c r="E482" s="3">
        <f t="shared" si="21"/>
        <v>646.99609635342267</v>
      </c>
      <c r="F482" s="3">
        <f t="shared" si="22"/>
        <v>408.1018174433616</v>
      </c>
    </row>
    <row r="483" spans="2:6" x14ac:dyDescent="0.35">
      <c r="B483" s="2">
        <v>41890</v>
      </c>
      <c r="C483" s="3">
        <v>13.6952</v>
      </c>
      <c r="D483" s="3">
        <f t="shared" si="23"/>
        <v>5972.853446187195</v>
      </c>
      <c r="E483" s="3">
        <f t="shared" si="21"/>
        <v>651.96610492240313</v>
      </c>
      <c r="F483" s="3">
        <f t="shared" si="22"/>
        <v>410.25726338621274</v>
      </c>
    </row>
    <row r="484" spans="2:6" x14ac:dyDescent="0.35">
      <c r="B484" s="2">
        <v>41891</v>
      </c>
      <c r="C484" s="3">
        <v>13.686000000000002</v>
      </c>
      <c r="D484" s="3">
        <f t="shared" si="23"/>
        <v>5970.0946829078539</v>
      </c>
      <c r="E484" s="3">
        <f t="shared" si="21"/>
        <v>651.52813481862336</v>
      </c>
      <c r="F484" s="3">
        <f t="shared" si="22"/>
        <v>410.06777226885828</v>
      </c>
    </row>
    <row r="485" spans="2:6" x14ac:dyDescent="0.35">
      <c r="B485" s="2">
        <v>41892</v>
      </c>
      <c r="C485" s="3">
        <v>13.8398</v>
      </c>
      <c r="D485" s="3">
        <f t="shared" si="23"/>
        <v>6016.2236944064625</v>
      </c>
      <c r="E485" s="3">
        <f t="shared" si="21"/>
        <v>658.84985242311723</v>
      </c>
      <c r="F485" s="3">
        <f t="shared" si="22"/>
        <v>413.23623474506564</v>
      </c>
    </row>
    <row r="486" spans="2:6" x14ac:dyDescent="0.35">
      <c r="B486" s="2">
        <v>41893</v>
      </c>
      <c r="C486" s="3">
        <v>13.758799999999999</v>
      </c>
      <c r="D486" s="3">
        <f t="shared" si="23"/>
        <v>5992.0138326247961</v>
      </c>
      <c r="E486" s="3">
        <f t="shared" si="21"/>
        <v>654.99381129201174</v>
      </c>
      <c r="F486" s="3">
        <f t="shared" si="22"/>
        <v>411.57333246042225</v>
      </c>
    </row>
    <row r="487" spans="2:6" x14ac:dyDescent="0.35">
      <c r="B487" s="2">
        <v>41894</v>
      </c>
      <c r="C487" s="3">
        <v>13.615799999999998</v>
      </c>
      <c r="D487" s="3">
        <f t="shared" si="23"/>
        <v>5949.1943499060608</v>
      </c>
      <c r="E487" s="3">
        <f t="shared" si="21"/>
        <v>648.18623250499843</v>
      </c>
      <c r="F487" s="3">
        <f t="shared" si="22"/>
        <v>408.63219152032178</v>
      </c>
    </row>
    <row r="488" spans="2:6" x14ac:dyDescent="0.35">
      <c r="B488" s="2">
        <v>41897</v>
      </c>
      <c r="C488" s="3">
        <v>13.0786</v>
      </c>
      <c r="D488" s="3">
        <f t="shared" si="23"/>
        <v>5787.808993089704</v>
      </c>
      <c r="E488" s="3">
        <f t="shared" si="21"/>
        <v>622.61258687993904</v>
      </c>
      <c r="F488" s="3">
        <f t="shared" si="22"/>
        <v>397.54711879342415</v>
      </c>
    </row>
    <row r="489" spans="2:6" x14ac:dyDescent="0.35">
      <c r="B489" s="2">
        <v>41898</v>
      </c>
      <c r="C489" s="3">
        <v>13.054599999999999</v>
      </c>
      <c r="D489" s="3">
        <f t="shared" si="23"/>
        <v>5780.5063965992085</v>
      </c>
      <c r="E489" s="3">
        <f t="shared" si="21"/>
        <v>621.4700561744263</v>
      </c>
      <c r="F489" s="3">
        <f t="shared" si="22"/>
        <v>397.04552549655244</v>
      </c>
    </row>
    <row r="490" spans="2:6" x14ac:dyDescent="0.35">
      <c r="B490" s="2">
        <v>41899</v>
      </c>
      <c r="C490" s="3">
        <v>12.986600000000001</v>
      </c>
      <c r="D490" s="3">
        <f t="shared" si="23"/>
        <v>5759.8038219661412</v>
      </c>
      <c r="E490" s="3">
        <f t="shared" si="21"/>
        <v>618.23288584214038</v>
      </c>
      <c r="F490" s="3">
        <f t="shared" si="22"/>
        <v>395.6235281730734</v>
      </c>
    </row>
    <row r="491" spans="2:6" x14ac:dyDescent="0.35">
      <c r="B491" s="2">
        <v>41900</v>
      </c>
      <c r="C491" s="3">
        <v>13.114599999999999</v>
      </c>
      <c r="D491" s="3">
        <f t="shared" si="23"/>
        <v>5798.8371271149808</v>
      </c>
      <c r="E491" s="3">
        <f t="shared" si="21"/>
        <v>624.3263829382081</v>
      </c>
      <c r="F491" s="3">
        <f t="shared" si="22"/>
        <v>398.30460801130454</v>
      </c>
    </row>
    <row r="492" spans="2:6" x14ac:dyDescent="0.35">
      <c r="B492" s="2">
        <v>41901</v>
      </c>
      <c r="C492" s="3">
        <v>13.071999999999999</v>
      </c>
      <c r="D492" s="3">
        <f t="shared" si="23"/>
        <v>5785.8859694502462</v>
      </c>
      <c r="E492" s="3">
        <f t="shared" si="21"/>
        <v>622.29839093592295</v>
      </c>
      <c r="F492" s="3">
        <f t="shared" si="22"/>
        <v>397.41503210774556</v>
      </c>
    </row>
    <row r="493" spans="2:6" x14ac:dyDescent="0.35">
      <c r="B493" s="2">
        <v>41904</v>
      </c>
      <c r="C493" s="3">
        <v>12.6508</v>
      </c>
      <c r="D493" s="3">
        <f t="shared" si="23"/>
        <v>5657.7032966706838</v>
      </c>
      <c r="E493" s="3">
        <f t="shared" si="21"/>
        <v>602.24697705417509</v>
      </c>
      <c r="F493" s="3">
        <f t="shared" si="22"/>
        <v>388.61055146514019</v>
      </c>
    </row>
    <row r="494" spans="2:6" x14ac:dyDescent="0.35">
      <c r="B494" s="2">
        <v>41905</v>
      </c>
      <c r="C494" s="3">
        <v>12.6828</v>
      </c>
      <c r="D494" s="3">
        <f t="shared" si="23"/>
        <v>5667.5430743529723</v>
      </c>
      <c r="E494" s="3">
        <f t="shared" si="21"/>
        <v>603.77035132819196</v>
      </c>
      <c r="F494" s="3">
        <f t="shared" si="22"/>
        <v>389.286416075018</v>
      </c>
    </row>
    <row r="495" spans="2:6" x14ac:dyDescent="0.35">
      <c r="B495" s="2">
        <v>41906</v>
      </c>
      <c r="C495" s="3">
        <v>12.873200000000001</v>
      </c>
      <c r="D495" s="3">
        <f t="shared" si="23"/>
        <v>5726.0435987518194</v>
      </c>
      <c r="E495" s="3">
        <f t="shared" si="21"/>
        <v>612.83442825859288</v>
      </c>
      <c r="F495" s="3">
        <f t="shared" si="22"/>
        <v>393.30464040661451</v>
      </c>
    </row>
    <row r="496" spans="2:6" x14ac:dyDescent="0.35">
      <c r="B496" s="2">
        <v>41907</v>
      </c>
      <c r="C496" s="3">
        <v>12.671200000000001</v>
      </c>
      <c r="D496" s="3">
        <f t="shared" si="23"/>
        <v>5664.2657710890544</v>
      </c>
      <c r="E496" s="3">
        <f t="shared" si="21"/>
        <v>603.21812815386079</v>
      </c>
      <c r="F496" s="3">
        <f t="shared" si="22"/>
        <v>389.06130801227118</v>
      </c>
    </row>
    <row r="497" spans="2:6" x14ac:dyDescent="0.35">
      <c r="B497" s="2">
        <v>41908</v>
      </c>
      <c r="C497" s="3">
        <v>12.821400000000001</v>
      </c>
      <c r="D497" s="3">
        <f t="shared" si="23"/>
        <v>5710.4303564196534</v>
      </c>
      <c r="E497" s="3">
        <f t="shared" si="21"/>
        <v>610.36846615252784</v>
      </c>
      <c r="F497" s="3">
        <f t="shared" si="22"/>
        <v>392.23221394755427</v>
      </c>
    </row>
    <row r="498" spans="2:6" x14ac:dyDescent="0.35">
      <c r="B498" s="2">
        <v>41911</v>
      </c>
      <c r="C498" s="3">
        <v>12.8446</v>
      </c>
      <c r="D498" s="3">
        <f t="shared" si="23"/>
        <v>5717.5348725436252</v>
      </c>
      <c r="E498" s="3">
        <f t="shared" si="21"/>
        <v>611.47291250119008</v>
      </c>
      <c r="F498" s="3">
        <f t="shared" si="22"/>
        <v>392.72020170231229</v>
      </c>
    </row>
    <row r="499" spans="2:6" x14ac:dyDescent="0.35">
      <c r="B499" s="2">
        <v>41912</v>
      </c>
      <c r="C499" s="3">
        <v>12.890799999999999</v>
      </c>
      <c r="D499" s="3">
        <f t="shared" si="23"/>
        <v>5731.6746750284265</v>
      </c>
      <c r="E499" s="3">
        <f t="shared" si="21"/>
        <v>613.67228410930204</v>
      </c>
      <c r="F499" s="3">
        <f t="shared" si="22"/>
        <v>393.69142202849315</v>
      </c>
    </row>
    <row r="500" spans="2:6" x14ac:dyDescent="0.35">
      <c r="B500" s="2">
        <v>41913</v>
      </c>
      <c r="C500" s="3">
        <v>12.5372</v>
      </c>
      <c r="D500" s="3">
        <f t="shared" si="23"/>
        <v>5623.5743380757185</v>
      </c>
      <c r="E500" s="3">
        <f t="shared" si="21"/>
        <v>596.83899838141485</v>
      </c>
      <c r="F500" s="3">
        <f t="shared" si="22"/>
        <v>386.26633637907781</v>
      </c>
    </row>
    <row r="501" spans="2:6" x14ac:dyDescent="0.35">
      <c r="B501" s="2">
        <v>41914</v>
      </c>
      <c r="C501" s="3">
        <v>12.8566</v>
      </c>
      <c r="D501" s="3">
        <f t="shared" si="23"/>
        <v>5722.0797128658942</v>
      </c>
      <c r="E501" s="3">
        <f t="shared" si="21"/>
        <v>612.04417785394651</v>
      </c>
      <c r="F501" s="3">
        <f t="shared" si="22"/>
        <v>393.03237305725014</v>
      </c>
    </row>
    <row r="502" spans="2:6" x14ac:dyDescent="0.35">
      <c r="B502" s="2">
        <v>41915</v>
      </c>
      <c r="C502" s="3">
        <v>13.129799999999999</v>
      </c>
      <c r="D502" s="3">
        <f t="shared" si="23"/>
        <v>5805.6826616617191</v>
      </c>
      <c r="E502" s="3">
        <f t="shared" si="21"/>
        <v>625.04998571836609</v>
      </c>
      <c r="F502" s="3">
        <f t="shared" si="22"/>
        <v>398.77480710372549</v>
      </c>
    </row>
    <row r="503" spans="2:6" x14ac:dyDescent="0.35">
      <c r="B503" s="2">
        <v>41918</v>
      </c>
      <c r="C503" s="3">
        <v>13.2422</v>
      </c>
      <c r="D503" s="3">
        <f t="shared" si="23"/>
        <v>5839.8549941754445</v>
      </c>
      <c r="E503" s="3">
        <f t="shared" si="21"/>
        <v>630.40083785585068</v>
      </c>
      <c r="F503" s="3">
        <f t="shared" si="22"/>
        <v>401.12200141326514</v>
      </c>
    </row>
    <row r="504" spans="2:6" x14ac:dyDescent="0.35">
      <c r="B504" s="2">
        <v>41919</v>
      </c>
      <c r="C504" s="3">
        <v>13.0358</v>
      </c>
      <c r="D504" s="3">
        <f t="shared" si="23"/>
        <v>5777.270788694329</v>
      </c>
      <c r="E504" s="3">
        <f t="shared" si="21"/>
        <v>620.57507378844139</v>
      </c>
      <c r="F504" s="3">
        <f t="shared" si="22"/>
        <v>396.82328136208537</v>
      </c>
    </row>
    <row r="505" spans="2:6" x14ac:dyDescent="0.35">
      <c r="B505" s="2">
        <v>41920</v>
      </c>
      <c r="C505" s="3">
        <v>13.338800000000001</v>
      </c>
      <c r="D505" s="3">
        <f t="shared" si="23"/>
        <v>5869.6003545057883</v>
      </c>
      <c r="E505" s="3">
        <f t="shared" si="21"/>
        <v>634.99952394553941</v>
      </c>
      <c r="F505" s="3">
        <f t="shared" si="22"/>
        <v>403.16512037432943</v>
      </c>
    </row>
    <row r="506" spans="2:6" x14ac:dyDescent="0.35">
      <c r="B506" s="2">
        <v>41921</v>
      </c>
      <c r="C506" s="3">
        <v>13.1892</v>
      </c>
      <c r="D506" s="3">
        <f t="shared" si="23"/>
        <v>5824.3380674662822</v>
      </c>
      <c r="E506" s="3">
        <f t="shared" si="21"/>
        <v>627.87774921451012</v>
      </c>
      <c r="F506" s="3">
        <f t="shared" si="22"/>
        <v>400.05619058344655</v>
      </c>
    </row>
    <row r="507" spans="2:6" x14ac:dyDescent="0.35">
      <c r="B507" s="2">
        <v>41922</v>
      </c>
      <c r="C507" s="3">
        <v>12.916599999999999</v>
      </c>
      <c r="D507" s="3">
        <f t="shared" si="23"/>
        <v>5741.5691829394955</v>
      </c>
      <c r="E507" s="3">
        <f t="shared" si="21"/>
        <v>614.90050461772819</v>
      </c>
      <c r="F507" s="3">
        <f t="shared" si="22"/>
        <v>394.37104589248395</v>
      </c>
    </row>
    <row r="508" spans="2:6" x14ac:dyDescent="0.35">
      <c r="B508" s="2">
        <v>41925</v>
      </c>
      <c r="C508" s="3">
        <v>12.530800000000001</v>
      </c>
      <c r="D508" s="3">
        <f t="shared" si="23"/>
        <v>5623.6572539184745</v>
      </c>
      <c r="E508" s="3">
        <f t="shared" si="21"/>
        <v>596.5343235266115</v>
      </c>
      <c r="F508" s="3">
        <f t="shared" si="22"/>
        <v>386.27203161788566</v>
      </c>
    </row>
    <row r="509" spans="2:6" x14ac:dyDescent="0.35">
      <c r="B509" s="2">
        <v>41926</v>
      </c>
      <c r="C509" s="3">
        <v>12.831999999999999</v>
      </c>
      <c r="D509" s="3">
        <f t="shared" si="23"/>
        <v>5716.5984254295763</v>
      </c>
      <c r="E509" s="3">
        <f t="shared" si="21"/>
        <v>610.87308388079589</v>
      </c>
      <c r="F509" s="3">
        <f t="shared" si="22"/>
        <v>392.65587997840316</v>
      </c>
    </row>
    <row r="510" spans="2:6" x14ac:dyDescent="0.35">
      <c r="B510" s="2">
        <v>41927</v>
      </c>
      <c r="C510" s="3">
        <v>12.816800000000001</v>
      </c>
      <c r="D510" s="3">
        <f t="shared" si="23"/>
        <v>5711.9425639385636</v>
      </c>
      <c r="E510" s="3">
        <f t="shared" si="21"/>
        <v>610.1494811006379</v>
      </c>
      <c r="F510" s="3">
        <f t="shared" si="22"/>
        <v>392.33608291470199</v>
      </c>
    </row>
    <row r="511" spans="2:6" x14ac:dyDescent="0.35">
      <c r="B511" s="2">
        <v>41928</v>
      </c>
      <c r="C511" s="3">
        <v>10.334199999999999</v>
      </c>
      <c r="D511" s="3">
        <f t="shared" si="23"/>
        <v>4951.2238417271474</v>
      </c>
      <c r="E511" s="3">
        <f t="shared" si="21"/>
        <v>491.96420070456054</v>
      </c>
      <c r="F511" s="3">
        <f t="shared" si="22"/>
        <v>340.08461148770135</v>
      </c>
    </row>
    <row r="512" spans="2:6" x14ac:dyDescent="0.35">
      <c r="B512" s="2">
        <v>41929</v>
      </c>
      <c r="C512" s="3">
        <v>10.2026</v>
      </c>
      <c r="D512" s="3">
        <f t="shared" si="23"/>
        <v>4907.8722829932403</v>
      </c>
      <c r="E512" s="3">
        <f t="shared" si="21"/>
        <v>485.69932400266589</v>
      </c>
      <c r="F512" s="3">
        <f t="shared" si="22"/>
        <v>337.10692385314996</v>
      </c>
    </row>
    <row r="513" spans="2:6" x14ac:dyDescent="0.35">
      <c r="B513" s="2">
        <v>41932</v>
      </c>
      <c r="C513" s="3">
        <v>10.263400000000001</v>
      </c>
      <c r="D513" s="3">
        <f t="shared" si="23"/>
        <v>4927.9816824543332</v>
      </c>
      <c r="E513" s="3">
        <f t="shared" si="21"/>
        <v>488.59373512329813</v>
      </c>
      <c r="F513" s="3">
        <f t="shared" si="22"/>
        <v>338.48817776563538</v>
      </c>
    </row>
    <row r="514" spans="2:6" x14ac:dyDescent="0.35">
      <c r="B514" s="2">
        <v>41933</v>
      </c>
      <c r="C514" s="3">
        <v>10.456799999999999</v>
      </c>
      <c r="D514" s="3">
        <f t="shared" si="23"/>
        <v>4991.8297017305376</v>
      </c>
      <c r="E514" s="3">
        <f t="shared" si="21"/>
        <v>497.80062839188804</v>
      </c>
      <c r="F514" s="3">
        <f t="shared" si="22"/>
        <v>342.87370536929814</v>
      </c>
    </row>
    <row r="515" spans="2:6" x14ac:dyDescent="0.35">
      <c r="B515" s="2">
        <v>41934</v>
      </c>
      <c r="C515" s="3">
        <v>10.7042</v>
      </c>
      <c r="D515" s="3">
        <f t="shared" si="23"/>
        <v>5073.033021391223</v>
      </c>
      <c r="E515" s="3">
        <f t="shared" si="21"/>
        <v>509.57821574788159</v>
      </c>
      <c r="F515" s="3">
        <f t="shared" si="22"/>
        <v>348.45131613808985</v>
      </c>
    </row>
    <row r="516" spans="2:6" x14ac:dyDescent="0.35">
      <c r="B516" s="2">
        <v>41935</v>
      </c>
      <c r="C516" s="3">
        <v>10.943999999999999</v>
      </c>
      <c r="D516" s="3">
        <f t="shared" si="23"/>
        <v>5151.1734488254542</v>
      </c>
      <c r="E516" s="3">
        <f t="shared" ref="E516:E579" si="24">C516/$C$3*100</f>
        <v>520.99400171379602</v>
      </c>
      <c r="F516" s="3">
        <f t="shared" ref="F516:F579" si="25">D516/$D$3*100</f>
        <v>353.81854609071172</v>
      </c>
    </row>
    <row r="517" spans="2:6" x14ac:dyDescent="0.35">
      <c r="B517" s="2">
        <v>41936</v>
      </c>
      <c r="C517" s="3">
        <v>11.0006</v>
      </c>
      <c r="D517" s="3">
        <f t="shared" si="23"/>
        <v>5169.4906725496994</v>
      </c>
      <c r="E517" s="3">
        <f t="shared" si="24"/>
        <v>523.68846996096363</v>
      </c>
      <c r="F517" s="3">
        <f t="shared" si="25"/>
        <v>355.07670086474843</v>
      </c>
    </row>
    <row r="518" spans="2:6" x14ac:dyDescent="0.35">
      <c r="B518" s="2">
        <v>41939</v>
      </c>
      <c r="C518" s="3">
        <v>10.84</v>
      </c>
      <c r="D518" s="3">
        <f t="shared" si="23"/>
        <v>5117.5999099571281</v>
      </c>
      <c r="E518" s="3">
        <f t="shared" si="24"/>
        <v>516.04303532324093</v>
      </c>
      <c r="F518" s="3">
        <f t="shared" si="25"/>
        <v>351.51248110813583</v>
      </c>
    </row>
    <row r="519" spans="2:6" x14ac:dyDescent="0.35">
      <c r="B519" s="2">
        <v>41940</v>
      </c>
      <c r="C519" s="3">
        <v>11.034800000000001</v>
      </c>
      <c r="D519" s="3">
        <f t="shared" ref="D519:D582" si="26">D518*(1+((E519/E518-1))*0.687564)</f>
        <v>5180.832231920469</v>
      </c>
      <c r="E519" s="3">
        <f t="shared" si="24"/>
        <v>525.31657621631916</v>
      </c>
      <c r="F519" s="3">
        <f t="shared" si="25"/>
        <v>355.85571832297086</v>
      </c>
    </row>
    <row r="520" spans="2:6" x14ac:dyDescent="0.35">
      <c r="B520" s="2">
        <v>41941</v>
      </c>
      <c r="C520" s="3">
        <v>10.802800000000001</v>
      </c>
      <c r="D520" s="3">
        <f t="shared" si="26"/>
        <v>5105.9401028389912</v>
      </c>
      <c r="E520" s="3">
        <f t="shared" si="24"/>
        <v>514.27211272969635</v>
      </c>
      <c r="F520" s="3">
        <f t="shared" si="25"/>
        <v>350.71160417335159</v>
      </c>
    </row>
    <row r="521" spans="2:6" x14ac:dyDescent="0.35">
      <c r="B521" s="2">
        <v>41942</v>
      </c>
      <c r="C521" s="3">
        <v>10.828799999999999</v>
      </c>
      <c r="D521" s="3">
        <f t="shared" si="26"/>
        <v>5114.3895025892934</v>
      </c>
      <c r="E521" s="3">
        <f t="shared" si="24"/>
        <v>515.50985432733501</v>
      </c>
      <c r="F521" s="3">
        <f t="shared" si="25"/>
        <v>351.29196792244505</v>
      </c>
    </row>
    <row r="522" spans="2:6" x14ac:dyDescent="0.35">
      <c r="B522" s="2">
        <v>41943</v>
      </c>
      <c r="C522" s="3">
        <v>11.222</v>
      </c>
      <c r="D522" s="3">
        <f t="shared" si="26"/>
        <v>5242.0745687902026</v>
      </c>
      <c r="E522" s="3">
        <f t="shared" si="24"/>
        <v>534.22831571931829</v>
      </c>
      <c r="F522" s="3">
        <f t="shared" si="25"/>
        <v>360.06226947208575</v>
      </c>
    </row>
    <row r="523" spans="2:6" x14ac:dyDescent="0.35">
      <c r="B523" s="2">
        <v>41946</v>
      </c>
      <c r="C523" s="3">
        <v>11.0974</v>
      </c>
      <c r="D523" s="3">
        <f t="shared" si="26"/>
        <v>5202.0557650877945</v>
      </c>
      <c r="E523" s="3">
        <f t="shared" si="24"/>
        <v>528.29667713986487</v>
      </c>
      <c r="F523" s="3">
        <f t="shared" si="25"/>
        <v>357.31349871471508</v>
      </c>
    </row>
    <row r="524" spans="2:6" x14ac:dyDescent="0.35">
      <c r="B524" s="2">
        <v>41947</v>
      </c>
      <c r="C524" s="3">
        <v>10.9366</v>
      </c>
      <c r="D524" s="3">
        <f t="shared" si="26"/>
        <v>5150.2291390108076</v>
      </c>
      <c r="E524" s="3">
        <f t="shared" si="24"/>
        <v>520.64172141292966</v>
      </c>
      <c r="F524" s="3">
        <f t="shared" si="25"/>
        <v>353.75368430164622</v>
      </c>
    </row>
    <row r="525" spans="2:6" x14ac:dyDescent="0.35">
      <c r="B525" s="2">
        <v>41948</v>
      </c>
      <c r="C525" s="3">
        <v>10.868</v>
      </c>
      <c r="D525" s="3">
        <f t="shared" si="26"/>
        <v>5128.0174559160059</v>
      </c>
      <c r="E525" s="3">
        <f t="shared" si="24"/>
        <v>517.37598781300585</v>
      </c>
      <c r="F525" s="3">
        <f t="shared" si="25"/>
        <v>352.22803087589676</v>
      </c>
    </row>
    <row r="526" spans="2:6" x14ac:dyDescent="0.35">
      <c r="B526" s="2">
        <v>41949</v>
      </c>
      <c r="C526" s="3">
        <v>10.9514</v>
      </c>
      <c r="D526" s="3">
        <f t="shared" si="26"/>
        <v>5155.0744187596338</v>
      </c>
      <c r="E526" s="3">
        <f t="shared" si="24"/>
        <v>521.34628201466239</v>
      </c>
      <c r="F526" s="3">
        <f t="shared" si="25"/>
        <v>354.08649193337595</v>
      </c>
    </row>
    <row r="527" spans="2:6" x14ac:dyDescent="0.35">
      <c r="B527" s="2">
        <v>41950</v>
      </c>
      <c r="C527" s="3">
        <v>10.976000000000001</v>
      </c>
      <c r="D527" s="3">
        <f t="shared" si="26"/>
        <v>5163.0362603740796</v>
      </c>
      <c r="E527" s="3">
        <f t="shared" si="24"/>
        <v>522.51737598781301</v>
      </c>
      <c r="F527" s="3">
        <f t="shared" si="25"/>
        <v>354.63336678669117</v>
      </c>
    </row>
    <row r="528" spans="2:6" x14ac:dyDescent="0.35">
      <c r="B528" s="2">
        <v>41953</v>
      </c>
      <c r="C528" s="3">
        <v>11.0648</v>
      </c>
      <c r="D528" s="3">
        <f t="shared" si="26"/>
        <v>5191.7564413383216</v>
      </c>
      <c r="E528" s="3">
        <f t="shared" si="24"/>
        <v>526.74473959821</v>
      </c>
      <c r="F528" s="3">
        <f t="shared" si="25"/>
        <v>356.60606927345117</v>
      </c>
    </row>
    <row r="529" spans="2:6" x14ac:dyDescent="0.35">
      <c r="B529" s="2">
        <v>41954</v>
      </c>
      <c r="C529" s="3">
        <v>10.93</v>
      </c>
      <c r="D529" s="3">
        <f t="shared" si="26"/>
        <v>5148.2680078806716</v>
      </c>
      <c r="E529" s="3">
        <f t="shared" si="24"/>
        <v>520.32752546891356</v>
      </c>
      <c r="F529" s="3">
        <f t="shared" si="25"/>
        <v>353.61898012752914</v>
      </c>
    </row>
    <row r="530" spans="2:6" x14ac:dyDescent="0.35">
      <c r="B530" s="2">
        <v>41955</v>
      </c>
      <c r="C530" s="3">
        <v>10.967400000000001</v>
      </c>
      <c r="D530" s="3">
        <f t="shared" si="26"/>
        <v>5160.3802827248574</v>
      </c>
      <c r="E530" s="3">
        <f t="shared" si="24"/>
        <v>522.107969151671</v>
      </c>
      <c r="F530" s="3">
        <f t="shared" si="25"/>
        <v>354.45093570382562</v>
      </c>
    </row>
    <row r="531" spans="2:6" x14ac:dyDescent="0.35">
      <c r="B531" s="2">
        <v>41956</v>
      </c>
      <c r="C531" s="3">
        <v>10.840199999999999</v>
      </c>
      <c r="D531" s="3">
        <f t="shared" si="26"/>
        <v>5119.2294844182306</v>
      </c>
      <c r="E531" s="3">
        <f t="shared" si="24"/>
        <v>516.05255641245355</v>
      </c>
      <c r="F531" s="3">
        <f t="shared" si="25"/>
        <v>351.6244116560589</v>
      </c>
    </row>
    <row r="532" spans="2:6" x14ac:dyDescent="0.35">
      <c r="B532" s="2">
        <v>41957</v>
      </c>
      <c r="C532" s="3">
        <v>11.0298</v>
      </c>
      <c r="D532" s="3">
        <f t="shared" si="26"/>
        <v>5180.7923413832477</v>
      </c>
      <c r="E532" s="3">
        <f t="shared" si="24"/>
        <v>525.07854898600397</v>
      </c>
      <c r="F532" s="3">
        <f t="shared" si="25"/>
        <v>355.8529783624507</v>
      </c>
    </row>
    <row r="533" spans="2:6" x14ac:dyDescent="0.35">
      <c r="B533" s="2">
        <v>41960</v>
      </c>
      <c r="C533" s="3">
        <v>10.889799999999999</v>
      </c>
      <c r="D533" s="3">
        <f t="shared" si="26"/>
        <v>5135.578676334243</v>
      </c>
      <c r="E533" s="3">
        <f t="shared" si="24"/>
        <v>518.41378653717982</v>
      </c>
      <c r="F533" s="3">
        <f t="shared" si="25"/>
        <v>352.74738826924215</v>
      </c>
    </row>
    <row r="534" spans="2:6" x14ac:dyDescent="0.35">
      <c r="B534" s="2">
        <v>41961</v>
      </c>
      <c r="C534" s="3">
        <v>10.8866</v>
      </c>
      <c r="D534" s="3">
        <f t="shared" si="26"/>
        <v>5134.541070055483</v>
      </c>
      <c r="E534" s="3">
        <f t="shared" si="24"/>
        <v>518.26144910977814</v>
      </c>
      <c r="F534" s="3">
        <f t="shared" si="25"/>
        <v>352.67611822784039</v>
      </c>
    </row>
    <row r="535" spans="2:6" x14ac:dyDescent="0.35">
      <c r="B535" s="2">
        <v>41962</v>
      </c>
      <c r="C535" s="3">
        <v>10.3742</v>
      </c>
      <c r="D535" s="3">
        <f t="shared" si="26"/>
        <v>4968.3791062155487</v>
      </c>
      <c r="E535" s="3">
        <f t="shared" si="24"/>
        <v>493.86841854708177</v>
      </c>
      <c r="F535" s="3">
        <f t="shared" si="25"/>
        <v>341.26295479129794</v>
      </c>
    </row>
    <row r="536" spans="2:6" x14ac:dyDescent="0.35">
      <c r="B536" s="2">
        <v>41963</v>
      </c>
      <c r="C536" s="3">
        <v>10.5182</v>
      </c>
      <c r="D536" s="3">
        <f t="shared" si="26"/>
        <v>5015.796287308759</v>
      </c>
      <c r="E536" s="3">
        <f t="shared" si="24"/>
        <v>500.72360278015805</v>
      </c>
      <c r="F536" s="3">
        <f t="shared" si="25"/>
        <v>344.51989774629493</v>
      </c>
    </row>
    <row r="537" spans="2:6" x14ac:dyDescent="0.35">
      <c r="B537" s="2">
        <v>41964</v>
      </c>
      <c r="C537" s="3">
        <v>10.293800000000001</v>
      </c>
      <c r="D537" s="3">
        <f t="shared" si="26"/>
        <v>4942.2205797652141</v>
      </c>
      <c r="E537" s="3">
        <f t="shared" si="24"/>
        <v>490.04094068361422</v>
      </c>
      <c r="F537" s="3">
        <f t="shared" si="25"/>
        <v>339.46620461612315</v>
      </c>
    </row>
    <row r="538" spans="2:6" x14ac:dyDescent="0.35">
      <c r="B538" s="2">
        <v>41967</v>
      </c>
      <c r="C538" s="3">
        <v>10.184799999999999</v>
      </c>
      <c r="D538" s="3">
        <f t="shared" si="26"/>
        <v>4906.2385195321685</v>
      </c>
      <c r="E538" s="3">
        <f t="shared" si="24"/>
        <v>484.85194706274399</v>
      </c>
      <c r="F538" s="3">
        <f t="shared" si="25"/>
        <v>336.99470557547107</v>
      </c>
    </row>
    <row r="539" spans="2:6" x14ac:dyDescent="0.35">
      <c r="B539" s="2">
        <v>41968</v>
      </c>
      <c r="C539" s="3">
        <v>9.9711999999999996</v>
      </c>
      <c r="D539" s="3">
        <f t="shared" si="26"/>
        <v>4835.4911119408216</v>
      </c>
      <c r="E539" s="3">
        <f t="shared" si="24"/>
        <v>474.68342378368089</v>
      </c>
      <c r="F539" s="3">
        <f t="shared" si="25"/>
        <v>332.13527982669046</v>
      </c>
    </row>
    <row r="540" spans="2:6" x14ac:dyDescent="0.35">
      <c r="B540" s="2">
        <v>41969</v>
      </c>
      <c r="C540" s="3">
        <v>10.033199999999999</v>
      </c>
      <c r="D540" s="3">
        <f t="shared" si="26"/>
        <v>4856.1638490111054</v>
      </c>
      <c r="E540" s="3">
        <f t="shared" si="24"/>
        <v>477.63496143958866</v>
      </c>
      <c r="F540" s="3">
        <f t="shared" si="25"/>
        <v>333.55522769810045</v>
      </c>
    </row>
    <row r="541" spans="2:6" x14ac:dyDescent="0.35">
      <c r="B541" s="2">
        <v>41971</v>
      </c>
      <c r="C541" s="3">
        <v>9.9025999999999996</v>
      </c>
      <c r="D541" s="3">
        <f t="shared" si="26"/>
        <v>4812.7018028689972</v>
      </c>
      <c r="E541" s="3">
        <f t="shared" si="24"/>
        <v>471.41769018375703</v>
      </c>
      <c r="F541" s="3">
        <f t="shared" si="25"/>
        <v>330.56995101718525</v>
      </c>
    </row>
    <row r="542" spans="2:6" x14ac:dyDescent="0.35">
      <c r="B542" s="2">
        <v>41974</v>
      </c>
      <c r="C542" s="3">
        <v>9.766</v>
      </c>
      <c r="D542" s="3">
        <f t="shared" si="26"/>
        <v>4767.05571672736</v>
      </c>
      <c r="E542" s="3">
        <f t="shared" si="24"/>
        <v>464.91478625154718</v>
      </c>
      <c r="F542" s="3">
        <f t="shared" si="25"/>
        <v>327.43465922516691</v>
      </c>
    </row>
    <row r="543" spans="2:6" x14ac:dyDescent="0.35">
      <c r="B543" s="2">
        <v>41975</v>
      </c>
      <c r="C543" s="3">
        <v>10.065999999999999</v>
      </c>
      <c r="D543" s="3">
        <f t="shared" si="26"/>
        <v>4867.741439545789</v>
      </c>
      <c r="E543" s="3">
        <f t="shared" si="24"/>
        <v>479.19642007045599</v>
      </c>
      <c r="F543" s="3">
        <f t="shared" si="25"/>
        <v>334.35045742408636</v>
      </c>
    </row>
    <row r="544" spans="2:6" x14ac:dyDescent="0.35">
      <c r="B544" s="2">
        <v>41976</v>
      </c>
      <c r="C544" s="3">
        <v>10.1462</v>
      </c>
      <c r="D544" s="3">
        <f t="shared" si="26"/>
        <v>4894.4074517419167</v>
      </c>
      <c r="E544" s="3">
        <f t="shared" si="24"/>
        <v>483.01437684471102</v>
      </c>
      <c r="F544" s="3">
        <f t="shared" si="25"/>
        <v>336.1820652623785</v>
      </c>
    </row>
    <row r="545" spans="2:6" x14ac:dyDescent="0.35">
      <c r="B545" s="2">
        <v>41977</v>
      </c>
      <c r="C545" s="3">
        <v>10.017199999999999</v>
      </c>
      <c r="D545" s="3">
        <f t="shared" si="26"/>
        <v>4851.6216630619883</v>
      </c>
      <c r="E545" s="3">
        <f t="shared" si="24"/>
        <v>476.87327430258017</v>
      </c>
      <c r="F545" s="3">
        <f t="shared" si="25"/>
        <v>333.24323866403745</v>
      </c>
    </row>
    <row r="546" spans="2:6" x14ac:dyDescent="0.35">
      <c r="B546" s="2">
        <v>41978</v>
      </c>
      <c r="C546" s="3">
        <v>10.026199999999999</v>
      </c>
      <c r="D546" s="3">
        <f t="shared" si="26"/>
        <v>4854.6187284669195</v>
      </c>
      <c r="E546" s="3">
        <f t="shared" si="24"/>
        <v>477.30172331714743</v>
      </c>
      <c r="F546" s="3">
        <f t="shared" si="25"/>
        <v>333.4490980346539</v>
      </c>
    </row>
    <row r="547" spans="2:6" x14ac:dyDescent="0.35">
      <c r="B547" s="2">
        <v>41981</v>
      </c>
      <c r="C547" s="3">
        <v>9.6994000000000007</v>
      </c>
      <c r="D547" s="3">
        <f t="shared" si="26"/>
        <v>4745.822474837435</v>
      </c>
      <c r="E547" s="3">
        <f t="shared" si="24"/>
        <v>461.74426354374941</v>
      </c>
      <c r="F547" s="3">
        <f t="shared" si="25"/>
        <v>325.97621197059061</v>
      </c>
    </row>
    <row r="548" spans="2:6" x14ac:dyDescent="0.35">
      <c r="B548" s="2">
        <v>41982</v>
      </c>
      <c r="C548" s="3">
        <v>9.8221999999999987</v>
      </c>
      <c r="D548" s="3">
        <f t="shared" si="26"/>
        <v>4787.1346550554008</v>
      </c>
      <c r="E548" s="3">
        <f t="shared" si="24"/>
        <v>467.59021232028937</v>
      </c>
      <c r="F548" s="3">
        <f t="shared" si="25"/>
        <v>328.81382085442488</v>
      </c>
    </row>
    <row r="549" spans="2:6" x14ac:dyDescent="0.35">
      <c r="B549" s="2">
        <v>41983</v>
      </c>
      <c r="C549" s="3">
        <v>9.5519999999999996</v>
      </c>
      <c r="D549" s="3">
        <f t="shared" si="26"/>
        <v>4696.5894732914485</v>
      </c>
      <c r="E549" s="3">
        <f t="shared" si="24"/>
        <v>454.72722079405878</v>
      </c>
      <c r="F549" s="3">
        <f t="shared" si="25"/>
        <v>322.59454579302201</v>
      </c>
    </row>
    <row r="550" spans="2:6" x14ac:dyDescent="0.35">
      <c r="B550" s="2">
        <v>41984</v>
      </c>
      <c r="C550" s="3">
        <v>9.5608000000000004</v>
      </c>
      <c r="D550" s="3">
        <f t="shared" si="26"/>
        <v>4699.564453550307</v>
      </c>
      <c r="E550" s="3">
        <f t="shared" si="24"/>
        <v>455.14614871941353</v>
      </c>
      <c r="F550" s="3">
        <f t="shared" si="25"/>
        <v>322.79888820165854</v>
      </c>
    </row>
    <row r="551" spans="2:6" x14ac:dyDescent="0.35">
      <c r="B551" s="2">
        <v>41985</v>
      </c>
      <c r="C551" s="3">
        <v>9.5565999999999995</v>
      </c>
      <c r="D551" s="3">
        <f t="shared" si="26"/>
        <v>4698.1449849281671</v>
      </c>
      <c r="E551" s="3">
        <f t="shared" si="24"/>
        <v>454.94620584594873</v>
      </c>
      <c r="F551" s="3">
        <f t="shared" si="25"/>
        <v>322.70138918923033</v>
      </c>
    </row>
    <row r="552" spans="2:6" x14ac:dyDescent="0.35">
      <c r="B552" s="2">
        <v>41988</v>
      </c>
      <c r="C552" s="3">
        <v>9.3439999999999994</v>
      </c>
      <c r="D552" s="3">
        <f t="shared" si="26"/>
        <v>4626.2829690229828</v>
      </c>
      <c r="E552" s="3">
        <f t="shared" si="24"/>
        <v>444.82528801294865</v>
      </c>
      <c r="F552" s="3">
        <f t="shared" si="25"/>
        <v>317.76540436182808</v>
      </c>
    </row>
    <row r="553" spans="2:6" x14ac:dyDescent="0.35">
      <c r="B553" s="2">
        <v>41989</v>
      </c>
      <c r="C553" s="3">
        <v>9.0411999999999999</v>
      </c>
      <c r="D553" s="3">
        <f t="shared" si="26"/>
        <v>4523.2044040894134</v>
      </c>
      <c r="E553" s="3">
        <f t="shared" si="24"/>
        <v>430.41035894506325</v>
      </c>
      <c r="F553" s="3">
        <f t="shared" si="25"/>
        <v>310.68524906512994</v>
      </c>
    </row>
    <row r="554" spans="2:6" x14ac:dyDescent="0.35">
      <c r="B554" s="2">
        <v>41990</v>
      </c>
      <c r="C554" s="3">
        <v>9.5327999999999999</v>
      </c>
      <c r="D554" s="3">
        <f t="shared" si="26"/>
        <v>4692.3050012820831</v>
      </c>
      <c r="E554" s="3">
        <f t="shared" si="24"/>
        <v>453.81319622964867</v>
      </c>
      <c r="F554" s="3">
        <f t="shared" si="25"/>
        <v>322.30025835110604</v>
      </c>
    </row>
    <row r="555" spans="2:6" x14ac:dyDescent="0.35">
      <c r="B555" s="2">
        <v>41991</v>
      </c>
      <c r="C555" s="3">
        <v>9.5548000000000002</v>
      </c>
      <c r="D555" s="3">
        <f t="shared" si="26"/>
        <v>4699.7506331960894</v>
      </c>
      <c r="E555" s="3">
        <f t="shared" si="24"/>
        <v>454.86051604303537</v>
      </c>
      <c r="F555" s="3">
        <f t="shared" si="25"/>
        <v>322.81167631920823</v>
      </c>
    </row>
    <row r="556" spans="2:6" x14ac:dyDescent="0.35">
      <c r="B556" s="2">
        <v>41992</v>
      </c>
      <c r="C556" s="3">
        <v>9.7178000000000004</v>
      </c>
      <c r="D556" s="3">
        <f t="shared" si="26"/>
        <v>4754.8763117169519</v>
      </c>
      <c r="E556" s="3">
        <f t="shared" si="24"/>
        <v>462.62020375130913</v>
      </c>
      <c r="F556" s="3">
        <f t="shared" si="25"/>
        <v>326.59809268050606</v>
      </c>
    </row>
    <row r="557" spans="2:6" x14ac:dyDescent="0.35">
      <c r="B557" s="2">
        <v>41995</v>
      </c>
      <c r="C557" s="3">
        <v>9.6194000000000006</v>
      </c>
      <c r="D557" s="3">
        <f t="shared" si="26"/>
        <v>4721.7723862609118</v>
      </c>
      <c r="E557" s="3">
        <f t="shared" si="24"/>
        <v>457.93582785870706</v>
      </c>
      <c r="F557" s="3">
        <f t="shared" si="25"/>
        <v>324.32428402484487</v>
      </c>
    </row>
    <row r="558" spans="2:6" x14ac:dyDescent="0.35">
      <c r="B558" s="2">
        <v>41996</v>
      </c>
      <c r="C558" s="3">
        <v>9.6121999999999996</v>
      </c>
      <c r="D558" s="3">
        <f t="shared" si="26"/>
        <v>4719.3424063136472</v>
      </c>
      <c r="E558" s="3">
        <f t="shared" si="24"/>
        <v>457.59306864705314</v>
      </c>
      <c r="F558" s="3">
        <f t="shared" si="25"/>
        <v>324.15737604154509</v>
      </c>
    </row>
    <row r="559" spans="2:6" x14ac:dyDescent="0.35">
      <c r="B559" s="2">
        <v>41997</v>
      </c>
      <c r="C559" s="3">
        <v>9.7742000000000004</v>
      </c>
      <c r="D559" s="3">
        <f t="shared" si="26"/>
        <v>4774.0297505891776</v>
      </c>
      <c r="E559" s="3">
        <f t="shared" si="24"/>
        <v>465.30515090926406</v>
      </c>
      <c r="F559" s="3">
        <f t="shared" si="25"/>
        <v>327.91368454743366</v>
      </c>
    </row>
    <row r="560" spans="2:6" x14ac:dyDescent="0.35">
      <c r="B560" s="2">
        <v>41999</v>
      </c>
      <c r="C560" s="3">
        <v>9.7157999999999998</v>
      </c>
      <c r="D560" s="3">
        <f t="shared" si="26"/>
        <v>4754.4173896901011</v>
      </c>
      <c r="E560" s="3">
        <f t="shared" si="24"/>
        <v>462.5249928591831</v>
      </c>
      <c r="F560" s="3">
        <f t="shared" si="25"/>
        <v>326.56657071256564</v>
      </c>
    </row>
    <row r="561" spans="2:6" x14ac:dyDescent="0.35">
      <c r="B561" s="2">
        <v>42002</v>
      </c>
      <c r="C561" s="3">
        <v>9.769400000000001</v>
      </c>
      <c r="D561" s="3">
        <f t="shared" si="26"/>
        <v>4772.4515804271996</v>
      </c>
      <c r="E561" s="3">
        <f t="shared" si="24"/>
        <v>465.07664476816154</v>
      </c>
      <c r="F561" s="3">
        <f t="shared" si="25"/>
        <v>327.80528480556086</v>
      </c>
    </row>
    <row r="562" spans="2:6" x14ac:dyDescent="0.35">
      <c r="B562" s="2">
        <v>42003</v>
      </c>
      <c r="C562" s="3">
        <v>9.8065999999999995</v>
      </c>
      <c r="D562" s="3">
        <f t="shared" si="26"/>
        <v>4784.9463919224954</v>
      </c>
      <c r="E562" s="3">
        <f t="shared" si="24"/>
        <v>466.84756736170618</v>
      </c>
      <c r="F562" s="3">
        <f t="shared" si="25"/>
        <v>328.66351566904518</v>
      </c>
    </row>
    <row r="563" spans="2:6" x14ac:dyDescent="0.35">
      <c r="B563" s="2">
        <v>42004</v>
      </c>
      <c r="C563" s="3">
        <v>9.7602000000000011</v>
      </c>
      <c r="D563" s="3">
        <f t="shared" si="26"/>
        <v>4769.3799367515767</v>
      </c>
      <c r="E563" s="3">
        <f t="shared" si="24"/>
        <v>464.63867466438165</v>
      </c>
      <c r="F563" s="3">
        <f t="shared" si="25"/>
        <v>327.59430287877962</v>
      </c>
    </row>
    <row r="564" spans="2:6" x14ac:dyDescent="0.35">
      <c r="B564" s="2">
        <v>42006</v>
      </c>
      <c r="C564" s="3">
        <v>9.9697999999999993</v>
      </c>
      <c r="D564" s="3">
        <f t="shared" si="26"/>
        <v>4839.8018161450436</v>
      </c>
      <c r="E564" s="3">
        <f t="shared" si="24"/>
        <v>474.61677615919251</v>
      </c>
      <c r="F564" s="3">
        <f t="shared" si="25"/>
        <v>332.4313690788419</v>
      </c>
    </row>
    <row r="565" spans="2:6" x14ac:dyDescent="0.35">
      <c r="B565" s="2">
        <v>42009</v>
      </c>
      <c r="C565" s="3">
        <v>9.4621999999999993</v>
      </c>
      <c r="D565" s="3">
        <f t="shared" si="26"/>
        <v>4670.3774479002514</v>
      </c>
      <c r="E565" s="3">
        <f t="shared" si="24"/>
        <v>450.45225173759871</v>
      </c>
      <c r="F565" s="3">
        <f t="shared" si="25"/>
        <v>320.79412093718236</v>
      </c>
    </row>
    <row r="566" spans="2:6" x14ac:dyDescent="0.35">
      <c r="B566" s="2">
        <v>42010</v>
      </c>
      <c r="C566" s="3">
        <v>9.3002000000000002</v>
      </c>
      <c r="D566" s="3">
        <f t="shared" si="26"/>
        <v>4615.3995663575588</v>
      </c>
      <c r="E566" s="3">
        <f t="shared" si="24"/>
        <v>442.74016947538797</v>
      </c>
      <c r="F566" s="3">
        <f t="shared" si="25"/>
        <v>317.01785630392328</v>
      </c>
    </row>
    <row r="567" spans="2:6" x14ac:dyDescent="0.35">
      <c r="B567" s="2">
        <v>42011</v>
      </c>
      <c r="C567" s="3">
        <v>9.3486000000000011</v>
      </c>
      <c r="D567" s="3">
        <f t="shared" si="26"/>
        <v>4631.9144496108502</v>
      </c>
      <c r="E567" s="3">
        <f t="shared" si="24"/>
        <v>445.04427306483871</v>
      </c>
      <c r="F567" s="3">
        <f t="shared" si="25"/>
        <v>318.15221375462602</v>
      </c>
    </row>
    <row r="568" spans="2:6" x14ac:dyDescent="0.35">
      <c r="B568" s="2">
        <v>42012</v>
      </c>
      <c r="C568" s="3">
        <v>9.5558000000000014</v>
      </c>
      <c r="D568" s="3">
        <f t="shared" si="26"/>
        <v>4702.5001668560208</v>
      </c>
      <c r="E568" s="3">
        <f t="shared" si="24"/>
        <v>454.90812148909845</v>
      </c>
      <c r="F568" s="3">
        <f t="shared" si="25"/>
        <v>323.0005334818818</v>
      </c>
    </row>
    <row r="569" spans="2:6" x14ac:dyDescent="0.35">
      <c r="B569" s="2">
        <v>42013</v>
      </c>
      <c r="C569" s="3">
        <v>9.408199999999999</v>
      </c>
      <c r="D569" s="3">
        <f t="shared" si="26"/>
        <v>4652.5587044845497</v>
      </c>
      <c r="E569" s="3">
        <f t="shared" si="24"/>
        <v>447.88155765019508</v>
      </c>
      <c r="F569" s="3">
        <f t="shared" si="25"/>
        <v>319.57020526997752</v>
      </c>
    </row>
    <row r="570" spans="2:6" x14ac:dyDescent="0.35">
      <c r="B570" s="2">
        <v>42016</v>
      </c>
      <c r="C570" s="3">
        <v>9.1093999999999991</v>
      </c>
      <c r="D570" s="3">
        <f t="shared" si="26"/>
        <v>4550.9621351429796</v>
      </c>
      <c r="E570" s="3">
        <f t="shared" si="24"/>
        <v>433.65705036656186</v>
      </c>
      <c r="F570" s="3">
        <f t="shared" si="25"/>
        <v>312.59184377441682</v>
      </c>
    </row>
    <row r="571" spans="2:6" x14ac:dyDescent="0.35">
      <c r="B571" s="2">
        <v>42017</v>
      </c>
      <c r="C571" s="3">
        <v>9.2512000000000008</v>
      </c>
      <c r="D571" s="3">
        <f t="shared" si="26"/>
        <v>4599.6704169223867</v>
      </c>
      <c r="E571" s="3">
        <f t="shared" si="24"/>
        <v>440.40750261829959</v>
      </c>
      <c r="F571" s="3">
        <f t="shared" si="25"/>
        <v>315.93746853603221</v>
      </c>
    </row>
    <row r="572" spans="2:6" x14ac:dyDescent="0.35">
      <c r="B572" s="2">
        <v>42018</v>
      </c>
      <c r="C572" s="3">
        <v>9.2639999999999993</v>
      </c>
      <c r="D572" s="3">
        <f t="shared" si="26"/>
        <v>4604.0461592821794</v>
      </c>
      <c r="E572" s="3">
        <f t="shared" si="24"/>
        <v>441.01685232790624</v>
      </c>
      <c r="F572" s="3">
        <f t="shared" si="25"/>
        <v>316.2380250626548</v>
      </c>
    </row>
    <row r="573" spans="2:6" x14ac:dyDescent="0.35">
      <c r="B573" s="2">
        <v>42019</v>
      </c>
      <c r="C573" s="3">
        <v>9.2501999999999995</v>
      </c>
      <c r="D573" s="3">
        <f t="shared" si="26"/>
        <v>4599.3305985924389</v>
      </c>
      <c r="E573" s="3">
        <f t="shared" si="24"/>
        <v>440.35989717223646</v>
      </c>
      <c r="F573" s="3">
        <f t="shared" si="25"/>
        <v>315.91412744130275</v>
      </c>
    </row>
    <row r="574" spans="2:6" x14ac:dyDescent="0.35">
      <c r="B574" s="2">
        <v>42020</v>
      </c>
      <c r="C574" s="3">
        <v>9.6382000000000012</v>
      </c>
      <c r="D574" s="3">
        <f t="shared" si="26"/>
        <v>4731.9748276633736</v>
      </c>
      <c r="E574" s="3">
        <f t="shared" si="24"/>
        <v>458.83081024469209</v>
      </c>
      <c r="F574" s="3">
        <f t="shared" si="25"/>
        <v>325.02505891030671</v>
      </c>
    </row>
    <row r="575" spans="2:6" x14ac:dyDescent="0.35">
      <c r="B575" s="2">
        <v>42024</v>
      </c>
      <c r="C575" s="3">
        <v>9.9657999999999998</v>
      </c>
      <c r="D575" s="3">
        <f t="shared" si="26"/>
        <v>4842.5616844455017</v>
      </c>
      <c r="E575" s="3">
        <f t="shared" si="24"/>
        <v>474.4263543749405</v>
      </c>
      <c r="F575" s="3">
        <f t="shared" si="25"/>
        <v>332.62093609675946</v>
      </c>
    </row>
    <row r="576" spans="2:6" x14ac:dyDescent="0.35">
      <c r="B576" s="2">
        <v>42025</v>
      </c>
      <c r="C576" s="3">
        <v>11.6938</v>
      </c>
      <c r="D576" s="3">
        <f t="shared" si="26"/>
        <v>5419.8860166318855</v>
      </c>
      <c r="E576" s="3">
        <f t="shared" si="24"/>
        <v>556.68856517185566</v>
      </c>
      <c r="F576" s="3">
        <f t="shared" si="25"/>
        <v>372.27560077972669</v>
      </c>
    </row>
    <row r="577" spans="2:6" x14ac:dyDescent="0.35">
      <c r="B577" s="2">
        <v>42026</v>
      </c>
      <c r="C577" s="3">
        <v>12.241200000000001</v>
      </c>
      <c r="D577" s="3">
        <f t="shared" si="26"/>
        <v>5594.3285615619307</v>
      </c>
      <c r="E577" s="3">
        <f t="shared" si="24"/>
        <v>582.74778634675806</v>
      </c>
      <c r="F577" s="3">
        <f t="shared" si="25"/>
        <v>384.25753232147775</v>
      </c>
    </row>
    <row r="578" spans="2:6" x14ac:dyDescent="0.35">
      <c r="B578" s="2">
        <v>42027</v>
      </c>
      <c r="C578" s="3">
        <v>12.498799999999999</v>
      </c>
      <c r="D578" s="3">
        <f t="shared" si="26"/>
        <v>5675.2722450726178</v>
      </c>
      <c r="E578" s="3">
        <f t="shared" si="24"/>
        <v>595.01094925259451</v>
      </c>
      <c r="F578" s="3">
        <f t="shared" si="25"/>
        <v>389.81730946730619</v>
      </c>
    </row>
    <row r="579" spans="2:6" x14ac:dyDescent="0.35">
      <c r="B579" s="2">
        <v>42030</v>
      </c>
      <c r="C579" s="3">
        <v>12.758799999999999</v>
      </c>
      <c r="D579" s="3">
        <f t="shared" si="26"/>
        <v>5756.4439855866576</v>
      </c>
      <c r="E579" s="3">
        <f t="shared" si="24"/>
        <v>607.38836522898214</v>
      </c>
      <c r="F579" s="3">
        <f t="shared" si="25"/>
        <v>395.39275115989352</v>
      </c>
    </row>
    <row r="580" spans="2:6" x14ac:dyDescent="0.35">
      <c r="B580" s="2">
        <v>42031</v>
      </c>
      <c r="C580" s="3">
        <v>12.9762</v>
      </c>
      <c r="D580" s="3">
        <f t="shared" si="26"/>
        <v>5823.8839174027216</v>
      </c>
      <c r="E580" s="3">
        <f t="shared" ref="E580:E643" si="27">C580/$C$3*100</f>
        <v>617.73778920308484</v>
      </c>
      <c r="F580" s="3">
        <f t="shared" ref="F580:F643" si="28">D580/$D$3*100</f>
        <v>400.0249963872518</v>
      </c>
    </row>
    <row r="581" spans="2:6" x14ac:dyDescent="0.35">
      <c r="B581" s="2">
        <v>42032</v>
      </c>
      <c r="C581" s="3">
        <v>12.6418</v>
      </c>
      <c r="D581" s="3">
        <f t="shared" si="26"/>
        <v>5720.692262446345</v>
      </c>
      <c r="E581" s="3">
        <f t="shared" si="27"/>
        <v>601.81852803960771</v>
      </c>
      <c r="F581" s="3">
        <f t="shared" si="28"/>
        <v>392.93707327845323</v>
      </c>
    </row>
    <row r="582" spans="2:6" x14ac:dyDescent="0.35">
      <c r="B582" s="2">
        <v>42033</v>
      </c>
      <c r="C582" s="3">
        <v>12.68</v>
      </c>
      <c r="D582" s="3">
        <f t="shared" si="26"/>
        <v>5732.5777270550989</v>
      </c>
      <c r="E582" s="3">
        <f t="shared" si="27"/>
        <v>603.63705607921543</v>
      </c>
      <c r="F582" s="3">
        <f t="shared" si="28"/>
        <v>393.75344994471374</v>
      </c>
    </row>
    <row r="583" spans="2:6" x14ac:dyDescent="0.35">
      <c r="B583" s="2">
        <v>42034</v>
      </c>
      <c r="C583" s="3">
        <v>12.6228</v>
      </c>
      <c r="D583" s="3">
        <f t="shared" ref="D583:D634" si="29">D582*(1+((E583/E582-1))*0.687564)</f>
        <v>5714.7973954354629</v>
      </c>
      <c r="E583" s="3">
        <f t="shared" si="27"/>
        <v>600.91402456441017</v>
      </c>
      <c r="F583" s="3">
        <f t="shared" si="28"/>
        <v>392.53217266776539</v>
      </c>
    </row>
    <row r="584" spans="2:6" x14ac:dyDescent="0.35">
      <c r="B584" s="2">
        <v>42037</v>
      </c>
      <c r="C584" s="3">
        <v>12.601800000000001</v>
      </c>
      <c r="D584" s="3">
        <f t="shared" si="29"/>
        <v>5708.2604093401205</v>
      </c>
      <c r="E584" s="3">
        <f t="shared" si="27"/>
        <v>599.91431019708659</v>
      </c>
      <c r="F584" s="3">
        <f t="shared" si="28"/>
        <v>392.08316683656068</v>
      </c>
    </row>
    <row r="585" spans="2:6" x14ac:dyDescent="0.35">
      <c r="B585" s="2">
        <v>42038</v>
      </c>
      <c r="C585" s="3">
        <v>13.0548</v>
      </c>
      <c r="D585" s="3">
        <f t="shared" si="29"/>
        <v>5849.3459562556136</v>
      </c>
      <c r="E585" s="3">
        <f t="shared" si="27"/>
        <v>621.47957726363904</v>
      </c>
      <c r="F585" s="3">
        <f t="shared" si="28"/>
        <v>401.77390693296246</v>
      </c>
    </row>
    <row r="586" spans="2:6" x14ac:dyDescent="0.35">
      <c r="B586" s="2">
        <v>42039</v>
      </c>
      <c r="C586" s="3">
        <v>12.8202</v>
      </c>
      <c r="D586" s="3">
        <f t="shared" si="29"/>
        <v>5777.0726000694203</v>
      </c>
      <c r="E586" s="3">
        <f t="shared" si="27"/>
        <v>610.3113396172522</v>
      </c>
      <c r="F586" s="3">
        <f t="shared" si="28"/>
        <v>396.80966838403026</v>
      </c>
    </row>
    <row r="587" spans="2:6" x14ac:dyDescent="0.35">
      <c r="B587" s="2">
        <v>42040</v>
      </c>
      <c r="C587" s="3">
        <v>12.825999999999999</v>
      </c>
      <c r="D587" s="3">
        <f t="shared" si="29"/>
        <v>5778.8696251893189</v>
      </c>
      <c r="E587" s="3">
        <f t="shared" si="27"/>
        <v>610.58745120441768</v>
      </c>
      <c r="F587" s="3">
        <f t="shared" si="28"/>
        <v>396.93310061195416</v>
      </c>
    </row>
    <row r="588" spans="2:6" x14ac:dyDescent="0.35">
      <c r="B588" s="2">
        <v>42041</v>
      </c>
      <c r="C588" s="3">
        <v>12.696</v>
      </c>
      <c r="D588" s="3">
        <f t="shared" si="29"/>
        <v>5738.5971666717314</v>
      </c>
      <c r="E588" s="3">
        <f t="shared" si="27"/>
        <v>604.39874321622392</v>
      </c>
      <c r="F588" s="3">
        <f t="shared" si="28"/>
        <v>394.16690707144346</v>
      </c>
    </row>
    <row r="589" spans="2:6" x14ac:dyDescent="0.35">
      <c r="B589" s="2">
        <v>42044</v>
      </c>
      <c r="C589" s="3">
        <v>12.659000000000001</v>
      </c>
      <c r="D589" s="3">
        <f t="shared" si="29"/>
        <v>5727.0983359829079</v>
      </c>
      <c r="E589" s="3">
        <f t="shared" si="27"/>
        <v>602.63734171189185</v>
      </c>
      <c r="F589" s="3">
        <f t="shared" si="28"/>
        <v>393.37708712139101</v>
      </c>
    </row>
    <row r="590" spans="2:6" x14ac:dyDescent="0.35">
      <c r="B590" s="2">
        <v>42045</v>
      </c>
      <c r="C590" s="3">
        <v>12.969999999999999</v>
      </c>
      <c r="D590" s="3">
        <f t="shared" si="29"/>
        <v>5823.8389320116321</v>
      </c>
      <c r="E590" s="3">
        <f t="shared" si="27"/>
        <v>617.442635437494</v>
      </c>
      <c r="F590" s="3">
        <f t="shared" si="28"/>
        <v>400.0219064766074</v>
      </c>
    </row>
    <row r="591" spans="2:6" x14ac:dyDescent="0.35">
      <c r="B591" s="2">
        <v>42046</v>
      </c>
      <c r="C591" s="3">
        <v>12.996799999999999</v>
      </c>
      <c r="D591" s="3">
        <f t="shared" si="29"/>
        <v>5832.1129660417664</v>
      </c>
      <c r="E591" s="3">
        <f t="shared" si="27"/>
        <v>618.71846139198317</v>
      </c>
      <c r="F591" s="3">
        <f t="shared" si="28"/>
        <v>400.59022488404031</v>
      </c>
    </row>
    <row r="592" spans="2:6" x14ac:dyDescent="0.35">
      <c r="B592" s="2">
        <v>42047</v>
      </c>
      <c r="C592" s="3">
        <v>13.0494</v>
      </c>
      <c r="D592" s="3">
        <f t="shared" si="29"/>
        <v>5848.34183917666</v>
      </c>
      <c r="E592" s="3">
        <f t="shared" si="27"/>
        <v>621.22250785489859</v>
      </c>
      <c r="F592" s="3">
        <f t="shared" si="28"/>
        <v>401.70493716354781</v>
      </c>
    </row>
    <row r="593" spans="2:6" x14ac:dyDescent="0.35">
      <c r="B593" s="2">
        <v>42048</v>
      </c>
      <c r="C593" s="3">
        <v>13.3172</v>
      </c>
      <c r="D593" s="3">
        <f t="shared" si="29"/>
        <v>5930.8631100983775</v>
      </c>
      <c r="E593" s="3">
        <f t="shared" si="27"/>
        <v>633.97124631057795</v>
      </c>
      <c r="F593" s="3">
        <f t="shared" si="28"/>
        <v>407.37307402384653</v>
      </c>
    </row>
    <row r="594" spans="2:6" x14ac:dyDescent="0.35">
      <c r="B594" s="2">
        <v>42052</v>
      </c>
      <c r="C594" s="3">
        <v>13.4274</v>
      </c>
      <c r="D594" s="3">
        <f t="shared" si="29"/>
        <v>5964.6073540513225</v>
      </c>
      <c r="E594" s="3">
        <f t="shared" si="27"/>
        <v>639.21736646672377</v>
      </c>
      <c r="F594" s="3">
        <f t="shared" si="28"/>
        <v>409.69086422310374</v>
      </c>
    </row>
    <row r="595" spans="2:6" x14ac:dyDescent="0.35">
      <c r="B595" s="2">
        <v>42053</v>
      </c>
      <c r="C595" s="3">
        <v>13.5732</v>
      </c>
      <c r="D595" s="3">
        <f t="shared" si="29"/>
        <v>6009.1381631875565</v>
      </c>
      <c r="E595" s="3">
        <f t="shared" si="27"/>
        <v>646.15824050271351</v>
      </c>
      <c r="F595" s="3">
        <f t="shared" si="28"/>
        <v>412.7495510060964</v>
      </c>
    </row>
    <row r="596" spans="2:6" x14ac:dyDescent="0.35">
      <c r="B596" s="2">
        <v>42054</v>
      </c>
      <c r="C596" s="3">
        <v>13.559999999999999</v>
      </c>
      <c r="D596" s="3">
        <f t="shared" si="29"/>
        <v>6005.120097782873</v>
      </c>
      <c r="E596" s="3">
        <f t="shared" si="27"/>
        <v>645.52984861468144</v>
      </c>
      <c r="F596" s="3">
        <f t="shared" si="28"/>
        <v>412.47356222922713</v>
      </c>
    </row>
    <row r="597" spans="2:6" x14ac:dyDescent="0.35">
      <c r="B597" s="2">
        <v>42055</v>
      </c>
      <c r="C597" s="3">
        <v>13.662799999999999</v>
      </c>
      <c r="D597" s="3">
        <f t="shared" si="29"/>
        <v>6036.4218213667191</v>
      </c>
      <c r="E597" s="3">
        <f t="shared" si="27"/>
        <v>650.42368846996089</v>
      </c>
      <c r="F597" s="3">
        <f t="shared" si="28"/>
        <v>414.62358308148464</v>
      </c>
    </row>
    <row r="598" spans="2:6" x14ac:dyDescent="0.35">
      <c r="B598" s="2">
        <v>42058</v>
      </c>
      <c r="C598" s="3">
        <v>13.481200000000001</v>
      </c>
      <c r="D598" s="3">
        <f t="shared" si="29"/>
        <v>5981.2561582444741</v>
      </c>
      <c r="E598" s="3">
        <f t="shared" si="27"/>
        <v>641.77853946491484</v>
      </c>
      <c r="F598" s="3">
        <f t="shared" si="28"/>
        <v>410.83442029868354</v>
      </c>
    </row>
    <row r="599" spans="2:6" x14ac:dyDescent="0.35">
      <c r="B599" s="2">
        <v>42059</v>
      </c>
      <c r="C599" s="3">
        <v>13.568000000000001</v>
      </c>
      <c r="D599" s="3">
        <f t="shared" si="29"/>
        <v>6007.7348610541248</v>
      </c>
      <c r="E599" s="3">
        <f t="shared" si="27"/>
        <v>645.9106921831858</v>
      </c>
      <c r="F599" s="3">
        <f t="shared" si="28"/>
        <v>412.6531624209498</v>
      </c>
    </row>
    <row r="600" spans="2:6" x14ac:dyDescent="0.35">
      <c r="B600" s="2">
        <v>42060</v>
      </c>
      <c r="C600" s="3">
        <v>13.666599999999999</v>
      </c>
      <c r="D600" s="3">
        <f t="shared" si="29"/>
        <v>6037.7530832021021</v>
      </c>
      <c r="E600" s="3">
        <f t="shared" si="27"/>
        <v>650.60458916500033</v>
      </c>
      <c r="F600" s="3">
        <f t="shared" si="28"/>
        <v>414.71502343614179</v>
      </c>
    </row>
    <row r="601" spans="2:6" x14ac:dyDescent="0.35">
      <c r="B601" s="2">
        <v>42061</v>
      </c>
      <c r="C601" s="3">
        <v>13.800800000000001</v>
      </c>
      <c r="D601" s="3">
        <f t="shared" si="29"/>
        <v>6078.5174321178984</v>
      </c>
      <c r="E601" s="3">
        <f t="shared" si="27"/>
        <v>656.99324002665912</v>
      </c>
      <c r="F601" s="3">
        <f t="shared" si="28"/>
        <v>417.5150034424471</v>
      </c>
    </row>
    <row r="602" spans="2:6" x14ac:dyDescent="0.35">
      <c r="B602" s="2">
        <v>42062</v>
      </c>
      <c r="C602" s="3">
        <v>13.5688</v>
      </c>
      <c r="D602" s="3">
        <f t="shared" si="29"/>
        <v>6008.2596366096923</v>
      </c>
      <c r="E602" s="3">
        <f t="shared" si="27"/>
        <v>645.94877654003608</v>
      </c>
      <c r="F602" s="3">
        <f t="shared" si="28"/>
        <v>412.6892076688801</v>
      </c>
    </row>
    <row r="603" spans="2:6" x14ac:dyDescent="0.35">
      <c r="B603" s="2">
        <v>42065</v>
      </c>
      <c r="C603" s="3">
        <v>13.721399999999999</v>
      </c>
      <c r="D603" s="3">
        <f t="shared" si="29"/>
        <v>6054.7191774823359</v>
      </c>
      <c r="E603" s="3">
        <f t="shared" si="27"/>
        <v>653.21336760925442</v>
      </c>
      <c r="F603" s="3">
        <f t="shared" si="28"/>
        <v>415.88037320949087</v>
      </c>
    </row>
    <row r="604" spans="2:6" x14ac:dyDescent="0.35">
      <c r="B604" s="2">
        <v>42066</v>
      </c>
      <c r="C604" s="3">
        <v>13.5632</v>
      </c>
      <c r="D604" s="3">
        <f t="shared" si="29"/>
        <v>6006.7220563896162</v>
      </c>
      <c r="E604" s="3">
        <f t="shared" si="27"/>
        <v>645.68218604208323</v>
      </c>
      <c r="F604" s="3">
        <f t="shared" si="28"/>
        <v>412.58359592752259</v>
      </c>
    </row>
    <row r="605" spans="2:6" x14ac:dyDescent="0.35">
      <c r="B605" s="2">
        <v>42067</v>
      </c>
      <c r="C605" s="3">
        <v>13.422000000000001</v>
      </c>
      <c r="D605" s="3">
        <f t="shared" si="29"/>
        <v>5963.7265372518095</v>
      </c>
      <c r="E605" s="3">
        <f t="shared" si="27"/>
        <v>638.96029705798344</v>
      </c>
      <c r="F605" s="3">
        <f t="shared" si="28"/>
        <v>409.63036357747956</v>
      </c>
    </row>
    <row r="606" spans="2:6" x14ac:dyDescent="0.35">
      <c r="B606" s="2">
        <v>42068</v>
      </c>
      <c r="C606" s="3">
        <v>13.3614</v>
      </c>
      <c r="D606" s="3">
        <f t="shared" si="29"/>
        <v>5945.2131348844077</v>
      </c>
      <c r="E606" s="3">
        <f t="shared" si="27"/>
        <v>636.07540702656377</v>
      </c>
      <c r="F606" s="3">
        <f t="shared" si="28"/>
        <v>408.3587338849635</v>
      </c>
    </row>
    <row r="607" spans="2:6" x14ac:dyDescent="0.35">
      <c r="B607" s="2">
        <v>42069</v>
      </c>
      <c r="C607" s="3">
        <v>12.974799999999998</v>
      </c>
      <c r="D607" s="3">
        <f t="shared" si="29"/>
        <v>5826.9388196981581</v>
      </c>
      <c r="E607" s="3">
        <f t="shared" si="27"/>
        <v>617.67114157859646</v>
      </c>
      <c r="F607" s="3">
        <f t="shared" si="28"/>
        <v>400.23482839919211</v>
      </c>
    </row>
    <row r="608" spans="2:6" x14ac:dyDescent="0.35">
      <c r="B608" s="2">
        <v>42072</v>
      </c>
      <c r="C608" s="3">
        <v>12.732200000000001</v>
      </c>
      <c r="D608" s="3">
        <f t="shared" si="29"/>
        <v>5752.0281444065704</v>
      </c>
      <c r="E608" s="3">
        <f t="shared" si="27"/>
        <v>606.1220603637056</v>
      </c>
      <c r="F608" s="3">
        <f t="shared" si="28"/>
        <v>395.08944036641549</v>
      </c>
    </row>
    <row r="609" spans="2:6" x14ac:dyDescent="0.35">
      <c r="B609" s="2">
        <v>42073</v>
      </c>
      <c r="C609" s="3">
        <v>12.430200000000001</v>
      </c>
      <c r="D609" s="3">
        <f t="shared" si="29"/>
        <v>5658.2206312758944</v>
      </c>
      <c r="E609" s="3">
        <f t="shared" si="27"/>
        <v>591.74521565267071</v>
      </c>
      <c r="F609" s="3">
        <f t="shared" si="28"/>
        <v>388.64608561666444</v>
      </c>
    </row>
    <row r="610" spans="2:6" x14ac:dyDescent="0.35">
      <c r="B610" s="2">
        <v>42074</v>
      </c>
      <c r="C610" s="3">
        <v>12.5768</v>
      </c>
      <c r="D610" s="3">
        <f t="shared" si="29"/>
        <v>5704.1033201758291</v>
      </c>
      <c r="E610" s="3">
        <f t="shared" si="27"/>
        <v>598.72417404551084</v>
      </c>
      <c r="F610" s="3">
        <f t="shared" si="28"/>
        <v>391.79762893753804</v>
      </c>
    </row>
    <row r="611" spans="2:6" x14ac:dyDescent="0.35">
      <c r="B611" s="2">
        <v>42075</v>
      </c>
      <c r="C611" s="3">
        <v>12.809200000000001</v>
      </c>
      <c r="D611" s="3">
        <f t="shared" si="29"/>
        <v>5776.5746919502262</v>
      </c>
      <c r="E611" s="3">
        <f t="shared" si="27"/>
        <v>609.7876797105589</v>
      </c>
      <c r="F611" s="3">
        <f t="shared" si="28"/>
        <v>396.77546857915667</v>
      </c>
    </row>
    <row r="612" spans="2:6" x14ac:dyDescent="0.35">
      <c r="B612" s="2">
        <v>42076</v>
      </c>
      <c r="C612" s="3">
        <v>12.5258</v>
      </c>
      <c r="D612" s="3">
        <f t="shared" si="29"/>
        <v>5688.7004964701036</v>
      </c>
      <c r="E612" s="3">
        <f t="shared" si="27"/>
        <v>596.2962962962963</v>
      </c>
      <c r="F612" s="3">
        <f t="shared" si="28"/>
        <v>390.73965549839983</v>
      </c>
    </row>
    <row r="613" spans="2:6" x14ac:dyDescent="0.35">
      <c r="B613" s="2">
        <v>42079</v>
      </c>
      <c r="C613" s="3">
        <v>12.0562</v>
      </c>
      <c r="D613" s="3">
        <f t="shared" si="29"/>
        <v>5542.0617248335157</v>
      </c>
      <c r="E613" s="3">
        <f t="shared" si="27"/>
        <v>573.9407788250976</v>
      </c>
      <c r="F613" s="3">
        <f t="shared" si="28"/>
        <v>380.66748116833224</v>
      </c>
    </row>
    <row r="614" spans="2:6" x14ac:dyDescent="0.35">
      <c r="B614" s="2">
        <v>42080</v>
      </c>
      <c r="C614" s="3">
        <v>11.957800000000001</v>
      </c>
      <c r="D614" s="3">
        <f t="shared" si="29"/>
        <v>5510.9610979881654</v>
      </c>
      <c r="E614" s="3">
        <f t="shared" si="27"/>
        <v>569.25640293249546</v>
      </c>
      <c r="F614" s="3">
        <f t="shared" si="28"/>
        <v>378.53127304366876</v>
      </c>
    </row>
    <row r="615" spans="2:6" x14ac:dyDescent="0.35">
      <c r="B615" s="2">
        <v>42081</v>
      </c>
      <c r="C615" s="3">
        <v>12.0892</v>
      </c>
      <c r="D615" s="3">
        <f t="shared" si="29"/>
        <v>5552.5985892631452</v>
      </c>
      <c r="E615" s="3">
        <f t="shared" si="27"/>
        <v>575.51175854517749</v>
      </c>
      <c r="F615" s="3">
        <f t="shared" si="28"/>
        <v>381.39122656147106</v>
      </c>
    </row>
    <row r="616" spans="2:6" x14ac:dyDescent="0.35">
      <c r="B616" s="2">
        <v>42082</v>
      </c>
      <c r="C616" s="3">
        <v>12.1488</v>
      </c>
      <c r="D616" s="3">
        <f t="shared" si="29"/>
        <v>5571.4202571176866</v>
      </c>
      <c r="E616" s="3">
        <f t="shared" si="27"/>
        <v>578.34904313053414</v>
      </c>
      <c r="F616" s="3">
        <f t="shared" si="28"/>
        <v>382.6840300792432</v>
      </c>
    </row>
    <row r="617" spans="2:6" x14ac:dyDescent="0.35">
      <c r="B617" s="2">
        <v>42083</v>
      </c>
      <c r="C617" s="3">
        <v>12.237</v>
      </c>
      <c r="D617" s="3">
        <f t="shared" si="29"/>
        <v>5599.2311063697971</v>
      </c>
      <c r="E617" s="3">
        <f t="shared" si="27"/>
        <v>582.54784347329337</v>
      </c>
      <c r="F617" s="3">
        <f t="shared" si="28"/>
        <v>384.594273317155</v>
      </c>
    </row>
    <row r="618" spans="2:6" x14ac:dyDescent="0.35">
      <c r="B618" s="2">
        <v>42086</v>
      </c>
      <c r="C618" s="3">
        <v>12.142799999999999</v>
      </c>
      <c r="D618" s="3">
        <f t="shared" si="29"/>
        <v>5569.5952510808556</v>
      </c>
      <c r="E618" s="3">
        <f t="shared" si="27"/>
        <v>578.06341045415593</v>
      </c>
      <c r="F618" s="3">
        <f t="shared" si="28"/>
        <v>382.55867592664612</v>
      </c>
    </row>
    <row r="619" spans="2:6" x14ac:dyDescent="0.35">
      <c r="B619" s="2">
        <v>42087</v>
      </c>
      <c r="C619" s="3">
        <v>12.5222</v>
      </c>
      <c r="D619" s="3">
        <f t="shared" si="29"/>
        <v>5689.2459527302153</v>
      </c>
      <c r="E619" s="3">
        <f t="shared" si="27"/>
        <v>596.12491669046938</v>
      </c>
      <c r="F619" s="3">
        <f t="shared" si="28"/>
        <v>390.77712124146325</v>
      </c>
    </row>
    <row r="620" spans="2:6" x14ac:dyDescent="0.35">
      <c r="B620" s="2">
        <v>42088</v>
      </c>
      <c r="C620" s="3">
        <v>12.05</v>
      </c>
      <c r="D620" s="3">
        <f t="shared" si="29"/>
        <v>5541.7387641736086</v>
      </c>
      <c r="E620" s="3">
        <f t="shared" si="27"/>
        <v>573.64562505950687</v>
      </c>
      <c r="F620" s="3">
        <f t="shared" si="28"/>
        <v>380.64529797604251</v>
      </c>
    </row>
    <row r="621" spans="2:6" x14ac:dyDescent="0.35">
      <c r="B621" s="2">
        <v>42089</v>
      </c>
      <c r="C621" s="3">
        <v>11.950199999999999</v>
      </c>
      <c r="D621" s="3">
        <f t="shared" si="29"/>
        <v>5510.1812581859976</v>
      </c>
      <c r="E621" s="3">
        <f t="shared" si="27"/>
        <v>568.89460154241635</v>
      </c>
      <c r="F621" s="3">
        <f t="shared" si="28"/>
        <v>378.47770820301105</v>
      </c>
    </row>
    <row r="622" spans="2:6" x14ac:dyDescent="0.35">
      <c r="B622" s="2">
        <v>42090</v>
      </c>
      <c r="C622" s="3">
        <v>11.8506</v>
      </c>
      <c r="D622" s="3">
        <f t="shared" si="29"/>
        <v>5478.6048171428611</v>
      </c>
      <c r="E622" s="3">
        <f t="shared" si="27"/>
        <v>564.15309911453869</v>
      </c>
      <c r="F622" s="3">
        <f t="shared" si="28"/>
        <v>376.30881783820513</v>
      </c>
    </row>
    <row r="623" spans="2:6" x14ac:dyDescent="0.35">
      <c r="B623" s="2">
        <v>42093</v>
      </c>
      <c r="C623" s="3">
        <v>12.073399999999999</v>
      </c>
      <c r="D623" s="3">
        <f t="shared" si="29"/>
        <v>5549.4251480448975</v>
      </c>
      <c r="E623" s="3">
        <f t="shared" si="27"/>
        <v>574.75959249738173</v>
      </c>
      <c r="F623" s="3">
        <f t="shared" si="28"/>
        <v>381.17325246894637</v>
      </c>
    </row>
    <row r="624" spans="2:6" x14ac:dyDescent="0.35">
      <c r="B624" s="2">
        <v>42094</v>
      </c>
      <c r="C624" s="3">
        <v>11.9054</v>
      </c>
      <c r="D624" s="3">
        <f t="shared" si="29"/>
        <v>5496.3317135510206</v>
      </c>
      <c r="E624" s="3">
        <f t="shared" si="27"/>
        <v>566.76187755879278</v>
      </c>
      <c r="F624" s="3">
        <f t="shared" si="28"/>
        <v>377.52642481186774</v>
      </c>
    </row>
    <row r="625" spans="2:6" x14ac:dyDescent="0.35">
      <c r="B625" s="2">
        <v>42095</v>
      </c>
      <c r="C625" s="3">
        <v>11.8034</v>
      </c>
      <c r="D625" s="3">
        <f t="shared" si="29"/>
        <v>5463.9542930975967</v>
      </c>
      <c r="E625" s="3">
        <f t="shared" si="27"/>
        <v>561.90612206036371</v>
      </c>
      <c r="F625" s="3">
        <f t="shared" si="28"/>
        <v>375.3025175905704</v>
      </c>
    </row>
    <row r="626" spans="2:6" x14ac:dyDescent="0.35">
      <c r="B626" s="2">
        <v>42096</v>
      </c>
      <c r="C626" s="3">
        <v>11.8308</v>
      </c>
      <c r="D626" s="3">
        <f t="shared" si="29"/>
        <v>5472.6752396542215</v>
      </c>
      <c r="E626" s="3">
        <f t="shared" si="27"/>
        <v>563.21051128249064</v>
      </c>
      <c r="F626" s="3">
        <f t="shared" si="28"/>
        <v>375.90153306963629</v>
      </c>
    </row>
    <row r="627" spans="2:6" x14ac:dyDescent="0.35">
      <c r="B627" s="2">
        <v>42100</v>
      </c>
      <c r="C627" s="3">
        <v>12.065999999999999</v>
      </c>
      <c r="D627" s="3">
        <f t="shared" si="29"/>
        <v>5547.4811670080726</v>
      </c>
      <c r="E627" s="3">
        <f t="shared" si="27"/>
        <v>574.40731219651525</v>
      </c>
      <c r="F627" s="3">
        <f t="shared" si="28"/>
        <v>381.03972628294036</v>
      </c>
    </row>
    <row r="628" spans="2:6" x14ac:dyDescent="0.35">
      <c r="B628" s="2">
        <v>42101</v>
      </c>
      <c r="C628" s="3">
        <v>12.098800000000001</v>
      </c>
      <c r="D628" s="3">
        <f t="shared" si="29"/>
        <v>5557.8497519234134</v>
      </c>
      <c r="E628" s="3">
        <f t="shared" si="27"/>
        <v>575.96877082738263</v>
      </c>
      <c r="F628" s="3">
        <f t="shared" si="28"/>
        <v>381.75191306449796</v>
      </c>
    </row>
    <row r="629" spans="2:6" x14ac:dyDescent="0.35">
      <c r="B629" s="2">
        <v>42102</v>
      </c>
      <c r="C629" s="3">
        <v>12.61</v>
      </c>
      <c r="D629" s="3">
        <f t="shared" si="29"/>
        <v>5719.3110646463483</v>
      </c>
      <c r="E629" s="3">
        <f t="shared" si="27"/>
        <v>600.30467485480335</v>
      </c>
      <c r="F629" s="3">
        <f t="shared" si="28"/>
        <v>392.84220297320849</v>
      </c>
    </row>
    <row r="630" spans="2:6" x14ac:dyDescent="0.35">
      <c r="B630" s="2">
        <v>42103</v>
      </c>
      <c r="C630" s="3">
        <v>12.5572</v>
      </c>
      <c r="D630" s="3">
        <f t="shared" si="29"/>
        <v>5702.8455358325009</v>
      </c>
      <c r="E630" s="3">
        <f t="shared" si="27"/>
        <v>597.79110730267541</v>
      </c>
      <c r="F630" s="3">
        <f t="shared" si="28"/>
        <v>391.71123552988576</v>
      </c>
    </row>
    <row r="631" spans="2:6" x14ac:dyDescent="0.35">
      <c r="B631" s="2">
        <v>42104</v>
      </c>
      <c r="C631" s="3">
        <v>12.987799999999998</v>
      </c>
      <c r="D631" s="3">
        <f t="shared" si="29"/>
        <v>5837.3033207377675</v>
      </c>
      <c r="E631" s="3">
        <f t="shared" si="27"/>
        <v>618.29001237741591</v>
      </c>
      <c r="F631" s="3">
        <f t="shared" si="28"/>
        <v>400.94673467166018</v>
      </c>
    </row>
    <row r="632" spans="2:6" x14ac:dyDescent="0.35">
      <c r="B632" s="2">
        <v>42107</v>
      </c>
      <c r="C632" s="3">
        <v>13.562200000000001</v>
      </c>
      <c r="D632" s="3">
        <f t="shared" si="29"/>
        <v>6014.8057206799522</v>
      </c>
      <c r="E632" s="3">
        <f t="shared" si="27"/>
        <v>645.63458059602021</v>
      </c>
      <c r="F632" s="3">
        <f t="shared" si="28"/>
        <v>413.13883841250328</v>
      </c>
    </row>
    <row r="633" spans="2:6" x14ac:dyDescent="0.35">
      <c r="B633" s="2">
        <v>42108</v>
      </c>
      <c r="C633" s="3">
        <v>13.6774</v>
      </c>
      <c r="D633" s="3">
        <f t="shared" si="29"/>
        <v>6049.9340154284046</v>
      </c>
      <c r="E633" s="3">
        <f t="shared" si="27"/>
        <v>651.11872798248123</v>
      </c>
      <c r="F633" s="3">
        <f t="shared" si="28"/>
        <v>415.55169488064979</v>
      </c>
    </row>
    <row r="634" spans="2:6" x14ac:dyDescent="0.35">
      <c r="B634" s="2">
        <v>42109</v>
      </c>
      <c r="C634" s="3">
        <v>13.5846</v>
      </c>
      <c r="D634" s="3">
        <f t="shared" si="29"/>
        <v>6021.7106892149113</v>
      </c>
      <c r="E634" s="3">
        <f t="shared" si="27"/>
        <v>646.70094258783206</v>
      </c>
      <c r="F634" s="3">
        <f t="shared" si="28"/>
        <v>413.61311984606635</v>
      </c>
    </row>
    <row r="635" spans="2:6" x14ac:dyDescent="0.35">
      <c r="B635" s="2">
        <v>42110</v>
      </c>
      <c r="C635" s="3">
        <v>16.058600000000002</v>
      </c>
      <c r="D635" s="3">
        <f>D634*(1+((E635/E634-1))*1.0287564)</f>
        <v>7149.9085616236089</v>
      </c>
      <c r="E635" s="3">
        <f t="shared" si="27"/>
        <v>764.47681614776741</v>
      </c>
      <c r="F635" s="3">
        <f t="shared" si="28"/>
        <v>491.10562420141821</v>
      </c>
    </row>
    <row r="636" spans="2:6" x14ac:dyDescent="0.35">
      <c r="B636" s="2">
        <v>42111</v>
      </c>
      <c r="C636" s="3">
        <v>16.330000000000002</v>
      </c>
      <c r="D636" s="3">
        <f t="shared" ref="D636:D699" si="30">D635*(1+((E636/E635-1))*1.0287564)</f>
        <v>7274.2211761578164</v>
      </c>
      <c r="E636" s="3">
        <f t="shared" si="27"/>
        <v>777.3969342092737</v>
      </c>
      <c r="F636" s="3">
        <f t="shared" si="28"/>
        <v>499.64428223190208</v>
      </c>
    </row>
    <row r="637" spans="2:6" x14ac:dyDescent="0.35">
      <c r="B637" s="2">
        <v>42114</v>
      </c>
      <c r="C637" s="3">
        <v>16.211199999999998</v>
      </c>
      <c r="D637" s="3">
        <f t="shared" si="30"/>
        <v>7219.7797732863773</v>
      </c>
      <c r="E637" s="3">
        <f t="shared" si="27"/>
        <v>771.74140721698552</v>
      </c>
      <c r="F637" s="3">
        <f t="shared" si="28"/>
        <v>495.90486669824276</v>
      </c>
    </row>
    <row r="638" spans="2:6" x14ac:dyDescent="0.35">
      <c r="B638" s="2">
        <v>42115</v>
      </c>
      <c r="C638" s="3">
        <v>16.012599999999999</v>
      </c>
      <c r="D638" s="3">
        <f t="shared" si="30"/>
        <v>7128.7883243397191</v>
      </c>
      <c r="E638" s="3">
        <f t="shared" si="27"/>
        <v>762.28696562886796</v>
      </c>
      <c r="F638" s="3">
        <f t="shared" si="28"/>
        <v>489.65493889192231</v>
      </c>
    </row>
    <row r="639" spans="2:6" x14ac:dyDescent="0.35">
      <c r="B639" s="2">
        <v>42116</v>
      </c>
      <c r="C639" s="3">
        <v>15.9338</v>
      </c>
      <c r="D639" s="3">
        <f t="shared" si="30"/>
        <v>7092.6978465224201</v>
      </c>
      <c r="E639" s="3">
        <f t="shared" si="27"/>
        <v>758.53565647910125</v>
      </c>
      <c r="F639" s="3">
        <f t="shared" si="28"/>
        <v>487.17599297486191</v>
      </c>
    </row>
    <row r="640" spans="2:6" x14ac:dyDescent="0.35">
      <c r="B640" s="2">
        <v>42117</v>
      </c>
      <c r="C640" s="3">
        <v>15.9732</v>
      </c>
      <c r="D640" s="3">
        <f t="shared" si="30"/>
        <v>7110.7405191512544</v>
      </c>
      <c r="E640" s="3">
        <f t="shared" si="27"/>
        <v>760.4113110539846</v>
      </c>
      <c r="F640" s="3">
        <f t="shared" si="28"/>
        <v>488.41528966338251</v>
      </c>
    </row>
    <row r="641" spans="2:6" x14ac:dyDescent="0.35">
      <c r="B641" s="2">
        <v>42118</v>
      </c>
      <c r="C641" s="3">
        <v>15.9542</v>
      </c>
      <c r="D641" s="3">
        <f t="shared" si="30"/>
        <v>7102.0391207753173</v>
      </c>
      <c r="E641" s="3">
        <f t="shared" si="27"/>
        <v>759.50680757878695</v>
      </c>
      <c r="F641" s="3">
        <f t="shared" si="28"/>
        <v>487.81761688980663</v>
      </c>
    </row>
    <row r="642" spans="2:6" x14ac:dyDescent="0.35">
      <c r="B642" s="2">
        <v>42121</v>
      </c>
      <c r="C642" s="3">
        <v>16.1738</v>
      </c>
      <c r="D642" s="3">
        <f t="shared" si="30"/>
        <v>7202.6055231271212</v>
      </c>
      <c r="E642" s="3">
        <f t="shared" si="27"/>
        <v>769.96096353422831</v>
      </c>
      <c r="F642" s="3">
        <f t="shared" si="28"/>
        <v>494.72521932625773</v>
      </c>
    </row>
    <row r="643" spans="2:6" x14ac:dyDescent="0.35">
      <c r="B643" s="2">
        <v>42122</v>
      </c>
      <c r="C643" s="3">
        <v>16.087399999999999</v>
      </c>
      <c r="D643" s="3">
        <f t="shared" si="30"/>
        <v>7163.0229654059676</v>
      </c>
      <c r="E643" s="3">
        <f t="shared" si="27"/>
        <v>765.84785299438249</v>
      </c>
      <c r="F643" s="3">
        <f t="shared" si="28"/>
        <v>492.00641298774394</v>
      </c>
    </row>
    <row r="644" spans="2:6" x14ac:dyDescent="0.35">
      <c r="B644" s="2">
        <v>42123</v>
      </c>
      <c r="C644" s="3">
        <v>16.081399999999999</v>
      </c>
      <c r="D644" s="3">
        <f t="shared" si="30"/>
        <v>7160.2746012008101</v>
      </c>
      <c r="E644" s="3">
        <f t="shared" ref="E644:E707" si="31">C644/$C$3*100</f>
        <v>765.56222031800428</v>
      </c>
      <c r="F644" s="3">
        <f t="shared" ref="F644:F707" si="32">D644/$D$3*100</f>
        <v>491.81763615138675</v>
      </c>
    </row>
    <row r="645" spans="2:6" x14ac:dyDescent="0.35">
      <c r="B645" s="2">
        <v>42124</v>
      </c>
      <c r="C645" s="3">
        <v>15.9</v>
      </c>
      <c r="D645" s="3">
        <f t="shared" si="30"/>
        <v>7077.1832815666912</v>
      </c>
      <c r="E645" s="3">
        <f t="shared" si="31"/>
        <v>756.92659240217085</v>
      </c>
      <c r="F645" s="3">
        <f t="shared" si="32"/>
        <v>486.11034436675345</v>
      </c>
    </row>
    <row r="646" spans="2:6" x14ac:dyDescent="0.35">
      <c r="B646" s="2">
        <v>42125</v>
      </c>
      <c r="C646" s="3">
        <v>15.915199999999999</v>
      </c>
      <c r="D646" s="3">
        <f t="shared" si="30"/>
        <v>7084.143445305197</v>
      </c>
      <c r="E646" s="3">
        <f t="shared" si="31"/>
        <v>757.65019518232884</v>
      </c>
      <c r="F646" s="3">
        <f t="shared" si="32"/>
        <v>486.58841699214196</v>
      </c>
    </row>
    <row r="647" spans="2:6" x14ac:dyDescent="0.35">
      <c r="B647" s="2">
        <v>42128</v>
      </c>
      <c r="C647" s="3">
        <v>15.854200000000001</v>
      </c>
      <c r="D647" s="3">
        <f t="shared" si="30"/>
        <v>7056.2104421145104</v>
      </c>
      <c r="E647" s="3">
        <f t="shared" si="31"/>
        <v>754.74626297248403</v>
      </c>
      <c r="F647" s="3">
        <f t="shared" si="32"/>
        <v>484.66978336913138</v>
      </c>
    </row>
    <row r="648" spans="2:6" x14ac:dyDescent="0.35">
      <c r="B648" s="2">
        <v>42129</v>
      </c>
      <c r="C648" s="3">
        <v>16.1586</v>
      </c>
      <c r="D648" s="3">
        <f t="shared" si="30"/>
        <v>7195.5852847991473</v>
      </c>
      <c r="E648" s="3">
        <f t="shared" si="31"/>
        <v>769.23736075407021</v>
      </c>
      <c r="F648" s="3">
        <f t="shared" si="32"/>
        <v>494.24302035876224</v>
      </c>
    </row>
    <row r="649" spans="2:6" x14ac:dyDescent="0.35">
      <c r="B649" s="2">
        <v>42130</v>
      </c>
      <c r="C649" s="3">
        <v>16.0154</v>
      </c>
      <c r="D649" s="3">
        <f t="shared" si="30"/>
        <v>7129.9831514453444</v>
      </c>
      <c r="E649" s="3">
        <f t="shared" si="31"/>
        <v>762.42026087784438</v>
      </c>
      <c r="F649" s="3">
        <f t="shared" si="32"/>
        <v>489.73700795706679</v>
      </c>
    </row>
    <row r="650" spans="2:6" x14ac:dyDescent="0.35">
      <c r="B650" s="2">
        <v>42131</v>
      </c>
      <c r="C650" s="3">
        <v>16.149799999999999</v>
      </c>
      <c r="D650" s="3">
        <f t="shared" si="30"/>
        <v>7191.5380375785498</v>
      </c>
      <c r="E650" s="3">
        <f t="shared" si="31"/>
        <v>768.81843282871557</v>
      </c>
      <c r="F650" s="3">
        <f t="shared" si="32"/>
        <v>493.96502717109581</v>
      </c>
    </row>
    <row r="651" spans="2:6" x14ac:dyDescent="0.35">
      <c r="B651" s="2">
        <v>42132</v>
      </c>
      <c r="C651" s="3">
        <v>16.417200000000001</v>
      </c>
      <c r="D651" s="3">
        <f t="shared" si="30"/>
        <v>7314.0359214599275</v>
      </c>
      <c r="E651" s="3">
        <f t="shared" si="31"/>
        <v>781.54812910596979</v>
      </c>
      <c r="F651" s="3">
        <f t="shared" si="32"/>
        <v>502.37903683407472</v>
      </c>
    </row>
    <row r="652" spans="2:6" x14ac:dyDescent="0.35">
      <c r="B652" s="2">
        <v>42135</v>
      </c>
      <c r="C652" s="3">
        <v>16.855600000000003</v>
      </c>
      <c r="D652" s="3">
        <f t="shared" si="30"/>
        <v>7514.9642148444</v>
      </c>
      <c r="E652" s="3">
        <f t="shared" si="31"/>
        <v>802.41835666000213</v>
      </c>
      <c r="F652" s="3">
        <f t="shared" si="32"/>
        <v>516.18019444215179</v>
      </c>
    </row>
    <row r="653" spans="2:6" x14ac:dyDescent="0.35">
      <c r="B653" s="2">
        <v>42136</v>
      </c>
      <c r="C653" s="3">
        <v>16.6754</v>
      </c>
      <c r="D653" s="3">
        <f t="shared" si="30"/>
        <v>7432.3128485786501</v>
      </c>
      <c r="E653" s="3">
        <f t="shared" si="31"/>
        <v>793.83985527944401</v>
      </c>
      <c r="F653" s="3">
        <f t="shared" si="32"/>
        <v>510.50312172559893</v>
      </c>
    </row>
    <row r="654" spans="2:6" x14ac:dyDescent="0.35">
      <c r="B654" s="2">
        <v>42137</v>
      </c>
      <c r="C654" s="3">
        <v>16.5746</v>
      </c>
      <c r="D654" s="3">
        <f t="shared" si="30"/>
        <v>7386.0938209987671</v>
      </c>
      <c r="E654" s="3">
        <f t="shared" si="31"/>
        <v>789.04122631629059</v>
      </c>
      <c r="F654" s="3">
        <f t="shared" si="32"/>
        <v>507.32847631664464</v>
      </c>
    </row>
    <row r="655" spans="2:6" x14ac:dyDescent="0.35">
      <c r="B655" s="2">
        <v>42138</v>
      </c>
      <c r="C655" s="3">
        <v>16.767199999999999</v>
      </c>
      <c r="D655" s="3">
        <f t="shared" si="30"/>
        <v>7474.3897329561814</v>
      </c>
      <c r="E655" s="3">
        <f t="shared" si="31"/>
        <v>798.21003522803005</v>
      </c>
      <c r="F655" s="3">
        <f t="shared" si="32"/>
        <v>513.39325582851473</v>
      </c>
    </row>
    <row r="656" spans="2:6" x14ac:dyDescent="0.35">
      <c r="B656" s="2">
        <v>42139</v>
      </c>
      <c r="C656" s="3">
        <v>17.5214</v>
      </c>
      <c r="D656" s="3">
        <f t="shared" si="30"/>
        <v>7820.2608310378528</v>
      </c>
      <c r="E656" s="3">
        <f t="shared" si="31"/>
        <v>834.114062648767</v>
      </c>
      <c r="F656" s="3">
        <f t="shared" si="32"/>
        <v>537.15009691992827</v>
      </c>
    </row>
    <row r="657" spans="2:6" x14ac:dyDescent="0.35">
      <c r="B657" s="2">
        <v>42142</v>
      </c>
      <c r="C657" s="3">
        <v>17.653399999999998</v>
      </c>
      <c r="D657" s="3">
        <f t="shared" si="30"/>
        <v>7880.8700817887684</v>
      </c>
      <c r="E657" s="3">
        <f t="shared" si="31"/>
        <v>840.39798152908679</v>
      </c>
      <c r="F657" s="3">
        <f t="shared" si="32"/>
        <v>541.31316329565402</v>
      </c>
    </row>
    <row r="658" spans="2:6" x14ac:dyDescent="0.35">
      <c r="B658" s="2">
        <v>42143</v>
      </c>
      <c r="C658" s="3">
        <v>17.613800000000001</v>
      </c>
      <c r="D658" s="3">
        <f t="shared" si="30"/>
        <v>7862.6833968921119</v>
      </c>
      <c r="E658" s="3">
        <f t="shared" si="31"/>
        <v>838.51280586499092</v>
      </c>
      <c r="F658" s="3">
        <f t="shared" si="32"/>
        <v>540.06397483941748</v>
      </c>
    </row>
    <row r="659" spans="2:6" x14ac:dyDescent="0.35">
      <c r="B659" s="2">
        <v>42144</v>
      </c>
      <c r="C659" s="3">
        <v>17.758000000000003</v>
      </c>
      <c r="D659" s="3">
        <f t="shared" si="30"/>
        <v>7928.9043669177609</v>
      </c>
      <c r="E659" s="3">
        <f t="shared" si="31"/>
        <v>845.37751118727988</v>
      </c>
      <c r="F659" s="3">
        <f t="shared" si="32"/>
        <v>544.6124932630272</v>
      </c>
    </row>
    <row r="660" spans="2:6" x14ac:dyDescent="0.35">
      <c r="B660" s="2">
        <v>42145</v>
      </c>
      <c r="C660" s="3">
        <v>17.800599999999999</v>
      </c>
      <c r="D660" s="3">
        <f t="shared" si="30"/>
        <v>7948.4721343122055</v>
      </c>
      <c r="E660" s="3">
        <f t="shared" si="31"/>
        <v>847.40550318956491</v>
      </c>
      <c r="F660" s="3">
        <f t="shared" si="32"/>
        <v>545.95654410474799</v>
      </c>
    </row>
    <row r="661" spans="2:6" x14ac:dyDescent="0.35">
      <c r="B661" s="2">
        <v>42146</v>
      </c>
      <c r="C661" s="3">
        <v>17.767800000000001</v>
      </c>
      <c r="D661" s="3">
        <f t="shared" si="30"/>
        <v>7933.4048352452428</v>
      </c>
      <c r="E661" s="3">
        <f t="shared" si="31"/>
        <v>845.84404455869753</v>
      </c>
      <c r="F661" s="3">
        <f t="shared" si="32"/>
        <v>544.92161683966003</v>
      </c>
    </row>
    <row r="662" spans="2:6" x14ac:dyDescent="0.35">
      <c r="B662" s="2">
        <v>42150</v>
      </c>
      <c r="C662" s="3">
        <v>17.598599999999998</v>
      </c>
      <c r="D662" s="3">
        <f t="shared" si="30"/>
        <v>7855.6837478359957</v>
      </c>
      <c r="E662" s="3">
        <f t="shared" si="31"/>
        <v>837.78920308483271</v>
      </c>
      <c r="F662" s="3">
        <f t="shared" si="32"/>
        <v>539.58319008681997</v>
      </c>
    </row>
    <row r="663" spans="2:6" x14ac:dyDescent="0.35">
      <c r="B663" s="2">
        <v>42151</v>
      </c>
      <c r="C663" s="3">
        <v>17.971399999999999</v>
      </c>
      <c r="D663" s="3">
        <f t="shared" si="30"/>
        <v>8026.8800283716955</v>
      </c>
      <c r="E663" s="3">
        <f t="shared" si="31"/>
        <v>855.5365133771304</v>
      </c>
      <c r="F663" s="3">
        <f t="shared" si="32"/>
        <v>551.34214553202833</v>
      </c>
    </row>
    <row r="664" spans="2:6" x14ac:dyDescent="0.35">
      <c r="B664" s="2">
        <v>42152</v>
      </c>
      <c r="C664" s="3">
        <v>17.901400000000002</v>
      </c>
      <c r="D664" s="3">
        <f t="shared" si="30"/>
        <v>7994.7156285984238</v>
      </c>
      <c r="E664" s="3">
        <f t="shared" si="31"/>
        <v>852.20413215271833</v>
      </c>
      <c r="F664" s="3">
        <f t="shared" si="32"/>
        <v>549.13287005786356</v>
      </c>
    </row>
    <row r="665" spans="2:6" x14ac:dyDescent="0.35">
      <c r="B665" s="2">
        <v>42153</v>
      </c>
      <c r="C665" s="3">
        <v>17.830199999999998</v>
      </c>
      <c r="D665" s="3">
        <f t="shared" si="30"/>
        <v>7962.0035178875296</v>
      </c>
      <c r="E665" s="3">
        <f t="shared" si="31"/>
        <v>848.81462439303039</v>
      </c>
      <c r="F665" s="3">
        <f t="shared" si="32"/>
        <v>546.88597397364674</v>
      </c>
    </row>
    <row r="666" spans="2:6" x14ac:dyDescent="0.35">
      <c r="B666" s="2">
        <v>42156</v>
      </c>
      <c r="C666" s="3">
        <v>17.800599999999999</v>
      </c>
      <c r="D666" s="3">
        <f t="shared" si="30"/>
        <v>7948.4056627067066</v>
      </c>
      <c r="E666" s="3">
        <f t="shared" si="31"/>
        <v>847.40550318956491</v>
      </c>
      <c r="F666" s="3">
        <f t="shared" si="32"/>
        <v>545.95197837093076</v>
      </c>
    </row>
    <row r="667" spans="2:6" x14ac:dyDescent="0.35">
      <c r="B667" s="2">
        <v>42157</v>
      </c>
      <c r="C667" s="3">
        <v>17.826000000000001</v>
      </c>
      <c r="D667" s="3">
        <f t="shared" si="30"/>
        <v>7960.0735345290477</v>
      </c>
      <c r="E667" s="3">
        <f t="shared" si="31"/>
        <v>848.61468151956581</v>
      </c>
      <c r="F667" s="3">
        <f t="shared" si="32"/>
        <v>546.75340924588886</v>
      </c>
    </row>
    <row r="668" spans="2:6" x14ac:dyDescent="0.35">
      <c r="B668" s="2">
        <v>42158</v>
      </c>
      <c r="C668" s="3">
        <v>17.761800000000001</v>
      </c>
      <c r="D668" s="3">
        <f t="shared" si="30"/>
        <v>7930.5810910600621</v>
      </c>
      <c r="E668" s="3">
        <f t="shared" si="31"/>
        <v>845.55841188231932</v>
      </c>
      <c r="F668" s="3">
        <f t="shared" si="32"/>
        <v>544.72766238014549</v>
      </c>
    </row>
    <row r="669" spans="2:6" x14ac:dyDescent="0.35">
      <c r="B669" s="2">
        <v>42159</v>
      </c>
      <c r="C669" s="3">
        <v>17.869800000000001</v>
      </c>
      <c r="D669" s="3">
        <f t="shared" si="30"/>
        <v>7980.1893905420884</v>
      </c>
      <c r="E669" s="3">
        <f t="shared" si="31"/>
        <v>850.69980005712648</v>
      </c>
      <c r="F669" s="3">
        <f t="shared" si="32"/>
        <v>548.13510663942691</v>
      </c>
    </row>
    <row r="670" spans="2:6" x14ac:dyDescent="0.35">
      <c r="B670" s="2">
        <v>42160</v>
      </c>
      <c r="C670" s="3">
        <v>18.091999999999999</v>
      </c>
      <c r="D670" s="3">
        <f t="shared" si="30"/>
        <v>8082.2716117152586</v>
      </c>
      <c r="E670" s="3">
        <f t="shared" si="31"/>
        <v>861.27773017233164</v>
      </c>
      <c r="F670" s="3">
        <f t="shared" si="32"/>
        <v>555.14682609248416</v>
      </c>
    </row>
    <row r="671" spans="2:6" x14ac:dyDescent="0.35">
      <c r="B671" s="2">
        <v>42163</v>
      </c>
      <c r="C671" s="3">
        <v>17.9208</v>
      </c>
      <c r="D671" s="3">
        <f t="shared" si="30"/>
        <v>8003.5918252692136</v>
      </c>
      <c r="E671" s="3">
        <f t="shared" si="31"/>
        <v>853.12767780634113</v>
      </c>
      <c r="F671" s="3">
        <f t="shared" si="32"/>
        <v>549.74254919836892</v>
      </c>
    </row>
    <row r="672" spans="2:6" x14ac:dyDescent="0.35">
      <c r="B672" s="2">
        <v>42164</v>
      </c>
      <c r="C672" s="3">
        <v>18.490000000000002</v>
      </c>
      <c r="D672" s="3">
        <f t="shared" si="30"/>
        <v>8265.1118691005395</v>
      </c>
      <c r="E672" s="3">
        <f t="shared" si="31"/>
        <v>880.22469770541761</v>
      </c>
      <c r="F672" s="3">
        <f t="shared" si="32"/>
        <v>567.70557113914185</v>
      </c>
    </row>
    <row r="673" spans="2:6" x14ac:dyDescent="0.35">
      <c r="B673" s="2">
        <v>42165</v>
      </c>
      <c r="C673" s="3">
        <v>19.174199999999999</v>
      </c>
      <c r="D673" s="3">
        <f t="shared" si="30"/>
        <v>8579.7471682931136</v>
      </c>
      <c r="E673" s="3">
        <f t="shared" si="31"/>
        <v>912.79634390174226</v>
      </c>
      <c r="F673" s="3">
        <f t="shared" si="32"/>
        <v>589.31691954646772</v>
      </c>
    </row>
    <row r="674" spans="2:6" x14ac:dyDescent="0.35">
      <c r="B674" s="2">
        <v>42166</v>
      </c>
      <c r="C674" s="3">
        <v>19.018799999999999</v>
      </c>
      <c r="D674" s="3">
        <f t="shared" si="30"/>
        <v>8508.2118026227217</v>
      </c>
      <c r="E674" s="3">
        <f t="shared" si="31"/>
        <v>905.3984575835475</v>
      </c>
      <c r="F674" s="3">
        <f t="shared" si="32"/>
        <v>584.40337133711034</v>
      </c>
    </row>
    <row r="675" spans="2:6" x14ac:dyDescent="0.35">
      <c r="B675" s="2">
        <v>42167</v>
      </c>
      <c r="C675" s="3">
        <v>18.883800000000001</v>
      </c>
      <c r="D675" s="3">
        <f t="shared" si="30"/>
        <v>8446.0817817219304</v>
      </c>
      <c r="E675" s="3">
        <f t="shared" si="31"/>
        <v>898.97172236503854</v>
      </c>
      <c r="F675" s="3">
        <f t="shared" si="32"/>
        <v>580.13584785297758</v>
      </c>
    </row>
    <row r="676" spans="2:6" x14ac:dyDescent="0.35">
      <c r="B676" s="2">
        <v>42170</v>
      </c>
      <c r="C676" s="3">
        <v>18.686199999999999</v>
      </c>
      <c r="D676" s="3">
        <f t="shared" si="30"/>
        <v>8355.1605353666891</v>
      </c>
      <c r="E676" s="3">
        <f t="shared" si="31"/>
        <v>889.56488622298389</v>
      </c>
      <c r="F676" s="3">
        <f t="shared" si="32"/>
        <v>573.89074205062843</v>
      </c>
    </row>
    <row r="677" spans="2:6" x14ac:dyDescent="0.35">
      <c r="B677" s="2">
        <v>42171</v>
      </c>
      <c r="C677" s="3">
        <v>19.054600000000001</v>
      </c>
      <c r="D677" s="3">
        <f t="shared" si="30"/>
        <v>8524.6200575543335</v>
      </c>
      <c r="E677" s="3">
        <f t="shared" si="31"/>
        <v>907.10273255260404</v>
      </c>
      <c r="F677" s="3">
        <f t="shared" si="32"/>
        <v>585.53040481044684</v>
      </c>
    </row>
    <row r="678" spans="2:6" x14ac:dyDescent="0.35">
      <c r="B678" s="2">
        <v>42172</v>
      </c>
      <c r="C678" s="3">
        <v>18.854199999999999</v>
      </c>
      <c r="D678" s="3">
        <f t="shared" si="30"/>
        <v>8432.3872428359864</v>
      </c>
      <c r="E678" s="3">
        <f t="shared" si="31"/>
        <v>897.56260116157284</v>
      </c>
      <c r="F678" s="3">
        <f t="shared" si="32"/>
        <v>579.19521133857086</v>
      </c>
    </row>
    <row r="679" spans="2:6" x14ac:dyDescent="0.35">
      <c r="B679" s="2">
        <v>42173</v>
      </c>
      <c r="C679" s="3">
        <v>18.948599999999999</v>
      </c>
      <c r="D679" s="3">
        <f t="shared" si="30"/>
        <v>8475.8209578284986</v>
      </c>
      <c r="E679" s="3">
        <f t="shared" si="31"/>
        <v>902.0565552699228</v>
      </c>
      <c r="F679" s="3">
        <f t="shared" si="32"/>
        <v>582.17854203838908</v>
      </c>
    </row>
    <row r="680" spans="2:6" x14ac:dyDescent="0.35">
      <c r="B680" s="2">
        <v>42174</v>
      </c>
      <c r="C680" s="3">
        <v>18.7742</v>
      </c>
      <c r="D680" s="3">
        <f t="shared" si="30"/>
        <v>8395.5675142126038</v>
      </c>
      <c r="E680" s="3">
        <f t="shared" si="31"/>
        <v>893.75416547653049</v>
      </c>
      <c r="F680" s="3">
        <f t="shared" si="32"/>
        <v>576.6661753861996</v>
      </c>
    </row>
    <row r="681" spans="2:6" x14ac:dyDescent="0.35">
      <c r="B681" s="2">
        <v>42177</v>
      </c>
      <c r="C681" s="3">
        <v>19.282800000000002</v>
      </c>
      <c r="D681" s="3">
        <f t="shared" si="30"/>
        <v>8629.5468610141361</v>
      </c>
      <c r="E681" s="3">
        <f t="shared" si="31"/>
        <v>917.96629534418753</v>
      </c>
      <c r="F681" s="3">
        <f t="shared" si="32"/>
        <v>592.73751002926997</v>
      </c>
    </row>
    <row r="682" spans="2:6" x14ac:dyDescent="0.35">
      <c r="B682" s="2">
        <v>42178</v>
      </c>
      <c r="C682" s="3">
        <v>19.462600000000002</v>
      </c>
      <c r="D682" s="3">
        <f t="shared" si="30"/>
        <v>8712.3258527017442</v>
      </c>
      <c r="E682" s="3">
        <f t="shared" si="31"/>
        <v>926.52575454632017</v>
      </c>
      <c r="F682" s="3">
        <f t="shared" si="32"/>
        <v>598.42334895058264</v>
      </c>
    </row>
    <row r="683" spans="2:6" x14ac:dyDescent="0.35">
      <c r="B683" s="2">
        <v>42179</v>
      </c>
      <c r="C683" s="3">
        <v>19.3888</v>
      </c>
      <c r="D683" s="3">
        <f t="shared" si="30"/>
        <v>8678.3396874251048</v>
      </c>
      <c r="E683" s="3">
        <f t="shared" si="31"/>
        <v>923.01247262686843</v>
      </c>
      <c r="F683" s="3">
        <f t="shared" si="32"/>
        <v>596.08894190627689</v>
      </c>
    </row>
    <row r="684" spans="2:6" x14ac:dyDescent="0.35">
      <c r="B684" s="2">
        <v>42180</v>
      </c>
      <c r="C684" s="3">
        <v>18.978200000000001</v>
      </c>
      <c r="D684" s="3">
        <f t="shared" si="30"/>
        <v>8489.2720446947642</v>
      </c>
      <c r="E684" s="3">
        <f t="shared" si="31"/>
        <v>903.4656764733885</v>
      </c>
      <c r="F684" s="3">
        <f t="shared" si="32"/>
        <v>583.10245656886309</v>
      </c>
    </row>
    <row r="685" spans="2:6" x14ac:dyDescent="0.35">
      <c r="B685" s="2">
        <v>42181</v>
      </c>
      <c r="C685" s="3">
        <v>18.617799999999999</v>
      </c>
      <c r="D685" s="3">
        <f t="shared" si="30"/>
        <v>8323.4230801873582</v>
      </c>
      <c r="E685" s="3">
        <f t="shared" si="31"/>
        <v>886.30867371227259</v>
      </c>
      <c r="F685" s="3">
        <f t="shared" si="32"/>
        <v>571.71079211111885</v>
      </c>
    </row>
    <row r="686" spans="2:6" x14ac:dyDescent="0.35">
      <c r="B686" s="2">
        <v>42184</v>
      </c>
      <c r="C686" s="3">
        <v>18.446199999999997</v>
      </c>
      <c r="D686" s="3">
        <f t="shared" si="30"/>
        <v>8244.5001059668575</v>
      </c>
      <c r="E686" s="3">
        <f t="shared" si="31"/>
        <v>878.1395791678566</v>
      </c>
      <c r="F686" s="3">
        <f t="shared" si="32"/>
        <v>566.28981138327731</v>
      </c>
    </row>
    <row r="687" spans="2:6" x14ac:dyDescent="0.35">
      <c r="B687" s="2">
        <v>42185</v>
      </c>
      <c r="C687" s="3">
        <v>18.7698</v>
      </c>
      <c r="D687" s="3">
        <f t="shared" si="30"/>
        <v>8393.2917278573423</v>
      </c>
      <c r="E687" s="3">
        <f t="shared" si="31"/>
        <v>893.54470151385317</v>
      </c>
      <c r="F687" s="3">
        <f t="shared" si="32"/>
        <v>576.50985849502308</v>
      </c>
    </row>
    <row r="688" spans="2:6" x14ac:dyDescent="0.35">
      <c r="B688" s="2">
        <v>42186</v>
      </c>
      <c r="C688" s="3">
        <v>18.7272</v>
      </c>
      <c r="D688" s="3">
        <f t="shared" si="30"/>
        <v>8373.694491872011</v>
      </c>
      <c r="E688" s="3">
        <f t="shared" si="31"/>
        <v>891.51670951156814</v>
      </c>
      <c r="F688" s="3">
        <f t="shared" si="32"/>
        <v>575.16378354479832</v>
      </c>
    </row>
    <row r="689" spans="2:6" x14ac:dyDescent="0.35">
      <c r="B689" s="2">
        <v>42187</v>
      </c>
      <c r="C689" s="3">
        <v>18.808799999999998</v>
      </c>
      <c r="D689" s="3">
        <f t="shared" si="30"/>
        <v>8411.2304038552702</v>
      </c>
      <c r="E689" s="3">
        <f t="shared" si="31"/>
        <v>895.40131391031127</v>
      </c>
      <c r="F689" s="3">
        <f t="shared" si="32"/>
        <v>577.74201196906813</v>
      </c>
    </row>
    <row r="690" spans="2:6" x14ac:dyDescent="0.35">
      <c r="B690" s="2">
        <v>42191</v>
      </c>
      <c r="C690" s="3">
        <v>18.914200000000001</v>
      </c>
      <c r="D690" s="3">
        <f t="shared" si="30"/>
        <v>8459.7203388525704</v>
      </c>
      <c r="E690" s="3">
        <f t="shared" si="31"/>
        <v>900.41892792535464</v>
      </c>
      <c r="F690" s="3">
        <f t="shared" si="32"/>
        <v>581.07263914969428</v>
      </c>
    </row>
    <row r="691" spans="2:6" x14ac:dyDescent="0.35">
      <c r="B691" s="2">
        <v>42192</v>
      </c>
      <c r="C691" s="3">
        <v>18.818199999999997</v>
      </c>
      <c r="D691" s="3">
        <f t="shared" si="30"/>
        <v>8415.5478558336072</v>
      </c>
      <c r="E691" s="3">
        <f t="shared" si="31"/>
        <v>895.84880510330368</v>
      </c>
      <c r="F691" s="3">
        <f t="shared" si="32"/>
        <v>578.03856470544326</v>
      </c>
    </row>
    <row r="692" spans="2:6" x14ac:dyDescent="0.35">
      <c r="B692" s="2">
        <v>42193</v>
      </c>
      <c r="C692" s="3">
        <v>18.7014</v>
      </c>
      <c r="D692" s="3">
        <f t="shared" si="30"/>
        <v>8361.8125522417886</v>
      </c>
      <c r="E692" s="3">
        <f t="shared" si="31"/>
        <v>890.28848900314199</v>
      </c>
      <c r="F692" s="3">
        <f t="shared" si="32"/>
        <v>574.34764899866661</v>
      </c>
    </row>
    <row r="693" spans="2:6" x14ac:dyDescent="0.35">
      <c r="B693" s="2">
        <v>42194</v>
      </c>
      <c r="C693" s="3">
        <v>19.145400000000002</v>
      </c>
      <c r="D693" s="3">
        <f t="shared" si="30"/>
        <v>8566.0436296665393</v>
      </c>
      <c r="E693" s="3">
        <f t="shared" si="31"/>
        <v>911.42530705512718</v>
      </c>
      <c r="F693" s="3">
        <f t="shared" si="32"/>
        <v>588.37566486705896</v>
      </c>
    </row>
    <row r="694" spans="2:6" x14ac:dyDescent="0.35">
      <c r="B694" s="2">
        <v>42195</v>
      </c>
      <c r="C694" s="3">
        <v>19.445799999999998</v>
      </c>
      <c r="D694" s="3">
        <f t="shared" si="30"/>
        <v>8704.3137421161246</v>
      </c>
      <c r="E694" s="3">
        <f t="shared" si="31"/>
        <v>925.72598305246106</v>
      </c>
      <c r="F694" s="3">
        <f t="shared" si="32"/>
        <v>597.87302127346504</v>
      </c>
    </row>
    <row r="695" spans="2:6" x14ac:dyDescent="0.35">
      <c r="B695" s="2">
        <v>42198</v>
      </c>
      <c r="C695" s="3">
        <v>20.217400000000001</v>
      </c>
      <c r="D695" s="3">
        <f t="shared" si="30"/>
        <v>9059.628700169038</v>
      </c>
      <c r="E695" s="3">
        <f t="shared" si="31"/>
        <v>962.45834523469489</v>
      </c>
      <c r="F695" s="3">
        <f t="shared" si="32"/>
        <v>622.27853258297637</v>
      </c>
    </row>
    <row r="696" spans="2:6" x14ac:dyDescent="0.35">
      <c r="B696" s="2">
        <v>42199</v>
      </c>
      <c r="C696" s="3">
        <v>20.074199999999998</v>
      </c>
      <c r="D696" s="3">
        <f t="shared" si="30"/>
        <v>8993.6139987637471</v>
      </c>
      <c r="E696" s="3">
        <f t="shared" si="31"/>
        <v>955.64124535846895</v>
      </c>
      <c r="F696" s="3">
        <f t="shared" si="32"/>
        <v>617.74418212790522</v>
      </c>
    </row>
    <row r="697" spans="2:6" x14ac:dyDescent="0.35">
      <c r="B697" s="2">
        <v>42200</v>
      </c>
      <c r="C697" s="3">
        <v>19.625999999999998</v>
      </c>
      <c r="D697" s="3">
        <f t="shared" si="30"/>
        <v>8787.0377439773856</v>
      </c>
      <c r="E697" s="3">
        <f t="shared" si="31"/>
        <v>934.30448443301907</v>
      </c>
      <c r="F697" s="3">
        <f t="shared" si="32"/>
        <v>603.55508310969208</v>
      </c>
    </row>
    <row r="698" spans="2:6" x14ac:dyDescent="0.35">
      <c r="B698" s="2">
        <v>42201</v>
      </c>
      <c r="C698" s="3">
        <v>23.161999999999999</v>
      </c>
      <c r="D698" s="3">
        <f t="shared" si="30"/>
        <v>10415.716770469577</v>
      </c>
      <c r="E698" s="3">
        <f t="shared" si="31"/>
        <v>1102.6373417118918</v>
      </c>
      <c r="F698" s="3">
        <f t="shared" si="32"/>
        <v>715.4241263338721</v>
      </c>
    </row>
    <row r="699" spans="2:6" x14ac:dyDescent="0.35">
      <c r="B699" s="2">
        <v>42202</v>
      </c>
      <c r="C699" s="3">
        <v>22.954000000000001</v>
      </c>
      <c r="D699" s="3">
        <f t="shared" si="30"/>
        <v>10319.491533445691</v>
      </c>
      <c r="E699" s="3">
        <f t="shared" si="31"/>
        <v>1092.7354089307817</v>
      </c>
      <c r="F699" s="3">
        <f t="shared" si="32"/>
        <v>708.81470543215721</v>
      </c>
    </row>
    <row r="700" spans="2:6" x14ac:dyDescent="0.35">
      <c r="B700" s="2">
        <v>42205</v>
      </c>
      <c r="C700" s="3">
        <v>22.11</v>
      </c>
      <c r="D700" s="3">
        <f t="shared" ref="D700:D763" si="33">D699*(1+((E700/E699-1))*1.0287564)</f>
        <v>9929.1408730791863</v>
      </c>
      <c r="E700" s="3">
        <f t="shared" si="31"/>
        <v>1052.5564124535845</v>
      </c>
      <c r="F700" s="3">
        <f t="shared" si="32"/>
        <v>682.00269754919259</v>
      </c>
    </row>
    <row r="701" spans="2:6" x14ac:dyDescent="0.35">
      <c r="B701" s="2">
        <v>42206</v>
      </c>
      <c r="C701" s="3">
        <v>22.502000000000002</v>
      </c>
      <c r="D701" s="3">
        <f t="shared" si="33"/>
        <v>10110.242164355321</v>
      </c>
      <c r="E701" s="3">
        <f t="shared" si="31"/>
        <v>1071.2177473102925</v>
      </c>
      <c r="F701" s="3">
        <f t="shared" si="32"/>
        <v>694.44199826601914</v>
      </c>
    </row>
    <row r="702" spans="2:6" x14ac:dyDescent="0.35">
      <c r="B702" s="2">
        <v>42207</v>
      </c>
      <c r="C702" s="3">
        <v>22.3</v>
      </c>
      <c r="D702" s="3">
        <f t="shared" si="33"/>
        <v>10016.87280967172</v>
      </c>
      <c r="E702" s="3">
        <f t="shared" si="31"/>
        <v>1061.6014472055604</v>
      </c>
      <c r="F702" s="3">
        <f t="shared" si="32"/>
        <v>688.0287392966261</v>
      </c>
    </row>
    <row r="703" spans="2:6" x14ac:dyDescent="0.35">
      <c r="B703" s="2">
        <v>42208</v>
      </c>
      <c r="C703" s="3">
        <v>22.02</v>
      </c>
      <c r="D703" s="3">
        <f t="shared" si="33"/>
        <v>9887.4836543774582</v>
      </c>
      <c r="E703" s="3">
        <f t="shared" si="31"/>
        <v>1048.2719223079118</v>
      </c>
      <c r="F703" s="3">
        <f t="shared" si="32"/>
        <v>679.14138901402976</v>
      </c>
    </row>
    <row r="704" spans="2:6" x14ac:dyDescent="0.35">
      <c r="B704" s="2">
        <v>42209</v>
      </c>
      <c r="C704" s="3">
        <v>21.868000000000002</v>
      </c>
      <c r="D704" s="3">
        <f t="shared" si="33"/>
        <v>9817.2695109814977</v>
      </c>
      <c r="E704" s="3">
        <f t="shared" si="31"/>
        <v>1041.0358945063317</v>
      </c>
      <c r="F704" s="3">
        <f t="shared" si="32"/>
        <v>674.31859157221038</v>
      </c>
    </row>
    <row r="705" spans="2:6" x14ac:dyDescent="0.35">
      <c r="B705" s="2">
        <v>42212</v>
      </c>
      <c r="C705" s="3">
        <v>21.286000000000001</v>
      </c>
      <c r="D705" s="3">
        <f t="shared" si="33"/>
        <v>9548.4769883525787</v>
      </c>
      <c r="E705" s="3">
        <f t="shared" si="31"/>
        <v>1013.3295248976484</v>
      </c>
      <c r="F705" s="3">
        <f t="shared" si="32"/>
        <v>655.8560450279266</v>
      </c>
    </row>
    <row r="706" spans="2:6" x14ac:dyDescent="0.35">
      <c r="B706" s="2">
        <v>42213</v>
      </c>
      <c r="C706" s="3">
        <v>21.380000000000003</v>
      </c>
      <c r="D706" s="3">
        <f t="shared" si="33"/>
        <v>9591.8560797896698</v>
      </c>
      <c r="E706" s="3">
        <f t="shared" si="31"/>
        <v>1017.8044368275731</v>
      </c>
      <c r="F706" s="3">
        <f t="shared" si="32"/>
        <v>658.83562380070259</v>
      </c>
    </row>
    <row r="707" spans="2:6" x14ac:dyDescent="0.35">
      <c r="B707" s="2">
        <v>42214</v>
      </c>
      <c r="C707" s="3">
        <v>21.416</v>
      </c>
      <c r="D707" s="3">
        <f t="shared" si="33"/>
        <v>9608.4714492882049</v>
      </c>
      <c r="E707" s="3">
        <f t="shared" si="31"/>
        <v>1019.5182328858423</v>
      </c>
      <c r="F707" s="3">
        <f t="shared" si="32"/>
        <v>659.9768833480922</v>
      </c>
    </row>
    <row r="708" spans="2:6" x14ac:dyDescent="0.35">
      <c r="B708" s="2">
        <v>42215</v>
      </c>
      <c r="C708" s="3">
        <v>22.312000000000001</v>
      </c>
      <c r="D708" s="3">
        <f t="shared" si="33"/>
        <v>10022.029524648429</v>
      </c>
      <c r="E708" s="3">
        <f t="shared" ref="E708:E771" si="34">C708/$C$3*100</f>
        <v>1062.1727125583168</v>
      </c>
      <c r="F708" s="3">
        <f t="shared" ref="F708:F771" si="35">D708/$D$3*100</f>
        <v>688.38293847352998</v>
      </c>
    </row>
    <row r="709" spans="2:6" x14ac:dyDescent="0.35">
      <c r="B709" s="2">
        <v>42216</v>
      </c>
      <c r="C709" s="3">
        <v>22.862000000000002</v>
      </c>
      <c r="D709" s="3">
        <f t="shared" si="33"/>
        <v>10276.180871814038</v>
      </c>
      <c r="E709" s="3">
        <f t="shared" si="34"/>
        <v>1088.355707892983</v>
      </c>
      <c r="F709" s="3">
        <f t="shared" si="35"/>
        <v>705.83982689603795</v>
      </c>
    </row>
    <row r="710" spans="2:6" x14ac:dyDescent="0.35">
      <c r="B710" s="2">
        <v>42219</v>
      </c>
      <c r="C710" s="3">
        <v>22.512</v>
      </c>
      <c r="D710" s="3">
        <f t="shared" si="33"/>
        <v>10114.336309054757</v>
      </c>
      <c r="E710" s="3">
        <f t="shared" si="34"/>
        <v>1071.6938017709226</v>
      </c>
      <c r="F710" s="3">
        <f t="shared" si="35"/>
        <v>694.72321269986242</v>
      </c>
    </row>
    <row r="711" spans="2:6" x14ac:dyDescent="0.35">
      <c r="B711" s="2">
        <v>42220</v>
      </c>
      <c r="C711" s="3">
        <v>24.23</v>
      </c>
      <c r="D711" s="3">
        <f t="shared" si="33"/>
        <v>10908.406731240777</v>
      </c>
      <c r="E711" s="3">
        <f t="shared" si="34"/>
        <v>1153.4799581072075</v>
      </c>
      <c r="F711" s="3">
        <f t="shared" si="35"/>
        <v>749.26551166585</v>
      </c>
    </row>
    <row r="712" spans="2:6" x14ac:dyDescent="0.35">
      <c r="B712" s="2">
        <v>42221</v>
      </c>
      <c r="C712" s="3">
        <v>24.741999999999997</v>
      </c>
      <c r="D712" s="3">
        <f t="shared" si="33"/>
        <v>11145.538870660763</v>
      </c>
      <c r="E712" s="3">
        <f t="shared" si="34"/>
        <v>1177.8539464914784</v>
      </c>
      <c r="F712" s="3">
        <f t="shared" si="35"/>
        <v>765.55340211149007</v>
      </c>
    </row>
    <row r="713" spans="2:6" x14ac:dyDescent="0.35">
      <c r="B713" s="2">
        <v>42222</v>
      </c>
      <c r="C713" s="3">
        <v>25.29</v>
      </c>
      <c r="D713" s="3">
        <f t="shared" si="33"/>
        <v>11399.495396231183</v>
      </c>
      <c r="E713" s="3">
        <f t="shared" si="34"/>
        <v>1203.9417309340188</v>
      </c>
      <c r="F713" s="3">
        <f t="shared" si="35"/>
        <v>782.99690882704499</v>
      </c>
    </row>
    <row r="714" spans="2:6" x14ac:dyDescent="0.35">
      <c r="B714" s="2">
        <v>42223</v>
      </c>
      <c r="C714" s="3">
        <v>24.704000000000001</v>
      </c>
      <c r="D714" s="3">
        <f t="shared" si="33"/>
        <v>11127.759530136007</v>
      </c>
      <c r="E714" s="3">
        <f t="shared" si="34"/>
        <v>1176.0449395410835</v>
      </c>
      <c r="F714" s="3">
        <f t="shared" si="35"/>
        <v>764.33219290985562</v>
      </c>
    </row>
    <row r="715" spans="2:6" x14ac:dyDescent="0.35">
      <c r="B715" s="2">
        <v>42226</v>
      </c>
      <c r="C715" s="3">
        <v>24.606000000000002</v>
      </c>
      <c r="D715" s="3">
        <f t="shared" si="33"/>
        <v>11082.346646564103</v>
      </c>
      <c r="E715" s="3">
        <f t="shared" si="34"/>
        <v>1171.3796058269065</v>
      </c>
      <c r="F715" s="3">
        <f t="shared" si="35"/>
        <v>761.21291909800959</v>
      </c>
    </row>
    <row r="716" spans="2:6" x14ac:dyDescent="0.35">
      <c r="B716" s="2">
        <v>42227</v>
      </c>
      <c r="C716" s="3">
        <v>24.547999999999998</v>
      </c>
      <c r="D716" s="3">
        <f t="shared" si="33"/>
        <v>11055.472712064351</v>
      </c>
      <c r="E716" s="3">
        <f t="shared" si="34"/>
        <v>1168.6184899552509</v>
      </c>
      <c r="F716" s="3">
        <f t="shared" si="35"/>
        <v>759.36702970467002</v>
      </c>
    </row>
    <row r="717" spans="2:6" x14ac:dyDescent="0.35">
      <c r="B717" s="2">
        <v>42228</v>
      </c>
      <c r="C717" s="3">
        <v>24.102</v>
      </c>
      <c r="D717" s="3">
        <f t="shared" si="33"/>
        <v>10848.835463197947</v>
      </c>
      <c r="E717" s="3">
        <f t="shared" si="34"/>
        <v>1147.3864610111398</v>
      </c>
      <c r="F717" s="3">
        <f t="shared" si="35"/>
        <v>745.17374118731948</v>
      </c>
    </row>
    <row r="718" spans="2:6" x14ac:dyDescent="0.35">
      <c r="B718" s="2">
        <v>42229</v>
      </c>
      <c r="C718" s="3">
        <v>24.746000000000002</v>
      </c>
      <c r="D718" s="3">
        <f t="shared" si="33"/>
        <v>11147.049758337806</v>
      </c>
      <c r="E718" s="3">
        <f t="shared" si="34"/>
        <v>1178.0443682757309</v>
      </c>
      <c r="F718" s="3">
        <f t="shared" si="35"/>
        <v>765.65718042268622</v>
      </c>
    </row>
    <row r="719" spans="2:6" x14ac:dyDescent="0.35">
      <c r="B719" s="2">
        <v>42230</v>
      </c>
      <c r="C719" s="3">
        <v>24.678000000000001</v>
      </c>
      <c r="D719" s="3">
        <f t="shared" si="33"/>
        <v>11115.537727422077</v>
      </c>
      <c r="E719" s="3">
        <f t="shared" si="34"/>
        <v>1174.8071979434449</v>
      </c>
      <c r="F719" s="3">
        <f t="shared" si="35"/>
        <v>763.49271419499382</v>
      </c>
    </row>
    <row r="720" spans="2:6" x14ac:dyDescent="0.35">
      <c r="B720" s="2">
        <v>42233</v>
      </c>
      <c r="C720" s="3">
        <v>25.071999999999999</v>
      </c>
      <c r="D720" s="3">
        <f t="shared" si="33"/>
        <v>11298.107674222936</v>
      </c>
      <c r="E720" s="3">
        <f t="shared" si="34"/>
        <v>1193.5637436922784</v>
      </c>
      <c r="F720" s="3">
        <f t="shared" si="35"/>
        <v>776.03289242402775</v>
      </c>
    </row>
    <row r="721" spans="2:6" x14ac:dyDescent="0.35">
      <c r="B721" s="2">
        <v>42234</v>
      </c>
      <c r="C721" s="3">
        <v>24.81</v>
      </c>
      <c r="D721" s="3">
        <f t="shared" si="33"/>
        <v>11176.648430789244</v>
      </c>
      <c r="E721" s="3">
        <f t="shared" si="34"/>
        <v>1181.0911168237644</v>
      </c>
      <c r="F721" s="3">
        <f t="shared" si="35"/>
        <v>767.6902238363906</v>
      </c>
    </row>
    <row r="722" spans="2:6" x14ac:dyDescent="0.35">
      <c r="B722" s="2">
        <v>42235</v>
      </c>
      <c r="C722" s="3">
        <v>24.411999999999999</v>
      </c>
      <c r="D722" s="3">
        <f t="shared" si="33"/>
        <v>10992.19767124542</v>
      </c>
      <c r="E722" s="3">
        <f t="shared" si="34"/>
        <v>1162.1441492906788</v>
      </c>
      <c r="F722" s="3">
        <f t="shared" si="35"/>
        <v>755.02085826066843</v>
      </c>
    </row>
    <row r="723" spans="2:6" x14ac:dyDescent="0.35">
      <c r="B723" s="2">
        <v>42236</v>
      </c>
      <c r="C723" s="3">
        <v>22.497999999999998</v>
      </c>
      <c r="D723" s="3">
        <f t="shared" si="33"/>
        <v>10105.581492720807</v>
      </c>
      <c r="E723" s="3">
        <f t="shared" si="34"/>
        <v>1071.0273255260399</v>
      </c>
      <c r="F723" s="3">
        <f t="shared" si="35"/>
        <v>694.12187080808906</v>
      </c>
    </row>
    <row r="724" spans="2:6" x14ac:dyDescent="0.35">
      <c r="B724" s="2">
        <v>42237</v>
      </c>
      <c r="C724" s="3">
        <v>20.791999999999998</v>
      </c>
      <c r="D724" s="3">
        <f t="shared" si="33"/>
        <v>9317.2498245002153</v>
      </c>
      <c r="E724" s="3">
        <f t="shared" si="34"/>
        <v>989.81243454251148</v>
      </c>
      <c r="F724" s="3">
        <f t="shared" si="35"/>
        <v>639.97374951920585</v>
      </c>
    </row>
    <row r="725" spans="2:6" x14ac:dyDescent="0.35">
      <c r="B725" s="2">
        <v>42240</v>
      </c>
      <c r="C725" s="3">
        <v>19.375999999999998</v>
      </c>
      <c r="D725" s="3">
        <f t="shared" si="33"/>
        <v>8664.469167108311</v>
      </c>
      <c r="E725" s="3">
        <f t="shared" si="34"/>
        <v>922.40312291726173</v>
      </c>
      <c r="F725" s="3">
        <f t="shared" si="35"/>
        <v>595.1362177589026</v>
      </c>
    </row>
    <row r="726" spans="2:6" x14ac:dyDescent="0.35">
      <c r="B726" s="2">
        <v>42241</v>
      </c>
      <c r="C726" s="3">
        <v>20.303999999999998</v>
      </c>
      <c r="D726" s="3">
        <f t="shared" si="33"/>
        <v>9091.381165687495</v>
      </c>
      <c r="E726" s="3">
        <f t="shared" si="34"/>
        <v>966.58097686375322</v>
      </c>
      <c r="F726" s="3">
        <f t="shared" si="35"/>
        <v>624.45951353734472</v>
      </c>
    </row>
    <row r="727" spans="2:6" x14ac:dyDescent="0.35">
      <c r="B727" s="2">
        <v>42242</v>
      </c>
      <c r="C727" s="3">
        <v>22.026</v>
      </c>
      <c r="D727" s="3">
        <f t="shared" si="33"/>
        <v>9884.6017190103721</v>
      </c>
      <c r="E727" s="3">
        <f t="shared" si="34"/>
        <v>1048.5575549842902</v>
      </c>
      <c r="F727" s="3">
        <f t="shared" si="35"/>
        <v>678.94343757798526</v>
      </c>
    </row>
    <row r="728" spans="2:6" x14ac:dyDescent="0.35">
      <c r="B728" s="2">
        <v>42243</v>
      </c>
      <c r="C728" s="3">
        <v>23.532</v>
      </c>
      <c r="D728" s="3">
        <f t="shared" si="33"/>
        <v>10579.883840299015</v>
      </c>
      <c r="E728" s="3">
        <f t="shared" si="34"/>
        <v>1120.2513567552128</v>
      </c>
      <c r="F728" s="3">
        <f t="shared" si="35"/>
        <v>726.70026652601962</v>
      </c>
    </row>
    <row r="729" spans="2:6" x14ac:dyDescent="0.35">
      <c r="B729" s="2">
        <v>42244</v>
      </c>
      <c r="C729" s="3">
        <v>23.526</v>
      </c>
      <c r="D729" s="3">
        <f t="shared" si="33"/>
        <v>10577.108694146042</v>
      </c>
      <c r="E729" s="3">
        <f t="shared" si="34"/>
        <v>1119.9657240788347</v>
      </c>
      <c r="F729" s="3">
        <f t="shared" si="35"/>
        <v>726.50965011855658</v>
      </c>
    </row>
    <row r="730" spans="2:6" x14ac:dyDescent="0.35">
      <c r="B730" s="2">
        <v>42247</v>
      </c>
      <c r="C730" s="3">
        <v>23.006</v>
      </c>
      <c r="D730" s="3">
        <f t="shared" si="33"/>
        <v>10336.597791461727</v>
      </c>
      <c r="E730" s="3">
        <f t="shared" si="34"/>
        <v>1095.2108921260592</v>
      </c>
      <c r="F730" s="3">
        <f t="shared" si="35"/>
        <v>709.9896826291814</v>
      </c>
    </row>
    <row r="731" spans="2:6" x14ac:dyDescent="0.35">
      <c r="B731" s="2">
        <v>42248</v>
      </c>
      <c r="C731" s="3">
        <v>21.158000000000001</v>
      </c>
      <c r="D731" s="3">
        <f t="shared" si="33"/>
        <v>9482.414603932777</v>
      </c>
      <c r="E731" s="3">
        <f t="shared" si="34"/>
        <v>1007.2360278015806</v>
      </c>
      <c r="F731" s="3">
        <f t="shared" si="35"/>
        <v>651.31841937060585</v>
      </c>
    </row>
    <row r="732" spans="2:6" x14ac:dyDescent="0.35">
      <c r="B732" s="2">
        <v>42249</v>
      </c>
      <c r="C732" s="3">
        <v>21.088000000000001</v>
      </c>
      <c r="D732" s="3">
        <f t="shared" si="33"/>
        <v>9450.1404461774382</v>
      </c>
      <c r="E732" s="3">
        <f t="shared" si="34"/>
        <v>1003.9036465771685</v>
      </c>
      <c r="F732" s="3">
        <f t="shared" si="35"/>
        <v>649.10160495215518</v>
      </c>
    </row>
    <row r="733" spans="2:6" x14ac:dyDescent="0.35">
      <c r="B733" s="2">
        <v>42250</v>
      </c>
      <c r="C733" s="3">
        <v>20.212</v>
      </c>
      <c r="D733" s="3">
        <f t="shared" si="33"/>
        <v>9046.2909678363976</v>
      </c>
      <c r="E733" s="3">
        <f t="shared" si="34"/>
        <v>962.20127582595433</v>
      </c>
      <c r="F733" s="3">
        <f t="shared" si="35"/>
        <v>621.36240403305192</v>
      </c>
    </row>
    <row r="734" spans="2:6" x14ac:dyDescent="0.35">
      <c r="B734" s="2">
        <v>42251</v>
      </c>
      <c r="C734" s="3">
        <v>19.758000000000003</v>
      </c>
      <c r="D734" s="3">
        <f t="shared" si="33"/>
        <v>8837.250838351023</v>
      </c>
      <c r="E734" s="3">
        <f t="shared" si="34"/>
        <v>940.5884033133392</v>
      </c>
      <c r="F734" s="3">
        <f t="shared" si="35"/>
        <v>607.00406890341389</v>
      </c>
    </row>
    <row r="735" spans="2:6" x14ac:dyDescent="0.35">
      <c r="B735" s="2">
        <v>42255</v>
      </c>
      <c r="C735" s="3">
        <v>18.990000000000002</v>
      </c>
      <c r="D735" s="3">
        <f t="shared" si="33"/>
        <v>8483.8659522684393</v>
      </c>
      <c r="E735" s="3">
        <f t="shared" si="34"/>
        <v>904.02742073693241</v>
      </c>
      <c r="F735" s="3">
        <f t="shared" si="35"/>
        <v>582.73112840814076</v>
      </c>
    </row>
    <row r="736" spans="2:6" x14ac:dyDescent="0.35">
      <c r="B736" s="2">
        <v>42256</v>
      </c>
      <c r="C736" s="3">
        <v>19.836000000000002</v>
      </c>
      <c r="D736" s="3">
        <f t="shared" si="33"/>
        <v>8872.6887727153589</v>
      </c>
      <c r="E736" s="3">
        <f t="shared" si="34"/>
        <v>944.30162810625552</v>
      </c>
      <c r="F736" s="3">
        <f t="shared" si="35"/>
        <v>609.43819358156986</v>
      </c>
    </row>
    <row r="737" spans="2:6" x14ac:dyDescent="0.35">
      <c r="B737" s="2">
        <v>42257</v>
      </c>
      <c r="C737" s="3">
        <v>19.896000000000001</v>
      </c>
      <c r="D737" s="3">
        <f t="shared" si="33"/>
        <v>8900.298680035803</v>
      </c>
      <c r="E737" s="3">
        <f t="shared" si="34"/>
        <v>947.1579548700372</v>
      </c>
      <c r="F737" s="3">
        <f t="shared" si="35"/>
        <v>611.33463472510107</v>
      </c>
    </row>
    <row r="738" spans="2:6" x14ac:dyDescent="0.35">
      <c r="B738" s="2">
        <v>42258</v>
      </c>
      <c r="C738" s="3">
        <v>19.502000000000002</v>
      </c>
      <c r="D738" s="3">
        <f t="shared" si="33"/>
        <v>8718.9778991640032</v>
      </c>
      <c r="E738" s="3">
        <f t="shared" si="34"/>
        <v>928.40140912120364</v>
      </c>
      <c r="F738" s="3">
        <f t="shared" si="35"/>
        <v>598.88025793087354</v>
      </c>
    </row>
    <row r="739" spans="2:6" x14ac:dyDescent="0.35">
      <c r="B739" s="2">
        <v>42261</v>
      </c>
      <c r="C739" s="3">
        <v>19.137999999999998</v>
      </c>
      <c r="D739" s="3">
        <f t="shared" si="33"/>
        <v>8551.5605896192665</v>
      </c>
      <c r="E739" s="3">
        <f t="shared" si="34"/>
        <v>911.07302675426047</v>
      </c>
      <c r="F739" s="3">
        <f t="shared" si="35"/>
        <v>587.3808685893938</v>
      </c>
    </row>
    <row r="740" spans="2:6" x14ac:dyDescent="0.35">
      <c r="B740" s="2">
        <v>42262</v>
      </c>
      <c r="C740" s="3">
        <v>19.832000000000001</v>
      </c>
      <c r="D740" s="3">
        <f t="shared" si="33"/>
        <v>8870.5827468181214</v>
      </c>
      <c r="E740" s="3">
        <f t="shared" si="34"/>
        <v>944.11120632200323</v>
      </c>
      <c r="F740" s="3">
        <f t="shared" si="35"/>
        <v>609.29353702352671</v>
      </c>
    </row>
    <row r="741" spans="2:6" x14ac:dyDescent="0.35">
      <c r="B741" s="2">
        <v>42263</v>
      </c>
      <c r="C741" s="3">
        <v>20.815999999999999</v>
      </c>
      <c r="D741" s="3">
        <f t="shared" si="33"/>
        <v>9323.3690554182831</v>
      </c>
      <c r="E741" s="3">
        <f t="shared" si="34"/>
        <v>990.95496524802422</v>
      </c>
      <c r="F741" s="3">
        <f t="shared" si="35"/>
        <v>640.39406100903113</v>
      </c>
    </row>
    <row r="742" spans="2:6" x14ac:dyDescent="0.35">
      <c r="B742" s="2">
        <v>42264</v>
      </c>
      <c r="C742" s="3">
        <v>20.841999999999999</v>
      </c>
      <c r="D742" s="3">
        <f t="shared" si="33"/>
        <v>9335.3491844160944</v>
      </c>
      <c r="E742" s="3">
        <f t="shared" si="34"/>
        <v>992.19270684566311</v>
      </c>
      <c r="F742" s="3">
        <f t="shared" si="35"/>
        <v>641.21693988626077</v>
      </c>
    </row>
    <row r="743" spans="2:6" x14ac:dyDescent="0.35">
      <c r="B743" s="2">
        <v>42265</v>
      </c>
      <c r="C743" s="3">
        <v>20.524000000000001</v>
      </c>
      <c r="D743" s="3">
        <f t="shared" si="33"/>
        <v>9188.8177349455327</v>
      </c>
      <c r="E743" s="3">
        <f t="shared" si="34"/>
        <v>977.05417499761984</v>
      </c>
      <c r="F743" s="3">
        <f t="shared" si="35"/>
        <v>631.15213719163194</v>
      </c>
    </row>
    <row r="744" spans="2:6" x14ac:dyDescent="0.35">
      <c r="B744" s="2">
        <v>42268</v>
      </c>
      <c r="C744" s="3">
        <v>20.059999999999999</v>
      </c>
      <c r="D744" s="3">
        <f t="shared" si="33"/>
        <v>8975.1061024805131</v>
      </c>
      <c r="E744" s="3">
        <f t="shared" si="34"/>
        <v>954.96524802437398</v>
      </c>
      <c r="F744" s="3">
        <f t="shared" si="35"/>
        <v>616.4729306316807</v>
      </c>
    </row>
    <row r="745" spans="2:6" x14ac:dyDescent="0.35">
      <c r="B745" s="2">
        <v>42269</v>
      </c>
      <c r="C745" s="3">
        <v>19.693999999999999</v>
      </c>
      <c r="D745" s="3">
        <f t="shared" si="33"/>
        <v>8806.6439683449316</v>
      </c>
      <c r="E745" s="3">
        <f t="shared" si="34"/>
        <v>937.54165476530511</v>
      </c>
      <c r="F745" s="3">
        <f t="shared" si="35"/>
        <v>604.90177544474341</v>
      </c>
    </row>
    <row r="746" spans="2:6" x14ac:dyDescent="0.35">
      <c r="B746" s="2">
        <v>42270</v>
      </c>
      <c r="C746" s="3">
        <v>19.613999999999997</v>
      </c>
      <c r="D746" s="3">
        <f t="shared" si="33"/>
        <v>8769.8413224834239</v>
      </c>
      <c r="E746" s="3">
        <f t="shared" si="34"/>
        <v>933.73321908026264</v>
      </c>
      <c r="F746" s="3">
        <f t="shared" si="35"/>
        <v>602.37391285569026</v>
      </c>
    </row>
    <row r="747" spans="2:6" x14ac:dyDescent="0.35">
      <c r="B747" s="2">
        <v>42271</v>
      </c>
      <c r="C747" s="3">
        <v>20.752000000000002</v>
      </c>
      <c r="D747" s="3">
        <f t="shared" si="33"/>
        <v>9293.2975568549373</v>
      </c>
      <c r="E747" s="3">
        <f t="shared" si="34"/>
        <v>987.90821669999059</v>
      </c>
      <c r="F747" s="3">
        <f t="shared" si="35"/>
        <v>638.32854059777844</v>
      </c>
    </row>
    <row r="748" spans="2:6" x14ac:dyDescent="0.35">
      <c r="B748" s="2">
        <v>42272</v>
      </c>
      <c r="C748" s="3">
        <v>20.448</v>
      </c>
      <c r="D748" s="3">
        <f t="shared" si="33"/>
        <v>9153.2433953779437</v>
      </c>
      <c r="E748" s="3">
        <f t="shared" si="34"/>
        <v>973.43616109682944</v>
      </c>
      <c r="F748" s="3">
        <f t="shared" si="35"/>
        <v>628.7086432520498</v>
      </c>
    </row>
    <row r="749" spans="2:6" x14ac:dyDescent="0.35">
      <c r="B749" s="2">
        <v>42275</v>
      </c>
      <c r="C749" s="3">
        <v>19.893999999999998</v>
      </c>
      <c r="D749" s="3">
        <f t="shared" si="33"/>
        <v>8898.1222305227475</v>
      </c>
      <c r="E749" s="3">
        <f t="shared" si="34"/>
        <v>947.06274397791094</v>
      </c>
      <c r="F749" s="3">
        <f t="shared" si="35"/>
        <v>611.18514098158823</v>
      </c>
    </row>
    <row r="750" spans="2:6" x14ac:dyDescent="0.35">
      <c r="B750" s="2">
        <v>42276</v>
      </c>
      <c r="C750" s="3">
        <v>19.669999999999998</v>
      </c>
      <c r="D750" s="3">
        <f t="shared" si="33"/>
        <v>8795.0511516472234</v>
      </c>
      <c r="E750" s="3">
        <f t="shared" si="34"/>
        <v>936.39912405979237</v>
      </c>
      <c r="F750" s="3">
        <f t="shared" si="35"/>
        <v>604.10549987960712</v>
      </c>
    </row>
    <row r="751" spans="2:6" x14ac:dyDescent="0.35">
      <c r="B751" s="2">
        <v>42277</v>
      </c>
      <c r="C751" s="3">
        <v>20.652000000000001</v>
      </c>
      <c r="D751" s="3">
        <f t="shared" si="33"/>
        <v>9246.7594275848915</v>
      </c>
      <c r="E751" s="3">
        <f t="shared" si="34"/>
        <v>983.14767209368745</v>
      </c>
      <c r="F751" s="3">
        <f t="shared" si="35"/>
        <v>635.13197705751099</v>
      </c>
    </row>
    <row r="752" spans="2:6" x14ac:dyDescent="0.35">
      <c r="B752" s="2">
        <v>42278</v>
      </c>
      <c r="C752" s="3">
        <v>21.196000000000002</v>
      </c>
      <c r="D752" s="3">
        <f t="shared" si="33"/>
        <v>9497.3350928749969</v>
      </c>
      <c r="E752" s="3">
        <f t="shared" si="34"/>
        <v>1009.0450347519758</v>
      </c>
      <c r="F752" s="3">
        <f t="shared" si="35"/>
        <v>652.34326269163637</v>
      </c>
    </row>
    <row r="753" spans="2:6" x14ac:dyDescent="0.35">
      <c r="B753" s="2">
        <v>42279</v>
      </c>
      <c r="C753" s="3">
        <v>21.222000000000001</v>
      </c>
      <c r="D753" s="3">
        <f t="shared" si="33"/>
        <v>9509.3199744919621</v>
      </c>
      <c r="E753" s="3">
        <f t="shared" si="34"/>
        <v>1010.2827763496144</v>
      </c>
      <c r="F753" s="3">
        <f t="shared" si="35"/>
        <v>653.16646801192144</v>
      </c>
    </row>
    <row r="754" spans="2:6" x14ac:dyDescent="0.35">
      <c r="B754" s="2">
        <v>42282</v>
      </c>
      <c r="C754" s="3">
        <v>22.25</v>
      </c>
      <c r="D754" s="3">
        <f t="shared" si="33"/>
        <v>9983.2004499109516</v>
      </c>
      <c r="E754" s="3">
        <f t="shared" si="34"/>
        <v>1059.2211749024088</v>
      </c>
      <c r="F754" s="3">
        <f t="shared" si="35"/>
        <v>685.71588660541738</v>
      </c>
    </row>
    <row r="755" spans="2:6" x14ac:dyDescent="0.35">
      <c r="B755" s="2">
        <v>42283</v>
      </c>
      <c r="C755" s="3">
        <v>21.666</v>
      </c>
      <c r="D755" s="3">
        <f t="shared" si="33"/>
        <v>9713.6344134385035</v>
      </c>
      <c r="E755" s="3">
        <f t="shared" si="34"/>
        <v>1031.4195944015996</v>
      </c>
      <c r="F755" s="3">
        <f t="shared" si="35"/>
        <v>667.20020973146848</v>
      </c>
    </row>
    <row r="756" spans="2:6" x14ac:dyDescent="0.35">
      <c r="B756" s="2">
        <v>42284</v>
      </c>
      <c r="C756" s="3">
        <v>21.619999999999997</v>
      </c>
      <c r="D756" s="3">
        <f t="shared" si="33"/>
        <v>9692.4179302748398</v>
      </c>
      <c r="E756" s="3">
        <f t="shared" si="34"/>
        <v>1029.2297438827002</v>
      </c>
      <c r="F756" s="3">
        <f t="shared" si="35"/>
        <v>665.7429135831826</v>
      </c>
    </row>
    <row r="757" spans="2:6" x14ac:dyDescent="0.35">
      <c r="B757" s="2">
        <v>42285</v>
      </c>
      <c r="C757" s="3">
        <v>22.986000000000001</v>
      </c>
      <c r="D757" s="3">
        <f t="shared" si="33"/>
        <v>10322.416686561459</v>
      </c>
      <c r="E757" s="3">
        <f t="shared" si="34"/>
        <v>1094.2587832047986</v>
      </c>
      <c r="F757" s="3">
        <f t="shared" si="35"/>
        <v>709.015625364828</v>
      </c>
    </row>
    <row r="758" spans="2:6" x14ac:dyDescent="0.35">
      <c r="B758" s="2">
        <v>42286</v>
      </c>
      <c r="C758" s="3">
        <v>22.666</v>
      </c>
      <c r="D758" s="3">
        <f t="shared" si="33"/>
        <v>10174.58058138764</v>
      </c>
      <c r="E758" s="3">
        <f t="shared" si="34"/>
        <v>1079.0250404646292</v>
      </c>
      <c r="F758" s="3">
        <f t="shared" si="35"/>
        <v>698.86120981039915</v>
      </c>
    </row>
    <row r="759" spans="2:6" x14ac:dyDescent="0.35">
      <c r="B759" s="2">
        <v>42289</v>
      </c>
      <c r="C759" s="3">
        <v>22.69</v>
      </c>
      <c r="D759" s="3">
        <f t="shared" si="33"/>
        <v>10185.663787836505</v>
      </c>
      <c r="E759" s="3">
        <f t="shared" si="34"/>
        <v>1080.1675711701419</v>
      </c>
      <c r="F759" s="3">
        <f t="shared" si="35"/>
        <v>699.62248178672041</v>
      </c>
    </row>
    <row r="760" spans="2:6" x14ac:dyDescent="0.35">
      <c r="B760" s="2">
        <v>42290</v>
      </c>
      <c r="C760" s="3">
        <v>21.946000000000002</v>
      </c>
      <c r="D760" s="3">
        <f t="shared" si="33"/>
        <v>9842.0739373901033</v>
      </c>
      <c r="E760" s="3">
        <f t="shared" si="34"/>
        <v>1044.7491192992479</v>
      </c>
      <c r="F760" s="3">
        <f t="shared" si="35"/>
        <v>676.02233270531235</v>
      </c>
    </row>
    <row r="761" spans="2:6" x14ac:dyDescent="0.35">
      <c r="B761" s="2">
        <v>42291</v>
      </c>
      <c r="C761" s="3">
        <v>22.045999999999999</v>
      </c>
      <c r="D761" s="3">
        <f t="shared" si="33"/>
        <v>9888.2103474528158</v>
      </c>
      <c r="E761" s="3">
        <f t="shared" si="34"/>
        <v>1049.5096639055507</v>
      </c>
      <c r="F761" s="3">
        <f t="shared" si="35"/>
        <v>679.19130336654223</v>
      </c>
    </row>
    <row r="762" spans="2:6" x14ac:dyDescent="0.35">
      <c r="B762" s="2">
        <v>42292</v>
      </c>
      <c r="C762" s="3">
        <v>20.218</v>
      </c>
      <c r="D762" s="3">
        <f t="shared" si="33"/>
        <v>9044.7267633965421</v>
      </c>
      <c r="E762" s="3">
        <f t="shared" si="34"/>
        <v>962.48690850233277</v>
      </c>
      <c r="F762" s="3">
        <f t="shared" si="35"/>
        <v>621.25496355445102</v>
      </c>
    </row>
    <row r="763" spans="2:6" x14ac:dyDescent="0.35">
      <c r="B763" s="2">
        <v>42293</v>
      </c>
      <c r="C763" s="3">
        <v>19.797999999999998</v>
      </c>
      <c r="D763" s="3">
        <f t="shared" si="33"/>
        <v>8851.4324400945279</v>
      </c>
      <c r="E763" s="3">
        <f t="shared" si="34"/>
        <v>942.49262115586009</v>
      </c>
      <c r="F763" s="3">
        <f t="shared" si="35"/>
        <v>607.97816029442856</v>
      </c>
    </row>
    <row r="764" spans="2:6" x14ac:dyDescent="0.35">
      <c r="B764" s="2">
        <v>42296</v>
      </c>
      <c r="C764" s="3">
        <v>20.338000000000001</v>
      </c>
      <c r="D764" s="3">
        <f t="shared" ref="D764:D827" si="36">D763*(1+((E764/E763-1))*1.0287564)</f>
        <v>9099.8021035370002</v>
      </c>
      <c r="E764" s="3">
        <f t="shared" si="34"/>
        <v>968.19956202989624</v>
      </c>
      <c r="F764" s="3">
        <f t="shared" si="35"/>
        <v>625.03792232443607</v>
      </c>
    </row>
    <row r="765" spans="2:6" x14ac:dyDescent="0.35">
      <c r="B765" s="2">
        <v>42297</v>
      </c>
      <c r="C765" s="3">
        <v>19.797999999999998</v>
      </c>
      <c r="D765" s="3">
        <f t="shared" si="36"/>
        <v>8851.2428050571343</v>
      </c>
      <c r="E765" s="3">
        <f t="shared" si="34"/>
        <v>942.49262115586009</v>
      </c>
      <c r="F765" s="3">
        <f t="shared" si="35"/>
        <v>607.9651348364655</v>
      </c>
    </row>
    <row r="766" spans="2:6" x14ac:dyDescent="0.35">
      <c r="B766" s="2">
        <v>42298</v>
      </c>
      <c r="C766" s="3">
        <v>19.591999999999999</v>
      </c>
      <c r="D766" s="3">
        <f t="shared" si="36"/>
        <v>8756.4964078032081</v>
      </c>
      <c r="E766" s="3">
        <f t="shared" si="34"/>
        <v>932.68589926687605</v>
      </c>
      <c r="F766" s="3">
        <f t="shared" si="35"/>
        <v>601.45729097200376</v>
      </c>
    </row>
    <row r="767" spans="2:6" x14ac:dyDescent="0.35">
      <c r="B767" s="2">
        <v>42299</v>
      </c>
      <c r="C767" s="3">
        <v>19.463999999999999</v>
      </c>
      <c r="D767" s="3">
        <f t="shared" si="36"/>
        <v>8697.6426603398868</v>
      </c>
      <c r="E767" s="3">
        <f t="shared" si="34"/>
        <v>926.59240217080821</v>
      </c>
      <c r="F767" s="3">
        <f t="shared" si="35"/>
        <v>597.41480481494943</v>
      </c>
    </row>
    <row r="768" spans="2:6" x14ac:dyDescent="0.35">
      <c r="B768" s="2">
        <v>42300</v>
      </c>
      <c r="C768" s="3">
        <v>20.008000000000003</v>
      </c>
      <c r="D768" s="3">
        <f t="shared" si="36"/>
        <v>8947.7237855014846</v>
      </c>
      <c r="E768" s="3">
        <f t="shared" si="34"/>
        <v>952.48976482909654</v>
      </c>
      <c r="F768" s="3">
        <f t="shared" si="35"/>
        <v>614.59212198130922</v>
      </c>
    </row>
    <row r="769" spans="2:6" x14ac:dyDescent="0.35">
      <c r="B769" s="2">
        <v>42303</v>
      </c>
      <c r="C769" s="3">
        <v>20.608000000000001</v>
      </c>
      <c r="D769" s="3">
        <f t="shared" si="36"/>
        <v>9223.7642126236406</v>
      </c>
      <c r="E769" s="3">
        <f t="shared" si="34"/>
        <v>981.05303246691426</v>
      </c>
      <c r="F769" s="3">
        <f t="shared" si="35"/>
        <v>633.55250519435936</v>
      </c>
    </row>
    <row r="770" spans="2:6" x14ac:dyDescent="0.35">
      <c r="B770" s="2">
        <v>42304</v>
      </c>
      <c r="C770" s="3">
        <v>20.613999999999997</v>
      </c>
      <c r="D770" s="3">
        <f t="shared" si="36"/>
        <v>9226.5269280154753</v>
      </c>
      <c r="E770" s="3">
        <f t="shared" si="34"/>
        <v>981.33866514329236</v>
      </c>
      <c r="F770" s="3">
        <f t="shared" si="35"/>
        <v>633.7422677703845</v>
      </c>
    </row>
    <row r="771" spans="2:6" x14ac:dyDescent="0.35">
      <c r="B771" s="2">
        <v>42305</v>
      </c>
      <c r="C771" s="3">
        <v>21.16</v>
      </c>
      <c r="D771" s="3">
        <f t="shared" si="36"/>
        <v>9477.9361329405092</v>
      </c>
      <c r="E771" s="3">
        <f t="shared" si="34"/>
        <v>1007.3312386937065</v>
      </c>
      <c r="F771" s="3">
        <f t="shared" si="35"/>
        <v>651.01080672449029</v>
      </c>
    </row>
    <row r="772" spans="2:6" x14ac:dyDescent="0.35">
      <c r="B772" s="2">
        <v>42306</v>
      </c>
      <c r="C772" s="3">
        <v>21.024000000000001</v>
      </c>
      <c r="D772" s="3">
        <f t="shared" si="36"/>
        <v>9415.2675935286316</v>
      </c>
      <c r="E772" s="3">
        <f t="shared" ref="E772:E835" si="37">C772/$C$3*100</f>
        <v>1000.8568980291345</v>
      </c>
      <c r="F772" s="3">
        <f t="shared" ref="F772:F835" si="38">D772/$D$3*100</f>
        <v>646.70629403032058</v>
      </c>
    </row>
    <row r="773" spans="2:6" x14ac:dyDescent="0.35">
      <c r="B773" s="2">
        <v>42307</v>
      </c>
      <c r="C773" s="3">
        <v>21.675999999999998</v>
      </c>
      <c r="D773" s="3">
        <f t="shared" si="36"/>
        <v>9715.6520565256815</v>
      </c>
      <c r="E773" s="3">
        <f t="shared" si="37"/>
        <v>1031.8956488622298</v>
      </c>
      <c r="F773" s="3">
        <f t="shared" si="38"/>
        <v>667.33879554123143</v>
      </c>
    </row>
    <row r="774" spans="2:6" x14ac:dyDescent="0.35">
      <c r="B774" s="2">
        <v>42310</v>
      </c>
      <c r="C774" s="3">
        <v>21.527999999999999</v>
      </c>
      <c r="D774" s="3">
        <f t="shared" si="36"/>
        <v>9647.4076476618702</v>
      </c>
      <c r="E774" s="3">
        <f t="shared" si="37"/>
        <v>1024.8500428449013</v>
      </c>
      <c r="F774" s="3">
        <f t="shared" si="38"/>
        <v>662.65129321522863</v>
      </c>
    </row>
    <row r="775" spans="2:6" x14ac:dyDescent="0.35">
      <c r="B775" s="2">
        <v>42311</v>
      </c>
      <c r="C775" s="3">
        <v>21.948</v>
      </c>
      <c r="D775" s="3">
        <f t="shared" si="36"/>
        <v>9841.0359267214808</v>
      </c>
      <c r="E775" s="3">
        <f t="shared" si="37"/>
        <v>1044.844330191374</v>
      </c>
      <c r="F775" s="3">
        <f t="shared" si="38"/>
        <v>675.95103488759241</v>
      </c>
    </row>
    <row r="776" spans="2:6" x14ac:dyDescent="0.35">
      <c r="B776" s="2">
        <v>42312</v>
      </c>
      <c r="C776" s="3">
        <v>22.81</v>
      </c>
      <c r="D776" s="3">
        <f t="shared" si="36"/>
        <v>10238.653601804168</v>
      </c>
      <c r="E776" s="3">
        <f t="shared" si="37"/>
        <v>1085.8802246977052</v>
      </c>
      <c r="F776" s="3">
        <f t="shared" si="38"/>
        <v>703.26219206281883</v>
      </c>
    </row>
    <row r="777" spans="2:6" x14ac:dyDescent="0.35">
      <c r="B777" s="2">
        <v>42313</v>
      </c>
      <c r="C777" s="3">
        <v>22.7</v>
      </c>
      <c r="D777" s="3">
        <f t="shared" si="36"/>
        <v>10187.858387151549</v>
      </c>
      <c r="E777" s="3">
        <f t="shared" si="37"/>
        <v>1080.6436256307722</v>
      </c>
      <c r="F777" s="3">
        <f t="shared" si="38"/>
        <v>699.7732221853139</v>
      </c>
    </row>
    <row r="778" spans="2:6" x14ac:dyDescent="0.35">
      <c r="B778" s="2">
        <v>42314</v>
      </c>
      <c r="C778" s="3">
        <v>22.812000000000001</v>
      </c>
      <c r="D778" s="3">
        <f t="shared" si="36"/>
        <v>10239.569944245139</v>
      </c>
      <c r="E778" s="3">
        <f t="shared" si="37"/>
        <v>1085.9754355898315</v>
      </c>
      <c r="F778" s="3">
        <f t="shared" si="38"/>
        <v>703.32513285745654</v>
      </c>
    </row>
    <row r="779" spans="2:6" x14ac:dyDescent="0.35">
      <c r="B779" s="2">
        <v>42317</v>
      </c>
      <c r="C779" s="3">
        <v>21.972000000000001</v>
      </c>
      <c r="D779" s="3">
        <f t="shared" si="36"/>
        <v>9851.678509243935</v>
      </c>
      <c r="E779" s="3">
        <f t="shared" si="37"/>
        <v>1045.9868608968866</v>
      </c>
      <c r="F779" s="3">
        <f t="shared" si="38"/>
        <v>676.68204173722654</v>
      </c>
    </row>
    <row r="780" spans="2:6" x14ac:dyDescent="0.35">
      <c r="B780" s="2">
        <v>42318</v>
      </c>
      <c r="C780" s="3">
        <v>22.54</v>
      </c>
      <c r="D780" s="3">
        <f t="shared" si="36"/>
        <v>10113.67865106663</v>
      </c>
      <c r="E780" s="3">
        <f t="shared" si="37"/>
        <v>1073.0267542606875</v>
      </c>
      <c r="F780" s="3">
        <f t="shared" si="38"/>
        <v>694.67804015898491</v>
      </c>
    </row>
    <row r="781" spans="2:6" x14ac:dyDescent="0.35">
      <c r="B781" s="2">
        <v>42319</v>
      </c>
      <c r="C781" s="3">
        <v>22.571999999999999</v>
      </c>
      <c r="D781" s="3">
        <f t="shared" si="36"/>
        <v>10128.449918700813</v>
      </c>
      <c r="E781" s="3">
        <f t="shared" si="37"/>
        <v>1074.5501285347043</v>
      </c>
      <c r="F781" s="3">
        <f t="shared" si="38"/>
        <v>695.69263391906009</v>
      </c>
    </row>
    <row r="782" spans="2:6" x14ac:dyDescent="0.35">
      <c r="B782" s="2">
        <v>42320</v>
      </c>
      <c r="C782" s="3">
        <v>21.783999999999999</v>
      </c>
      <c r="D782" s="3">
        <f t="shared" si="36"/>
        <v>9764.6926243253456</v>
      </c>
      <c r="E782" s="3">
        <f t="shared" si="37"/>
        <v>1037.037037037037</v>
      </c>
      <c r="F782" s="3">
        <f t="shared" si="38"/>
        <v>670.70724402597364</v>
      </c>
    </row>
    <row r="783" spans="2:6" x14ac:dyDescent="0.35">
      <c r="B783" s="2">
        <v>42321</v>
      </c>
      <c r="C783" s="3">
        <v>20.73</v>
      </c>
      <c r="D783" s="3">
        <f t="shared" si="36"/>
        <v>9278.6502770522056</v>
      </c>
      <c r="E783" s="3">
        <f t="shared" si="37"/>
        <v>986.86089688660377</v>
      </c>
      <c r="F783" s="3">
        <f t="shared" si="38"/>
        <v>637.32246318736475</v>
      </c>
    </row>
    <row r="784" spans="2:6" x14ac:dyDescent="0.35">
      <c r="B784" s="2">
        <v>42324</v>
      </c>
      <c r="C784" s="3">
        <v>22.27</v>
      </c>
      <c r="D784" s="3">
        <f t="shared" si="36"/>
        <v>9987.7687101469492</v>
      </c>
      <c r="E784" s="3">
        <f t="shared" si="37"/>
        <v>1060.1732838236694</v>
      </c>
      <c r="F784" s="3">
        <f t="shared" si="38"/>
        <v>686.02966660349398</v>
      </c>
    </row>
    <row r="785" spans="2:6" x14ac:dyDescent="0.35">
      <c r="B785" s="2">
        <v>42325</v>
      </c>
      <c r="C785" s="3">
        <v>23.419999999999998</v>
      </c>
      <c r="D785" s="3">
        <f t="shared" si="36"/>
        <v>10518.358208558529</v>
      </c>
      <c r="E785" s="3">
        <f t="shared" si="37"/>
        <v>1114.9195467961533</v>
      </c>
      <c r="F785" s="3">
        <f t="shared" si="38"/>
        <v>722.47425670786936</v>
      </c>
    </row>
    <row r="786" spans="2:6" x14ac:dyDescent="0.35">
      <c r="B786" s="2">
        <v>42326</v>
      </c>
      <c r="C786" s="3">
        <v>24.125999999999998</v>
      </c>
      <c r="D786" s="3">
        <f t="shared" si="36"/>
        <v>10844.55397274001</v>
      </c>
      <c r="E786" s="3">
        <f t="shared" si="37"/>
        <v>1148.5289917166522</v>
      </c>
      <c r="F786" s="3">
        <f t="shared" si="38"/>
        <v>744.87965853916592</v>
      </c>
    </row>
    <row r="787" spans="2:6" x14ac:dyDescent="0.35">
      <c r="B787" s="2">
        <v>42327</v>
      </c>
      <c r="C787" s="3">
        <v>24.044</v>
      </c>
      <c r="D787" s="3">
        <f t="shared" si="36"/>
        <v>10806.635330902272</v>
      </c>
      <c r="E787" s="3">
        <f t="shared" si="37"/>
        <v>1144.6253451394841</v>
      </c>
      <c r="F787" s="3">
        <f t="shared" si="38"/>
        <v>742.27514155715244</v>
      </c>
    </row>
    <row r="788" spans="2:6" x14ac:dyDescent="0.35">
      <c r="B788" s="2">
        <v>42328</v>
      </c>
      <c r="C788" s="3">
        <v>24.768000000000001</v>
      </c>
      <c r="D788" s="3">
        <f t="shared" si="36"/>
        <v>11141.396359333958</v>
      </c>
      <c r="E788" s="3">
        <f t="shared" si="37"/>
        <v>1179.0916880891175</v>
      </c>
      <c r="F788" s="3">
        <f t="shared" si="38"/>
        <v>765.26886552009478</v>
      </c>
    </row>
    <row r="789" spans="2:6" x14ac:dyDescent="0.35">
      <c r="B789" s="2">
        <v>42331</v>
      </c>
      <c r="C789" s="3">
        <v>25.006</v>
      </c>
      <c r="D789" s="3">
        <f t="shared" si="36"/>
        <v>11251.534614691076</v>
      </c>
      <c r="E789" s="3">
        <f t="shared" si="37"/>
        <v>1190.4217842521184</v>
      </c>
      <c r="F789" s="3">
        <f t="shared" si="38"/>
        <v>772.83392962957635</v>
      </c>
    </row>
    <row r="790" spans="2:6" x14ac:dyDescent="0.35">
      <c r="B790" s="2">
        <v>42332</v>
      </c>
      <c r="C790" s="3">
        <v>24.661999999999999</v>
      </c>
      <c r="D790" s="3">
        <f t="shared" si="36"/>
        <v>11092.299616843693</v>
      </c>
      <c r="E790" s="3">
        <f t="shared" si="37"/>
        <v>1174.0455108064361</v>
      </c>
      <c r="F790" s="3">
        <f t="shared" si="38"/>
        <v>761.89655856551997</v>
      </c>
    </row>
    <row r="791" spans="2:6" x14ac:dyDescent="0.35">
      <c r="B791" s="2">
        <v>42333</v>
      </c>
      <c r="C791" s="3">
        <v>24.832000000000001</v>
      </c>
      <c r="D791" s="3">
        <f t="shared" si="36"/>
        <v>11170.959766777305</v>
      </c>
      <c r="E791" s="3">
        <f t="shared" si="37"/>
        <v>1182.1384366371512</v>
      </c>
      <c r="F791" s="3">
        <f t="shared" si="38"/>
        <v>767.2994866869044</v>
      </c>
    </row>
    <row r="792" spans="2:6" x14ac:dyDescent="0.35">
      <c r="B792" s="2">
        <v>42335</v>
      </c>
      <c r="C792" s="3">
        <v>25.088000000000001</v>
      </c>
      <c r="D792" s="3">
        <f t="shared" si="36"/>
        <v>11289.436017851685</v>
      </c>
      <c r="E792" s="3">
        <f t="shared" si="37"/>
        <v>1194.3254308292869</v>
      </c>
      <c r="F792" s="3">
        <f t="shared" si="38"/>
        <v>775.43726253892385</v>
      </c>
    </row>
    <row r="793" spans="2:6" x14ac:dyDescent="0.35">
      <c r="B793" s="2">
        <v>42338</v>
      </c>
      <c r="C793" s="3">
        <v>24.666</v>
      </c>
      <c r="D793" s="3">
        <f t="shared" si="36"/>
        <v>11094.078015120149</v>
      </c>
      <c r="E793" s="3">
        <f t="shared" si="37"/>
        <v>1174.2359325906884</v>
      </c>
      <c r="F793" s="3">
        <f t="shared" si="38"/>
        <v>762.0187113718265</v>
      </c>
    </row>
    <row r="794" spans="2:6" x14ac:dyDescent="0.35">
      <c r="B794" s="2">
        <v>42339</v>
      </c>
      <c r="C794" s="3">
        <v>25.074000000000002</v>
      </c>
      <c r="D794" s="3">
        <f t="shared" si="36"/>
        <v>11282.862022828853</v>
      </c>
      <c r="E794" s="3">
        <f t="shared" si="37"/>
        <v>1193.6589545844045</v>
      </c>
      <c r="F794" s="3">
        <f t="shared" si="38"/>
        <v>774.98571467626812</v>
      </c>
    </row>
    <row r="795" spans="2:6" x14ac:dyDescent="0.35">
      <c r="B795" s="2">
        <v>42340</v>
      </c>
      <c r="C795" s="3">
        <v>25.786000000000001</v>
      </c>
      <c r="D795" s="3">
        <f t="shared" si="36"/>
        <v>11612.462778974947</v>
      </c>
      <c r="E795" s="3">
        <f t="shared" si="37"/>
        <v>1227.5540321812816</v>
      </c>
      <c r="F795" s="3">
        <f t="shared" si="38"/>
        <v>797.62499512150362</v>
      </c>
    </row>
    <row r="796" spans="2:6" x14ac:dyDescent="0.35">
      <c r="B796" s="2">
        <v>42341</v>
      </c>
      <c r="C796" s="3">
        <v>25.362000000000002</v>
      </c>
      <c r="D796" s="3">
        <f t="shared" si="36"/>
        <v>11416.02782779446</v>
      </c>
      <c r="E796" s="3">
        <f t="shared" si="37"/>
        <v>1207.3693230505571</v>
      </c>
      <c r="F796" s="3">
        <f t="shared" si="38"/>
        <v>784.13247161815946</v>
      </c>
    </row>
    <row r="797" spans="2:6" x14ac:dyDescent="0.35">
      <c r="B797" s="2">
        <v>42342</v>
      </c>
      <c r="C797" s="3">
        <v>26.186</v>
      </c>
      <c r="D797" s="3">
        <f t="shared" si="36"/>
        <v>11797.595244910908</v>
      </c>
      <c r="E797" s="3">
        <f t="shared" si="37"/>
        <v>1246.5962106064933</v>
      </c>
      <c r="F797" s="3">
        <f t="shared" si="38"/>
        <v>810.3411850503411</v>
      </c>
    </row>
    <row r="798" spans="2:6" x14ac:dyDescent="0.35">
      <c r="B798" s="2">
        <v>42345</v>
      </c>
      <c r="C798" s="3">
        <v>25.071999999999999</v>
      </c>
      <c r="D798" s="3">
        <f t="shared" si="36"/>
        <v>11281.271533894633</v>
      </c>
      <c r="E798" s="3">
        <f t="shared" si="37"/>
        <v>1193.5637436922784</v>
      </c>
      <c r="F798" s="3">
        <f t="shared" si="38"/>
        <v>774.87646879513636</v>
      </c>
    </row>
    <row r="799" spans="2:6" x14ac:dyDescent="0.35">
      <c r="B799" s="2">
        <v>42346</v>
      </c>
      <c r="C799" s="3">
        <v>25.396000000000001</v>
      </c>
      <c r="D799" s="3">
        <f t="shared" si="36"/>
        <v>11431.249214740386</v>
      </c>
      <c r="E799" s="3">
        <f t="shared" si="37"/>
        <v>1208.9879082166999</v>
      </c>
      <c r="F799" s="3">
        <f t="shared" si="38"/>
        <v>785.17798271426113</v>
      </c>
    </row>
    <row r="800" spans="2:6" x14ac:dyDescent="0.35">
      <c r="B800" s="2">
        <v>42347</v>
      </c>
      <c r="C800" s="3">
        <v>24.84</v>
      </c>
      <c r="D800" s="3">
        <f t="shared" si="36"/>
        <v>11173.785686663112</v>
      </c>
      <c r="E800" s="3">
        <f t="shared" si="37"/>
        <v>1182.5192802056556</v>
      </c>
      <c r="F800" s="3">
        <f t="shared" si="38"/>
        <v>767.49359058872369</v>
      </c>
    </row>
    <row r="801" spans="2:6" x14ac:dyDescent="0.35">
      <c r="B801" s="2">
        <v>42348</v>
      </c>
      <c r="C801" s="3">
        <v>24.582000000000001</v>
      </c>
      <c r="D801" s="3">
        <f t="shared" si="36"/>
        <v>11054.392099197539</v>
      </c>
      <c r="E801" s="3">
        <f t="shared" si="37"/>
        <v>1170.2370751213939</v>
      </c>
      <c r="F801" s="3">
        <f t="shared" si="38"/>
        <v>759.2928056706279</v>
      </c>
    </row>
    <row r="802" spans="2:6" x14ac:dyDescent="0.35">
      <c r="B802" s="2">
        <v>42349</v>
      </c>
      <c r="C802" s="3">
        <v>23.782</v>
      </c>
      <c r="D802" s="3">
        <f t="shared" si="36"/>
        <v>10684.291159643102</v>
      </c>
      <c r="E802" s="3">
        <f t="shared" si="37"/>
        <v>1132.1527182709701</v>
      </c>
      <c r="F802" s="3">
        <f t="shared" si="38"/>
        <v>733.87168994993419</v>
      </c>
    </row>
    <row r="803" spans="2:6" x14ac:dyDescent="0.35">
      <c r="B803" s="2">
        <v>42352</v>
      </c>
      <c r="C803" s="3">
        <v>24.134</v>
      </c>
      <c r="D803" s="3">
        <f t="shared" si="36"/>
        <v>10846.978048226953</v>
      </c>
      <c r="E803" s="3">
        <f t="shared" si="37"/>
        <v>1148.9098352851568</v>
      </c>
      <c r="F803" s="3">
        <f t="shared" si="38"/>
        <v>745.04616096291954</v>
      </c>
    </row>
    <row r="804" spans="2:6" x14ac:dyDescent="0.35">
      <c r="B804" s="2">
        <v>42353</v>
      </c>
      <c r="C804" s="3">
        <v>23.72</v>
      </c>
      <c r="D804" s="3">
        <f t="shared" si="36"/>
        <v>10655.555830263163</v>
      </c>
      <c r="E804" s="3">
        <f t="shared" si="37"/>
        <v>1129.2011806150622</v>
      </c>
      <c r="F804" s="3">
        <f t="shared" si="38"/>
        <v>731.8979469642527</v>
      </c>
    </row>
    <row r="805" spans="2:6" x14ac:dyDescent="0.35">
      <c r="B805" s="2">
        <v>42354</v>
      </c>
      <c r="C805" s="3">
        <v>24.527999999999999</v>
      </c>
      <c r="D805" s="3">
        <f t="shared" si="36"/>
        <v>11028.965306435168</v>
      </c>
      <c r="E805" s="3">
        <f t="shared" si="37"/>
        <v>1167.6663810339901</v>
      </c>
      <c r="F805" s="3">
        <f t="shared" si="38"/>
        <v>757.54631607242129</v>
      </c>
    </row>
    <row r="806" spans="2:6" x14ac:dyDescent="0.35">
      <c r="B806" s="2">
        <v>42355</v>
      </c>
      <c r="C806" s="3">
        <v>24.502000000000002</v>
      </c>
      <c r="D806" s="3">
        <f t="shared" si="36"/>
        <v>11016.938272647105</v>
      </c>
      <c r="E806" s="3">
        <f t="shared" si="37"/>
        <v>1166.4286394363517</v>
      </c>
      <c r="F806" s="3">
        <f t="shared" si="38"/>
        <v>756.72021544681593</v>
      </c>
    </row>
    <row r="807" spans="2:6" x14ac:dyDescent="0.35">
      <c r="B807" s="2">
        <v>42356</v>
      </c>
      <c r="C807" s="3">
        <v>23.603999999999999</v>
      </c>
      <c r="D807" s="3">
        <f t="shared" si="36"/>
        <v>10601.555704316404</v>
      </c>
      <c r="E807" s="3">
        <f t="shared" si="37"/>
        <v>1123.6789488717509</v>
      </c>
      <c r="F807" s="3">
        <f t="shared" si="38"/>
        <v>728.18884140975933</v>
      </c>
    </row>
    <row r="808" spans="2:6" x14ac:dyDescent="0.35">
      <c r="B808" s="2">
        <v>42359</v>
      </c>
      <c r="C808" s="3">
        <v>23.326000000000001</v>
      </c>
      <c r="D808" s="3">
        <f t="shared" si="36"/>
        <v>10473.103565608788</v>
      </c>
      <c r="E808" s="3">
        <f t="shared" si="37"/>
        <v>1110.4446348662289</v>
      </c>
      <c r="F808" s="3">
        <f t="shared" si="38"/>
        <v>719.365851966425</v>
      </c>
    </row>
    <row r="809" spans="2:6" x14ac:dyDescent="0.35">
      <c r="B809" s="2">
        <v>42360</v>
      </c>
      <c r="C809" s="3">
        <v>23.247999999999998</v>
      </c>
      <c r="D809" s="3">
        <f t="shared" si="36"/>
        <v>10437.075389280368</v>
      </c>
      <c r="E809" s="3">
        <f t="shared" si="37"/>
        <v>1106.7314100733122</v>
      </c>
      <c r="F809" s="3">
        <f t="shared" si="38"/>
        <v>716.89118535046623</v>
      </c>
    </row>
    <row r="810" spans="2:6" x14ac:dyDescent="0.35">
      <c r="B810" s="2">
        <v>42361</v>
      </c>
      <c r="C810" s="3">
        <v>23.631999999999998</v>
      </c>
      <c r="D810" s="3">
        <f t="shared" si="36"/>
        <v>10614.427759890217</v>
      </c>
      <c r="E810" s="3">
        <f t="shared" si="37"/>
        <v>1125.0119013615156</v>
      </c>
      <c r="F810" s="3">
        <f t="shared" si="38"/>
        <v>729.07298402960521</v>
      </c>
    </row>
    <row r="811" spans="2:6" x14ac:dyDescent="0.35">
      <c r="B811" s="2">
        <v>42362</v>
      </c>
      <c r="C811" s="3">
        <v>23.466000000000001</v>
      </c>
      <c r="D811" s="3">
        <f t="shared" si="36"/>
        <v>10537.723983595622</v>
      </c>
      <c r="E811" s="3">
        <f t="shared" si="37"/>
        <v>1117.1093973150528</v>
      </c>
      <c r="F811" s="3">
        <f t="shared" si="38"/>
        <v>723.80443330464198</v>
      </c>
    </row>
    <row r="812" spans="2:6" x14ac:dyDescent="0.35">
      <c r="B812" s="2">
        <v>42366</v>
      </c>
      <c r="C812" s="3">
        <v>23.422000000000001</v>
      </c>
      <c r="D812" s="3">
        <f t="shared" si="36"/>
        <v>10517.396998019021</v>
      </c>
      <c r="E812" s="3">
        <f t="shared" si="37"/>
        <v>1115.0147576882796</v>
      </c>
      <c r="F812" s="3">
        <f t="shared" si="38"/>
        <v>722.40823405905849</v>
      </c>
    </row>
    <row r="813" spans="2:6" x14ac:dyDescent="0.35">
      <c r="B813" s="2">
        <v>42367</v>
      </c>
      <c r="C813" s="3">
        <v>23.824000000000002</v>
      </c>
      <c r="D813" s="3">
        <f t="shared" si="36"/>
        <v>10703.101697368662</v>
      </c>
      <c r="E813" s="3">
        <f t="shared" si="37"/>
        <v>1134.1521470056175</v>
      </c>
      <c r="F813" s="3">
        <f t="shared" si="38"/>
        <v>735.16372897276301</v>
      </c>
    </row>
    <row r="814" spans="2:6" x14ac:dyDescent="0.35">
      <c r="B814" s="2">
        <v>42368</v>
      </c>
      <c r="C814" s="3">
        <v>23.341999999999999</v>
      </c>
      <c r="D814" s="3">
        <f t="shared" si="36"/>
        <v>10480.332797652782</v>
      </c>
      <c r="E814" s="3">
        <f t="shared" si="37"/>
        <v>1111.2063220032371</v>
      </c>
      <c r="F814" s="3">
        <f t="shared" si="38"/>
        <v>719.86240608104936</v>
      </c>
    </row>
    <row r="815" spans="2:6" x14ac:dyDescent="0.35">
      <c r="B815" s="2">
        <v>42369</v>
      </c>
      <c r="C815" s="3">
        <v>22.875999999999998</v>
      </c>
      <c r="D815" s="3">
        <f t="shared" si="36"/>
        <v>10265.086606284976</v>
      </c>
      <c r="E815" s="3">
        <f t="shared" si="37"/>
        <v>1089.0221841378652</v>
      </c>
      <c r="F815" s="3">
        <f t="shared" si="38"/>
        <v>705.07779530489984</v>
      </c>
    </row>
    <row r="816" spans="2:6" x14ac:dyDescent="0.35">
      <c r="B816" s="2">
        <v>42373</v>
      </c>
      <c r="C816" s="3">
        <v>21.991999999999997</v>
      </c>
      <c r="D816" s="3">
        <f t="shared" si="36"/>
        <v>9857.0046945954928</v>
      </c>
      <c r="E816" s="3">
        <f t="shared" si="37"/>
        <v>1046.9389698181471</v>
      </c>
      <c r="F816" s="3">
        <f t="shared" si="38"/>
        <v>677.04788132232682</v>
      </c>
    </row>
    <row r="817" spans="2:6" x14ac:dyDescent="0.35">
      <c r="B817" s="2">
        <v>42374</v>
      </c>
      <c r="C817" s="3">
        <v>21.532</v>
      </c>
      <c r="D817" s="3">
        <f t="shared" si="36"/>
        <v>9644.8998353002153</v>
      </c>
      <c r="E817" s="3">
        <f t="shared" si="37"/>
        <v>1025.0404646291536</v>
      </c>
      <c r="F817" s="3">
        <f t="shared" si="38"/>
        <v>662.47903915846189</v>
      </c>
    </row>
    <row r="818" spans="2:6" x14ac:dyDescent="0.35">
      <c r="B818" s="2">
        <v>42375</v>
      </c>
      <c r="C818" s="3">
        <v>23.536000000000001</v>
      </c>
      <c r="D818" s="3">
        <f t="shared" si="36"/>
        <v>10568.37159247929</v>
      </c>
      <c r="E818" s="3">
        <f t="shared" si="37"/>
        <v>1120.4417785394651</v>
      </c>
      <c r="F818" s="3">
        <f t="shared" si="38"/>
        <v>725.90952499376942</v>
      </c>
    </row>
    <row r="819" spans="2:6" x14ac:dyDescent="0.35">
      <c r="B819" s="2">
        <v>42376</v>
      </c>
      <c r="C819" s="3">
        <v>22.911999999999999</v>
      </c>
      <c r="D819" s="3">
        <f t="shared" si="36"/>
        <v>10280.119439780232</v>
      </c>
      <c r="E819" s="3">
        <f t="shared" si="37"/>
        <v>1090.7359801961343</v>
      </c>
      <c r="F819" s="3">
        <f t="shared" si="38"/>
        <v>706.11035523396367</v>
      </c>
    </row>
    <row r="820" spans="2:6" x14ac:dyDescent="0.35">
      <c r="B820" s="2">
        <v>42377</v>
      </c>
      <c r="C820" s="3">
        <v>22.277999999999999</v>
      </c>
      <c r="D820" s="3">
        <f t="shared" si="36"/>
        <v>9987.4772298237949</v>
      </c>
      <c r="E820" s="3">
        <f t="shared" si="37"/>
        <v>1060.5541273921735</v>
      </c>
      <c r="F820" s="3">
        <f t="shared" si="38"/>
        <v>686.00964570045562</v>
      </c>
    </row>
    <row r="821" spans="2:6" x14ac:dyDescent="0.35">
      <c r="B821" s="2">
        <v>42380</v>
      </c>
      <c r="C821" s="3">
        <v>22.994</v>
      </c>
      <c r="D821" s="3">
        <f t="shared" si="36"/>
        <v>10317.698599872518</v>
      </c>
      <c r="E821" s="3">
        <f t="shared" si="37"/>
        <v>1094.6396267733028</v>
      </c>
      <c r="F821" s="3">
        <f t="shared" si="38"/>
        <v>708.69155424022017</v>
      </c>
    </row>
    <row r="822" spans="2:6" x14ac:dyDescent="0.35">
      <c r="B822" s="2">
        <v>42381</v>
      </c>
      <c r="C822" s="3">
        <v>23.315999999999999</v>
      </c>
      <c r="D822" s="3">
        <f t="shared" si="36"/>
        <v>10466.338954167575</v>
      </c>
      <c r="E822" s="3">
        <f t="shared" si="37"/>
        <v>1109.9685804055985</v>
      </c>
      <c r="F822" s="3">
        <f t="shared" si="38"/>
        <v>718.90121123771019</v>
      </c>
    </row>
    <row r="823" spans="2:6" x14ac:dyDescent="0.35">
      <c r="B823" s="2">
        <v>42382</v>
      </c>
      <c r="C823" s="3">
        <v>21.312000000000001</v>
      </c>
      <c r="D823" s="3">
        <f t="shared" si="36"/>
        <v>9540.8930963843759</v>
      </c>
      <c r="E823" s="3">
        <f t="shared" si="37"/>
        <v>1014.5672664952871</v>
      </c>
      <c r="F823" s="3">
        <f t="shared" si="38"/>
        <v>655.33513039428908</v>
      </c>
    </row>
    <row r="824" spans="2:6" x14ac:dyDescent="0.35">
      <c r="B824" s="2">
        <v>42383</v>
      </c>
      <c r="C824" s="3">
        <v>21.411999999999999</v>
      </c>
      <c r="D824" s="3">
        <f t="shared" si="36"/>
        <v>9586.9481584837613</v>
      </c>
      <c r="E824" s="3">
        <f t="shared" si="37"/>
        <v>1019.32781110159</v>
      </c>
      <c r="F824" s="3">
        <f t="shared" si="38"/>
        <v>658.49851350961353</v>
      </c>
    </row>
    <row r="825" spans="2:6" x14ac:dyDescent="0.35">
      <c r="B825" s="2">
        <v>42384</v>
      </c>
      <c r="C825" s="3">
        <v>20.808</v>
      </c>
      <c r="D825" s="3">
        <f t="shared" si="36"/>
        <v>9308.7382247175065</v>
      </c>
      <c r="E825" s="3">
        <f t="shared" si="37"/>
        <v>990.57412167952009</v>
      </c>
      <c r="F825" s="3">
        <f t="shared" si="38"/>
        <v>639.38911343774942</v>
      </c>
    </row>
    <row r="826" spans="2:6" x14ac:dyDescent="0.35">
      <c r="B826" s="2">
        <v>42388</v>
      </c>
      <c r="C826" s="3">
        <v>21.577999999999999</v>
      </c>
      <c r="D826" s="3">
        <f t="shared" si="36"/>
        <v>9663.1137773388109</v>
      </c>
      <c r="E826" s="3">
        <f t="shared" si="37"/>
        <v>1027.2303151480528</v>
      </c>
      <c r="F826" s="3">
        <f t="shared" si="38"/>
        <v>663.73009982545341</v>
      </c>
    </row>
    <row r="827" spans="2:6" x14ac:dyDescent="0.35">
      <c r="B827" s="2">
        <v>42389</v>
      </c>
      <c r="C827" s="3">
        <v>21.547999999999998</v>
      </c>
      <c r="D827" s="3">
        <f t="shared" si="36"/>
        <v>9649.2927696332335</v>
      </c>
      <c r="E827" s="3">
        <f t="shared" si="37"/>
        <v>1025.8021517661621</v>
      </c>
      <c r="F827" s="3">
        <f t="shared" si="38"/>
        <v>662.78077654980029</v>
      </c>
    </row>
    <row r="828" spans="2:6" x14ac:dyDescent="0.35">
      <c r="B828" s="2">
        <v>42390</v>
      </c>
      <c r="C828" s="3">
        <v>20.47</v>
      </c>
      <c r="D828" s="3">
        <f t="shared" ref="D828:D891" si="39">D827*(1+((E828/E827-1))*1.0287564)</f>
        <v>9152.6777759341348</v>
      </c>
      <c r="E828" s="3">
        <f t="shared" si="37"/>
        <v>974.48348091021603</v>
      </c>
      <c r="F828" s="3">
        <f t="shared" si="38"/>
        <v>628.66979256079719</v>
      </c>
    </row>
    <row r="829" spans="2:6" x14ac:dyDescent="0.35">
      <c r="B829" s="2">
        <v>42391</v>
      </c>
      <c r="C829" s="3">
        <v>20.143999999999998</v>
      </c>
      <c r="D829" s="3">
        <f t="shared" si="39"/>
        <v>9002.7229384374859</v>
      </c>
      <c r="E829" s="3">
        <f t="shared" si="37"/>
        <v>958.96410549366828</v>
      </c>
      <c r="F829" s="3">
        <f t="shared" si="38"/>
        <v>618.36984768232855</v>
      </c>
    </row>
    <row r="830" spans="2:6" x14ac:dyDescent="0.35">
      <c r="B830" s="2">
        <v>42394</v>
      </c>
      <c r="C830" s="3">
        <v>19.824000000000002</v>
      </c>
      <c r="D830" s="3">
        <f t="shared" si="39"/>
        <v>8855.5965072961953</v>
      </c>
      <c r="E830" s="3">
        <f t="shared" si="37"/>
        <v>943.73036275349909</v>
      </c>
      <c r="F830" s="3">
        <f t="shared" si="38"/>
        <v>608.26417749376287</v>
      </c>
    </row>
    <row r="831" spans="2:6" x14ac:dyDescent="0.35">
      <c r="B831" s="2">
        <v>42395</v>
      </c>
      <c r="C831" s="3">
        <v>19.565999999999999</v>
      </c>
      <c r="D831" s="3">
        <f t="shared" si="39"/>
        <v>8737.0308843978764</v>
      </c>
      <c r="E831" s="3">
        <f t="shared" si="37"/>
        <v>931.44815766923728</v>
      </c>
      <c r="F831" s="3">
        <f t="shared" si="38"/>
        <v>600.12026296108718</v>
      </c>
    </row>
    <row r="832" spans="2:6" x14ac:dyDescent="0.35">
      <c r="B832" s="2">
        <v>42396</v>
      </c>
      <c r="C832" s="3">
        <v>18.23</v>
      </c>
      <c r="D832" s="3">
        <f t="shared" si="39"/>
        <v>8123.2959706222391</v>
      </c>
      <c r="E832" s="3">
        <f t="shared" si="37"/>
        <v>867.84728172902987</v>
      </c>
      <c r="F832" s="3">
        <f t="shared" si="38"/>
        <v>557.96466539977462</v>
      </c>
    </row>
    <row r="833" spans="2:6" x14ac:dyDescent="0.35">
      <c r="B833" s="2">
        <v>42397</v>
      </c>
      <c r="C833" s="3">
        <v>18.881999999999998</v>
      </c>
      <c r="D833" s="3">
        <f t="shared" si="39"/>
        <v>8422.1820952906128</v>
      </c>
      <c r="E833" s="3">
        <f t="shared" si="37"/>
        <v>898.88603256212502</v>
      </c>
      <c r="F833" s="3">
        <f t="shared" si="38"/>
        <v>578.49425057632584</v>
      </c>
    </row>
    <row r="834" spans="2:6" x14ac:dyDescent="0.35">
      <c r="B834" s="2">
        <v>42398</v>
      </c>
      <c r="C834" s="3">
        <v>18.368000000000002</v>
      </c>
      <c r="D834" s="3">
        <f t="shared" si="39"/>
        <v>8186.3231768231453</v>
      </c>
      <c r="E834" s="3">
        <f t="shared" si="37"/>
        <v>874.41683328572799</v>
      </c>
      <c r="F834" s="3">
        <f t="shared" si="38"/>
        <v>562.29381383240002</v>
      </c>
    </row>
    <row r="835" spans="2:6" x14ac:dyDescent="0.35">
      <c r="B835" s="2">
        <v>42401</v>
      </c>
      <c r="C835" s="3">
        <v>18.818000000000001</v>
      </c>
      <c r="D835" s="3">
        <f t="shared" si="39"/>
        <v>8392.648283654662</v>
      </c>
      <c r="E835" s="3">
        <f t="shared" si="37"/>
        <v>895.83928401409128</v>
      </c>
      <c r="F835" s="3">
        <f t="shared" si="38"/>
        <v>576.46566225613799</v>
      </c>
    </row>
    <row r="836" spans="2:6" x14ac:dyDescent="0.35">
      <c r="B836" s="2">
        <v>42402</v>
      </c>
      <c r="C836" s="3">
        <v>18.297999999999998</v>
      </c>
      <c r="D836" s="3">
        <f t="shared" si="39"/>
        <v>8154.0642082973154</v>
      </c>
      <c r="E836" s="3">
        <f t="shared" ref="E836:E899" si="40">C836/$C$3*100</f>
        <v>871.0844520613158</v>
      </c>
      <c r="F836" s="3">
        <f t="shared" ref="F836:F899" si="41">D836/$D$3*100</f>
        <v>560.07804271624821</v>
      </c>
    </row>
    <row r="837" spans="2:6" x14ac:dyDescent="0.35">
      <c r="B837" s="2">
        <v>42403</v>
      </c>
      <c r="C837" s="3">
        <v>18.148</v>
      </c>
      <c r="D837" s="3">
        <f t="shared" si="39"/>
        <v>8085.2981212361874</v>
      </c>
      <c r="E837" s="3">
        <f t="shared" si="40"/>
        <v>863.94363515186137</v>
      </c>
      <c r="F837" s="3">
        <f t="shared" si="41"/>
        <v>555.35470789049828</v>
      </c>
    </row>
    <row r="838" spans="2:6" x14ac:dyDescent="0.35">
      <c r="B838" s="2">
        <v>42404</v>
      </c>
      <c r="C838" s="3">
        <v>17.942</v>
      </c>
      <c r="D838" s="3">
        <f t="shared" si="39"/>
        <v>7990.88180810225</v>
      </c>
      <c r="E838" s="3">
        <f t="shared" si="40"/>
        <v>854.13691326287733</v>
      </c>
      <c r="F838" s="3">
        <f t="shared" si="41"/>
        <v>548.86953650728424</v>
      </c>
    </row>
    <row r="839" spans="2:6" x14ac:dyDescent="0.35">
      <c r="B839" s="2">
        <v>42405</v>
      </c>
      <c r="C839" s="3">
        <v>16.558</v>
      </c>
      <c r="D839" s="3">
        <f t="shared" si="39"/>
        <v>7356.7602837686954</v>
      </c>
      <c r="E839" s="3">
        <f t="shared" si="40"/>
        <v>788.25097591164422</v>
      </c>
      <c r="F839" s="3">
        <f t="shared" si="41"/>
        <v>505.31364424050713</v>
      </c>
    </row>
    <row r="840" spans="2:6" x14ac:dyDescent="0.35">
      <c r="B840" s="2">
        <v>42408</v>
      </c>
      <c r="C840" s="3">
        <v>16.663999999999998</v>
      </c>
      <c r="D840" s="3">
        <f t="shared" si="39"/>
        <v>7405.2106586853779</v>
      </c>
      <c r="E840" s="3">
        <f t="shared" si="40"/>
        <v>793.29715319432535</v>
      </c>
      <c r="F840" s="3">
        <f t="shared" si="41"/>
        <v>508.64155415867913</v>
      </c>
    </row>
    <row r="841" spans="2:6" x14ac:dyDescent="0.35">
      <c r="B841" s="2">
        <v>42409</v>
      </c>
      <c r="C841" s="3">
        <v>17.225999999999999</v>
      </c>
      <c r="D841" s="3">
        <f t="shared" si="39"/>
        <v>7662.1360497355809</v>
      </c>
      <c r="E841" s="3">
        <f t="shared" si="40"/>
        <v>820.05141388174798</v>
      </c>
      <c r="F841" s="3">
        <f t="shared" si="41"/>
        <v>526.28898327716433</v>
      </c>
    </row>
    <row r="842" spans="2:6" x14ac:dyDescent="0.35">
      <c r="B842" s="2">
        <v>42410</v>
      </c>
      <c r="C842" s="3">
        <v>17.690000000000001</v>
      </c>
      <c r="D842" s="3">
        <f t="shared" si="39"/>
        <v>7874.4585143506984</v>
      </c>
      <c r="E842" s="3">
        <f t="shared" si="40"/>
        <v>842.14034085499384</v>
      </c>
      <c r="F842" s="3">
        <f t="shared" si="41"/>
        <v>540.87277209321496</v>
      </c>
    </row>
    <row r="843" spans="2:6" x14ac:dyDescent="0.35">
      <c r="B843" s="2">
        <v>42411</v>
      </c>
      <c r="C843" s="3">
        <v>17.27</v>
      </c>
      <c r="D843" s="3">
        <f t="shared" si="39"/>
        <v>7682.1251153041994</v>
      </c>
      <c r="E843" s="3">
        <f t="shared" si="40"/>
        <v>822.14605350852139</v>
      </c>
      <c r="F843" s="3">
        <f t="shared" si="41"/>
        <v>527.66197181802056</v>
      </c>
    </row>
    <row r="844" spans="2:6" x14ac:dyDescent="0.35">
      <c r="B844" s="2">
        <v>42412</v>
      </c>
      <c r="C844" s="3">
        <v>17.48</v>
      </c>
      <c r="D844" s="3">
        <f t="shared" si="39"/>
        <v>7778.2245611278067</v>
      </c>
      <c r="E844" s="3">
        <f t="shared" si="40"/>
        <v>832.14319718175761</v>
      </c>
      <c r="F844" s="3">
        <f t="shared" si="41"/>
        <v>534.26275250211597</v>
      </c>
    </row>
    <row r="845" spans="2:6" x14ac:dyDescent="0.35">
      <c r="B845" s="2">
        <v>42416</v>
      </c>
      <c r="C845" s="3">
        <v>17.809999999999999</v>
      </c>
      <c r="D845" s="3">
        <f t="shared" si="39"/>
        <v>7929.2901468432601</v>
      </c>
      <c r="E845" s="3">
        <f t="shared" si="40"/>
        <v>847.8529943825572</v>
      </c>
      <c r="F845" s="3">
        <f t="shared" si="41"/>
        <v>544.63899132093707</v>
      </c>
    </row>
    <row r="846" spans="2:6" x14ac:dyDescent="0.35">
      <c r="B846" s="2">
        <v>42417</v>
      </c>
      <c r="C846" s="3">
        <v>18.952000000000002</v>
      </c>
      <c r="D846" s="3">
        <f t="shared" si="39"/>
        <v>8452.3471777268715</v>
      </c>
      <c r="E846" s="3">
        <f t="shared" si="40"/>
        <v>902.21841378653721</v>
      </c>
      <c r="F846" s="3">
        <f t="shared" si="41"/>
        <v>580.56619898115719</v>
      </c>
    </row>
    <row r="847" spans="2:6" x14ac:dyDescent="0.35">
      <c r="B847" s="2">
        <v>42418</v>
      </c>
      <c r="C847" s="3">
        <v>18.097999999999999</v>
      </c>
      <c r="D847" s="3">
        <f t="shared" si="39"/>
        <v>8060.5216742966977</v>
      </c>
      <c r="E847" s="3">
        <f t="shared" si="40"/>
        <v>861.56336284870974</v>
      </c>
      <c r="F847" s="3">
        <f t="shared" si="41"/>
        <v>553.65288858262329</v>
      </c>
    </row>
    <row r="848" spans="2:6" x14ac:dyDescent="0.35">
      <c r="B848" s="2">
        <v>42419</v>
      </c>
      <c r="C848" s="3">
        <v>17.846</v>
      </c>
      <c r="D848" s="3">
        <f t="shared" si="39"/>
        <v>7945.0579246303059</v>
      </c>
      <c r="E848" s="3">
        <f t="shared" si="40"/>
        <v>849.56679044082648</v>
      </c>
      <c r="F848" s="3">
        <f t="shared" si="41"/>
        <v>545.72203235364907</v>
      </c>
    </row>
    <row r="849" spans="2:6" x14ac:dyDescent="0.35">
      <c r="B849" s="2">
        <v>42422</v>
      </c>
      <c r="C849" s="3">
        <v>18.386000000000003</v>
      </c>
      <c r="D849" s="3">
        <f t="shared" si="39"/>
        <v>8192.3797761208607</v>
      </c>
      <c r="E849" s="3">
        <f t="shared" si="40"/>
        <v>875.27373131486252</v>
      </c>
      <c r="F849" s="3">
        <f t="shared" si="41"/>
        <v>562.70982334538974</v>
      </c>
    </row>
    <row r="850" spans="2:6" x14ac:dyDescent="0.35">
      <c r="B850" s="2">
        <v>42423</v>
      </c>
      <c r="C850" s="3">
        <v>17.824000000000002</v>
      </c>
      <c r="D850" s="3">
        <f t="shared" si="39"/>
        <v>7934.7644559444125</v>
      </c>
      <c r="E850" s="3">
        <f t="shared" si="40"/>
        <v>848.51947062743989</v>
      </c>
      <c r="F850" s="3">
        <f t="shared" si="41"/>
        <v>545.01500507901835</v>
      </c>
    </row>
    <row r="851" spans="2:6" x14ac:dyDescent="0.35">
      <c r="B851" s="2">
        <v>42424</v>
      </c>
      <c r="C851" s="3">
        <v>18.321999999999999</v>
      </c>
      <c r="D851" s="3">
        <f t="shared" si="39"/>
        <v>8162.8358192096484</v>
      </c>
      <c r="E851" s="3">
        <f t="shared" si="40"/>
        <v>872.22698276682854</v>
      </c>
      <c r="F851" s="3">
        <f t="shared" si="41"/>
        <v>560.68053817688599</v>
      </c>
    </row>
    <row r="852" spans="2:6" x14ac:dyDescent="0.35">
      <c r="B852" s="2">
        <v>42425</v>
      </c>
      <c r="C852" s="3">
        <v>18.905999999999999</v>
      </c>
      <c r="D852" s="3">
        <f t="shared" si="39"/>
        <v>8430.5020478548886</v>
      </c>
      <c r="E852" s="3">
        <f t="shared" si="40"/>
        <v>900.02856326763765</v>
      </c>
      <c r="F852" s="3">
        <f t="shared" si="41"/>
        <v>579.06572298918104</v>
      </c>
    </row>
    <row r="853" spans="2:6" x14ac:dyDescent="0.35">
      <c r="B853" s="2">
        <v>42426</v>
      </c>
      <c r="C853" s="3">
        <v>18.958000000000002</v>
      </c>
      <c r="D853" s="3">
        <f t="shared" si="39"/>
        <v>8454.3565127190104</v>
      </c>
      <c r="E853" s="3">
        <f t="shared" si="40"/>
        <v>902.50404646291531</v>
      </c>
      <c r="F853" s="3">
        <f t="shared" si="41"/>
        <v>580.70421413296492</v>
      </c>
    </row>
    <row r="854" spans="2:6" x14ac:dyDescent="0.35">
      <c r="B854" s="2">
        <v>42429</v>
      </c>
      <c r="C854" s="3">
        <v>18.681999999999999</v>
      </c>
      <c r="D854" s="3">
        <f t="shared" si="39"/>
        <v>8327.7343663842603</v>
      </c>
      <c r="E854" s="3">
        <f t="shared" si="40"/>
        <v>889.36494334951919</v>
      </c>
      <c r="F854" s="3">
        <f t="shared" si="41"/>
        <v>572.00692133858968</v>
      </c>
    </row>
    <row r="855" spans="2:6" x14ac:dyDescent="0.35">
      <c r="B855" s="2">
        <v>42430</v>
      </c>
      <c r="C855" s="3">
        <v>19.66</v>
      </c>
      <c r="D855" s="3">
        <f t="shared" si="39"/>
        <v>8776.2265731247353</v>
      </c>
      <c r="E855" s="3">
        <f t="shared" si="40"/>
        <v>935.9230695991622</v>
      </c>
      <c r="F855" s="3">
        <f t="shared" si="41"/>
        <v>602.81249643684475</v>
      </c>
    </row>
    <row r="856" spans="2:6" x14ac:dyDescent="0.35">
      <c r="B856" s="2">
        <v>42431</v>
      </c>
      <c r="C856" s="3">
        <v>19.521999999999998</v>
      </c>
      <c r="D856" s="3">
        <f t="shared" si="39"/>
        <v>8712.8518682832582</v>
      </c>
      <c r="E856" s="3">
        <f t="shared" si="40"/>
        <v>929.35351804246386</v>
      </c>
      <c r="F856" s="3">
        <f t="shared" si="41"/>
        <v>598.4594793721501</v>
      </c>
    </row>
    <row r="857" spans="2:6" x14ac:dyDescent="0.35">
      <c r="B857" s="2">
        <v>42432</v>
      </c>
      <c r="C857" s="3">
        <v>19.586000000000002</v>
      </c>
      <c r="D857" s="3">
        <f t="shared" si="39"/>
        <v>8742.237061183163</v>
      </c>
      <c r="E857" s="3">
        <f t="shared" si="40"/>
        <v>932.40026659049806</v>
      </c>
      <c r="F857" s="3">
        <f t="shared" si="41"/>
        <v>600.47785952023253</v>
      </c>
    </row>
    <row r="858" spans="2:6" x14ac:dyDescent="0.35">
      <c r="B858" s="2">
        <v>42433</v>
      </c>
      <c r="C858" s="3">
        <v>20.315999999999999</v>
      </c>
      <c r="D858" s="3">
        <f t="shared" si="39"/>
        <v>9077.4434125931912</v>
      </c>
      <c r="E858" s="3">
        <f t="shared" si="40"/>
        <v>967.15224221650953</v>
      </c>
      <c r="F858" s="3">
        <f t="shared" si="41"/>
        <v>623.50217137354662</v>
      </c>
    </row>
    <row r="859" spans="2:6" x14ac:dyDescent="0.35">
      <c r="B859" s="2">
        <v>42436</v>
      </c>
      <c r="C859" s="3">
        <v>19.097999999999999</v>
      </c>
      <c r="D859" s="3">
        <f t="shared" si="39"/>
        <v>8517.5760070150318</v>
      </c>
      <c r="E859" s="3">
        <f t="shared" si="40"/>
        <v>909.16880891173935</v>
      </c>
      <c r="F859" s="3">
        <f t="shared" si="41"/>
        <v>585.04657025407528</v>
      </c>
    </row>
    <row r="860" spans="2:6" x14ac:dyDescent="0.35">
      <c r="B860" s="2">
        <v>42437</v>
      </c>
      <c r="C860" s="3">
        <v>19.246000000000002</v>
      </c>
      <c r="D860" s="3">
        <f t="shared" si="39"/>
        <v>8585.4811071719141</v>
      </c>
      <c r="E860" s="3">
        <f t="shared" si="40"/>
        <v>916.21441492906786</v>
      </c>
      <c r="F860" s="3">
        <f t="shared" si="41"/>
        <v>589.71076648981466</v>
      </c>
    </row>
    <row r="861" spans="2:6" x14ac:dyDescent="0.35">
      <c r="B861" s="2">
        <v>42438</v>
      </c>
      <c r="C861" s="3">
        <v>19.600000000000001</v>
      </c>
      <c r="D861" s="3">
        <f t="shared" si="39"/>
        <v>8747.9386826251575</v>
      </c>
      <c r="E861" s="3">
        <f t="shared" si="40"/>
        <v>933.06674283538041</v>
      </c>
      <c r="F861" s="3">
        <f t="shared" si="41"/>
        <v>600.8694866764539</v>
      </c>
    </row>
    <row r="862" spans="2:6" x14ac:dyDescent="0.35">
      <c r="B862" s="2">
        <v>42439</v>
      </c>
      <c r="C862" s="3">
        <v>19.472000000000001</v>
      </c>
      <c r="D862" s="3">
        <f t="shared" si="39"/>
        <v>8689.1664513986543</v>
      </c>
      <c r="E862" s="3">
        <f t="shared" si="40"/>
        <v>926.97324573931257</v>
      </c>
      <c r="F862" s="3">
        <f t="shared" si="41"/>
        <v>596.83259962350292</v>
      </c>
    </row>
    <row r="863" spans="2:6" x14ac:dyDescent="0.35">
      <c r="B863" s="2">
        <v>42440</v>
      </c>
      <c r="C863" s="3">
        <v>19.532</v>
      </c>
      <c r="D863" s="3">
        <f t="shared" si="39"/>
        <v>8716.7107270689758</v>
      </c>
      <c r="E863" s="3">
        <f t="shared" si="40"/>
        <v>929.82957250309437</v>
      </c>
      <c r="F863" s="3">
        <f t="shared" si="41"/>
        <v>598.72453272721475</v>
      </c>
    </row>
    <row r="864" spans="2:6" x14ac:dyDescent="0.35">
      <c r="B864" s="2">
        <v>42443</v>
      </c>
      <c r="C864" s="3">
        <v>19.625999999999998</v>
      </c>
      <c r="D864" s="3">
        <f t="shared" si="39"/>
        <v>8759.8672375675178</v>
      </c>
      <c r="E864" s="3">
        <f t="shared" si="40"/>
        <v>934.30448443301907</v>
      </c>
      <c r="F864" s="3">
        <f t="shared" si="41"/>
        <v>601.68882308758396</v>
      </c>
    </row>
    <row r="865" spans="2:6" x14ac:dyDescent="0.35">
      <c r="B865" s="2">
        <v>42444</v>
      </c>
      <c r="C865" s="3">
        <v>19.571999999999999</v>
      </c>
      <c r="D865" s="3">
        <f t="shared" si="39"/>
        <v>8735.0717849982175</v>
      </c>
      <c r="E865" s="3">
        <f t="shared" si="40"/>
        <v>931.73379034561549</v>
      </c>
      <c r="F865" s="3">
        <f t="shared" si="41"/>
        <v>599.98569834040018</v>
      </c>
    </row>
    <row r="866" spans="2:6" x14ac:dyDescent="0.35">
      <c r="B866" s="2">
        <v>42445</v>
      </c>
      <c r="C866" s="3">
        <v>19.869999999999997</v>
      </c>
      <c r="D866" s="3">
        <f t="shared" si="39"/>
        <v>8871.8950927325495</v>
      </c>
      <c r="E866" s="3">
        <f t="shared" si="40"/>
        <v>945.9202132723982</v>
      </c>
      <c r="F866" s="3">
        <f t="shared" si="41"/>
        <v>609.38367810070531</v>
      </c>
    </row>
    <row r="867" spans="2:6" x14ac:dyDescent="0.35">
      <c r="B867" s="2">
        <v>42446</v>
      </c>
      <c r="C867" s="3">
        <v>19.943999999999999</v>
      </c>
      <c r="D867" s="3">
        <f t="shared" si="39"/>
        <v>8905.8860034221088</v>
      </c>
      <c r="E867" s="3">
        <f t="shared" si="40"/>
        <v>949.44301628106246</v>
      </c>
      <c r="F867" s="3">
        <f t="shared" si="41"/>
        <v>611.71841109309207</v>
      </c>
    </row>
    <row r="868" spans="2:6" x14ac:dyDescent="0.35">
      <c r="B868" s="2">
        <v>42447</v>
      </c>
      <c r="C868" s="3">
        <v>20.224</v>
      </c>
      <c r="D868" s="3">
        <f t="shared" si="39"/>
        <v>9034.5139828963111</v>
      </c>
      <c r="E868" s="3">
        <f t="shared" si="40"/>
        <v>962.77254117871087</v>
      </c>
      <c r="F868" s="3">
        <f t="shared" si="41"/>
        <v>620.55347850759063</v>
      </c>
    </row>
    <row r="869" spans="2:6" x14ac:dyDescent="0.35">
      <c r="B869" s="2">
        <v>42450</v>
      </c>
      <c r="C869" s="3">
        <v>20.212</v>
      </c>
      <c r="D869" s="3">
        <f t="shared" si="39"/>
        <v>9028.9991604591287</v>
      </c>
      <c r="E869" s="3">
        <f t="shared" si="40"/>
        <v>962.20127582595433</v>
      </c>
      <c r="F869" s="3">
        <f t="shared" si="41"/>
        <v>620.17468201082011</v>
      </c>
    </row>
    <row r="870" spans="2:6" x14ac:dyDescent="0.35">
      <c r="B870" s="2">
        <v>42451</v>
      </c>
      <c r="C870" s="3">
        <v>19.968</v>
      </c>
      <c r="D870" s="3">
        <f t="shared" si="39"/>
        <v>8916.8663520310802</v>
      </c>
      <c r="E870" s="3">
        <f t="shared" si="40"/>
        <v>950.5855469865752</v>
      </c>
      <c r="F870" s="3">
        <f t="shared" si="41"/>
        <v>612.47261807505288</v>
      </c>
    </row>
    <row r="871" spans="2:6" x14ac:dyDescent="0.35">
      <c r="B871" s="2">
        <v>42452</v>
      </c>
      <c r="C871" s="3">
        <v>19.917999999999999</v>
      </c>
      <c r="D871" s="3">
        <f t="shared" si="39"/>
        <v>8893.8963917756791</v>
      </c>
      <c r="E871" s="3">
        <f t="shared" si="40"/>
        <v>948.20527468342368</v>
      </c>
      <c r="F871" s="3">
        <f t="shared" si="41"/>
        <v>610.8948808813692</v>
      </c>
    </row>
    <row r="872" spans="2:6" x14ac:dyDescent="0.35">
      <c r="B872" s="2">
        <v>42453</v>
      </c>
      <c r="C872" s="3">
        <v>19.672000000000001</v>
      </c>
      <c r="D872" s="3">
        <f t="shared" si="39"/>
        <v>8780.8923453273346</v>
      </c>
      <c r="E872" s="3">
        <f t="shared" si="40"/>
        <v>936.49433495191852</v>
      </c>
      <c r="F872" s="3">
        <f t="shared" si="41"/>
        <v>603.13297423739141</v>
      </c>
    </row>
    <row r="873" spans="2:6" x14ac:dyDescent="0.35">
      <c r="B873" s="2">
        <v>42457</v>
      </c>
      <c r="C873" s="3">
        <v>20.241999999999997</v>
      </c>
      <c r="D873" s="3">
        <f t="shared" si="39"/>
        <v>9042.6368320516558</v>
      </c>
      <c r="E873" s="3">
        <f t="shared" si="40"/>
        <v>963.62943920784528</v>
      </c>
      <c r="F873" s="3">
        <f t="shared" si="41"/>
        <v>621.11141248259855</v>
      </c>
    </row>
    <row r="874" spans="2:6" x14ac:dyDescent="0.35">
      <c r="B874" s="2">
        <v>42458</v>
      </c>
      <c r="C874" s="3">
        <v>20.826000000000001</v>
      </c>
      <c r="D874" s="3">
        <f t="shared" si="39"/>
        <v>9311.027286556533</v>
      </c>
      <c r="E874" s="3">
        <f t="shared" si="40"/>
        <v>991.43101970865462</v>
      </c>
      <c r="F874" s="3">
        <f t="shared" si="41"/>
        <v>639.54634218180979</v>
      </c>
    </row>
    <row r="875" spans="2:6" x14ac:dyDescent="0.35">
      <c r="B875" s="2">
        <v>42459</v>
      </c>
      <c r="C875" s="3">
        <v>20.437999999999999</v>
      </c>
      <c r="D875" s="3">
        <f t="shared" si="39"/>
        <v>9132.5692908920537</v>
      </c>
      <c r="E875" s="3">
        <f t="shared" si="40"/>
        <v>972.96010663619904</v>
      </c>
      <c r="F875" s="3">
        <f t="shared" si="41"/>
        <v>627.28860145699184</v>
      </c>
    </row>
    <row r="876" spans="2:6" x14ac:dyDescent="0.35">
      <c r="B876" s="2">
        <v>42460</v>
      </c>
      <c r="C876" s="3">
        <v>20.446000000000002</v>
      </c>
      <c r="D876" s="3">
        <f t="shared" si="39"/>
        <v>9136.2468284618553</v>
      </c>
      <c r="E876" s="3">
        <f t="shared" si="40"/>
        <v>973.34095020470352</v>
      </c>
      <c r="F876" s="3">
        <f t="shared" si="41"/>
        <v>627.54120040538055</v>
      </c>
    </row>
    <row r="877" spans="2:6" x14ac:dyDescent="0.35">
      <c r="B877" s="2">
        <v>42461</v>
      </c>
      <c r="C877" s="3">
        <v>21.14</v>
      </c>
      <c r="D877" s="3">
        <f t="shared" si="39"/>
        <v>9455.276802214732</v>
      </c>
      <c r="E877" s="3">
        <f t="shared" si="40"/>
        <v>1006.379129772446</v>
      </c>
      <c r="F877" s="3">
        <f t="shared" si="41"/>
        <v>649.45440573500093</v>
      </c>
    </row>
    <row r="878" spans="2:6" x14ac:dyDescent="0.35">
      <c r="B878" s="2">
        <v>42464</v>
      </c>
      <c r="C878" s="3">
        <v>20.869999999999997</v>
      </c>
      <c r="D878" s="3">
        <f t="shared" si="39"/>
        <v>9331.0413404600695</v>
      </c>
      <c r="E878" s="3">
        <f t="shared" si="40"/>
        <v>993.5256593354278</v>
      </c>
      <c r="F878" s="3">
        <f t="shared" si="41"/>
        <v>640.92104709591922</v>
      </c>
    </row>
    <row r="879" spans="2:6" x14ac:dyDescent="0.35">
      <c r="B879" s="2">
        <v>42465</v>
      </c>
      <c r="C879" s="3">
        <v>20.988</v>
      </c>
      <c r="D879" s="3">
        <f t="shared" si="39"/>
        <v>9385.3166391052182</v>
      </c>
      <c r="E879" s="3">
        <f t="shared" si="40"/>
        <v>999.14310197086547</v>
      </c>
      <c r="F879" s="3">
        <f t="shared" si="41"/>
        <v>644.64905343195994</v>
      </c>
    </row>
    <row r="880" spans="2:6" x14ac:dyDescent="0.35">
      <c r="B880" s="2">
        <v>42466</v>
      </c>
      <c r="C880" s="3">
        <v>20.966000000000001</v>
      </c>
      <c r="D880" s="3">
        <f t="shared" si="39"/>
        <v>9375.1958796099298</v>
      </c>
      <c r="E880" s="3">
        <f t="shared" si="40"/>
        <v>998.09578215747888</v>
      </c>
      <c r="F880" s="3">
        <f t="shared" si="41"/>
        <v>643.95388902999753</v>
      </c>
    </row>
    <row r="881" spans="2:6" x14ac:dyDescent="0.35">
      <c r="B881" s="2">
        <v>42467</v>
      </c>
      <c r="C881" s="3">
        <v>20.89</v>
      </c>
      <c r="D881" s="3">
        <f t="shared" si="39"/>
        <v>9340.2343108823407</v>
      </c>
      <c r="E881" s="3">
        <f t="shared" si="40"/>
        <v>994.47776825668848</v>
      </c>
      <c r="F881" s="3">
        <f t="shared" si="41"/>
        <v>641.55248446866096</v>
      </c>
    </row>
    <row r="882" spans="2:6" x14ac:dyDescent="0.35">
      <c r="B882" s="2">
        <v>42468</v>
      </c>
      <c r="C882" s="3">
        <v>20.762</v>
      </c>
      <c r="D882" s="3">
        <f t="shared" si="39"/>
        <v>9281.357829045246</v>
      </c>
      <c r="E882" s="3">
        <f t="shared" si="40"/>
        <v>988.38427116062087</v>
      </c>
      <c r="F882" s="3">
        <f t="shared" si="41"/>
        <v>637.5084367561368</v>
      </c>
    </row>
    <row r="883" spans="2:6" x14ac:dyDescent="0.35">
      <c r="B883" s="2">
        <v>42471</v>
      </c>
      <c r="C883" s="3">
        <v>20.536000000000001</v>
      </c>
      <c r="D883" s="3">
        <f t="shared" si="39"/>
        <v>9177.422470389316</v>
      </c>
      <c r="E883" s="3">
        <f t="shared" si="40"/>
        <v>977.62544035037615</v>
      </c>
      <c r="F883" s="3">
        <f t="shared" si="41"/>
        <v>630.36943088642715</v>
      </c>
    </row>
    <row r="884" spans="2:6" x14ac:dyDescent="0.35">
      <c r="B884" s="2">
        <v>42472</v>
      </c>
      <c r="C884" s="3">
        <v>21.396000000000001</v>
      </c>
      <c r="D884" s="3">
        <f t="shared" si="39"/>
        <v>9572.8035381556019</v>
      </c>
      <c r="E884" s="3">
        <f t="shared" si="40"/>
        <v>1018.5661239645816</v>
      </c>
      <c r="F884" s="3">
        <f t="shared" si="41"/>
        <v>657.52696226032367</v>
      </c>
    </row>
    <row r="885" spans="2:6" x14ac:dyDescent="0.35">
      <c r="B885" s="2">
        <v>42473</v>
      </c>
      <c r="C885" s="3">
        <v>21.93</v>
      </c>
      <c r="D885" s="3">
        <f t="shared" si="39"/>
        <v>9818.5913616603666</v>
      </c>
      <c r="E885" s="3">
        <f t="shared" si="40"/>
        <v>1043.9874321622394</v>
      </c>
      <c r="F885" s="3">
        <f t="shared" si="41"/>
        <v>674.40938550295118</v>
      </c>
    </row>
    <row r="886" spans="2:6" x14ac:dyDescent="0.35">
      <c r="B886" s="2">
        <v>42474</v>
      </c>
      <c r="C886" s="3">
        <v>22.084</v>
      </c>
      <c r="D886" s="3">
        <f t="shared" si="39"/>
        <v>9889.5236261452337</v>
      </c>
      <c r="E886" s="3">
        <f t="shared" si="40"/>
        <v>1051.318670855946</v>
      </c>
      <c r="F886" s="3">
        <f t="shared" si="41"/>
        <v>679.28150851342366</v>
      </c>
    </row>
    <row r="887" spans="2:6" x14ac:dyDescent="0.35">
      <c r="B887" s="2">
        <v>42475</v>
      </c>
      <c r="C887" s="3">
        <v>22.302</v>
      </c>
      <c r="D887" s="3">
        <f t="shared" si="39"/>
        <v>9989.9543695653501</v>
      </c>
      <c r="E887" s="3">
        <f t="shared" si="40"/>
        <v>1061.6966580976862</v>
      </c>
      <c r="F887" s="3">
        <f t="shared" si="41"/>
        <v>686.17979294758834</v>
      </c>
    </row>
    <row r="888" spans="2:6" x14ac:dyDescent="0.35">
      <c r="B888" s="2">
        <v>42478</v>
      </c>
      <c r="C888" s="3">
        <v>21.68</v>
      </c>
      <c r="D888" s="3">
        <f t="shared" si="39"/>
        <v>9703.3237200767944</v>
      </c>
      <c r="E888" s="3">
        <f t="shared" si="40"/>
        <v>1032.0860706464819</v>
      </c>
      <c r="F888" s="3">
        <f t="shared" si="41"/>
        <v>666.49199934587978</v>
      </c>
    </row>
    <row r="889" spans="2:6" x14ac:dyDescent="0.35">
      <c r="B889" s="2">
        <v>42479</v>
      </c>
      <c r="C889" s="3">
        <v>18.868000000000002</v>
      </c>
      <c r="D889" s="3">
        <f t="shared" si="39"/>
        <v>8408.5642119687764</v>
      </c>
      <c r="E889" s="3">
        <f t="shared" si="40"/>
        <v>898.2195563172429</v>
      </c>
      <c r="F889" s="3">
        <f t="shared" si="41"/>
        <v>577.55887930109452</v>
      </c>
    </row>
    <row r="890" spans="2:6" x14ac:dyDescent="0.35">
      <c r="B890" s="2">
        <v>42480</v>
      </c>
      <c r="C890" s="3">
        <v>19.353999999999999</v>
      </c>
      <c r="D890" s="3">
        <f t="shared" si="39"/>
        <v>8631.3794030047466</v>
      </c>
      <c r="E890" s="3">
        <f t="shared" si="40"/>
        <v>921.35580310387513</v>
      </c>
      <c r="F890" s="3">
        <f t="shared" si="41"/>
        <v>592.8633818037714</v>
      </c>
    </row>
    <row r="891" spans="2:6" x14ac:dyDescent="0.35">
      <c r="B891" s="2">
        <v>42481</v>
      </c>
      <c r="C891" s="3">
        <v>18.996000000000002</v>
      </c>
      <c r="D891" s="3">
        <f t="shared" si="39"/>
        <v>8467.1295283019663</v>
      </c>
      <c r="E891" s="3">
        <f t="shared" si="40"/>
        <v>904.31305341331051</v>
      </c>
      <c r="F891" s="3">
        <f t="shared" si="41"/>
        <v>581.58155399496968</v>
      </c>
    </row>
    <row r="892" spans="2:6" x14ac:dyDescent="0.35">
      <c r="B892" s="2">
        <v>42482</v>
      </c>
      <c r="C892" s="3">
        <v>19.18</v>
      </c>
      <c r="D892" s="3">
        <f t="shared" ref="D892:D955" si="42">D891*(1+((E892/E891-1))*1.0287564)</f>
        <v>8551.5027078820876</v>
      </c>
      <c r="E892" s="3">
        <f t="shared" si="40"/>
        <v>913.07245548890796</v>
      </c>
      <c r="F892" s="3">
        <f t="shared" si="41"/>
        <v>587.37689286768739</v>
      </c>
    </row>
    <row r="893" spans="2:6" x14ac:dyDescent="0.35">
      <c r="B893" s="2">
        <v>42485</v>
      </c>
      <c r="C893" s="3">
        <v>18.712</v>
      </c>
      <c r="D893" s="3">
        <f t="shared" si="42"/>
        <v>8336.8421578464095</v>
      </c>
      <c r="E893" s="3">
        <f t="shared" si="40"/>
        <v>890.79310673141003</v>
      </c>
      <c r="F893" s="3">
        <f t="shared" si="41"/>
        <v>572.63250802582695</v>
      </c>
    </row>
    <row r="894" spans="2:6" x14ac:dyDescent="0.35">
      <c r="B894" s="2">
        <v>42486</v>
      </c>
      <c r="C894" s="3">
        <v>18.486000000000001</v>
      </c>
      <c r="D894" s="3">
        <f t="shared" si="42"/>
        <v>8233.2558486329435</v>
      </c>
      <c r="E894" s="3">
        <f t="shared" si="40"/>
        <v>880.03427592116543</v>
      </c>
      <c r="F894" s="3">
        <f t="shared" si="41"/>
        <v>565.51747730808461</v>
      </c>
    </row>
    <row r="895" spans="2:6" x14ac:dyDescent="0.35">
      <c r="B895" s="2">
        <v>42487</v>
      </c>
      <c r="C895" s="3">
        <v>18.208000000000002</v>
      </c>
      <c r="D895" s="3">
        <f t="shared" si="42"/>
        <v>8105.8803173174101</v>
      </c>
      <c r="E895" s="3">
        <f t="shared" si="40"/>
        <v>866.79996191564328</v>
      </c>
      <c r="F895" s="3">
        <f t="shared" si="41"/>
        <v>556.768436774831</v>
      </c>
    </row>
    <row r="896" spans="2:6" x14ac:dyDescent="0.35">
      <c r="B896" s="2">
        <v>42488</v>
      </c>
      <c r="C896" s="3">
        <v>18.056000000000001</v>
      </c>
      <c r="D896" s="3">
        <f t="shared" si="42"/>
        <v>8036.2667194143287</v>
      </c>
      <c r="E896" s="3">
        <f t="shared" si="40"/>
        <v>859.5639341140627</v>
      </c>
      <c r="F896" s="3">
        <f t="shared" si="41"/>
        <v>551.98688898908756</v>
      </c>
    </row>
    <row r="897" spans="2:6" x14ac:dyDescent="0.35">
      <c r="B897" s="2">
        <v>42489</v>
      </c>
      <c r="C897" s="3">
        <v>18.006</v>
      </c>
      <c r="D897" s="3">
        <f t="shared" si="42"/>
        <v>8013.3730529884742</v>
      </c>
      <c r="E897" s="3">
        <f t="shared" si="40"/>
        <v>857.18366181091119</v>
      </c>
      <c r="F897" s="3">
        <f t="shared" si="41"/>
        <v>550.41439218812491</v>
      </c>
    </row>
    <row r="898" spans="2:6" x14ac:dyDescent="0.35">
      <c r="B898" s="2">
        <v>42492</v>
      </c>
      <c r="C898" s="3">
        <v>18.622</v>
      </c>
      <c r="D898" s="3">
        <f t="shared" si="42"/>
        <v>8295.4005010241981</v>
      </c>
      <c r="E898" s="3">
        <f t="shared" si="40"/>
        <v>886.5086165857374</v>
      </c>
      <c r="F898" s="3">
        <f t="shared" si="41"/>
        <v>569.78600578510577</v>
      </c>
    </row>
    <row r="899" spans="2:6" x14ac:dyDescent="0.35">
      <c r="B899" s="2">
        <v>42493</v>
      </c>
      <c r="C899" s="3">
        <v>18.308</v>
      </c>
      <c r="D899" s="3">
        <f t="shared" si="42"/>
        <v>8151.503005815227</v>
      </c>
      <c r="E899" s="3">
        <f t="shared" si="40"/>
        <v>871.56050652194597</v>
      </c>
      <c r="F899" s="3">
        <f t="shared" si="41"/>
        <v>559.90212145336329</v>
      </c>
    </row>
    <row r="900" spans="2:6" x14ac:dyDescent="0.35">
      <c r="B900" s="2">
        <v>42494</v>
      </c>
      <c r="C900" s="3">
        <v>18.158000000000001</v>
      </c>
      <c r="D900" s="3">
        <f t="shared" si="42"/>
        <v>8082.7960671530191</v>
      </c>
      <c r="E900" s="3">
        <f t="shared" ref="E900:E963" si="43">C900/$C$3*100</f>
        <v>864.41968961249177</v>
      </c>
      <c r="F900" s="3">
        <f t="shared" ref="F900:F963" si="44">D900/$D$3*100</f>
        <v>555.18284935248903</v>
      </c>
    </row>
    <row r="901" spans="2:6" x14ac:dyDescent="0.35">
      <c r="B901" s="2">
        <v>42495</v>
      </c>
      <c r="C901" s="3">
        <v>17.874000000000002</v>
      </c>
      <c r="D901" s="3">
        <f t="shared" si="42"/>
        <v>7952.7418318710552</v>
      </c>
      <c r="E901" s="3">
        <f t="shared" si="43"/>
        <v>850.8997429305914</v>
      </c>
      <c r="F901" s="3">
        <f t="shared" si="44"/>
        <v>546.24981673428124</v>
      </c>
    </row>
    <row r="902" spans="2:6" x14ac:dyDescent="0.35">
      <c r="B902" s="2">
        <v>42496</v>
      </c>
      <c r="C902" s="3">
        <v>18.167999999999999</v>
      </c>
      <c r="D902" s="3">
        <f t="shared" si="42"/>
        <v>8087.3139261299211</v>
      </c>
      <c r="E902" s="3">
        <f t="shared" si="43"/>
        <v>864.89574407312193</v>
      </c>
      <c r="F902" s="3">
        <f t="shared" si="44"/>
        <v>555.49316744030557</v>
      </c>
    </row>
    <row r="903" spans="2:6" x14ac:dyDescent="0.35">
      <c r="B903" s="2">
        <v>42499</v>
      </c>
      <c r="C903" s="3">
        <v>18.108000000000001</v>
      </c>
      <c r="D903" s="3">
        <f t="shared" si="42"/>
        <v>8059.8374533415636</v>
      </c>
      <c r="E903" s="3">
        <f t="shared" si="43"/>
        <v>862.03941730934025</v>
      </c>
      <c r="F903" s="3">
        <f t="shared" si="44"/>
        <v>553.60589151177044</v>
      </c>
    </row>
    <row r="904" spans="2:6" x14ac:dyDescent="0.35">
      <c r="B904" s="2">
        <v>42500</v>
      </c>
      <c r="C904" s="3">
        <v>18.577999999999999</v>
      </c>
      <c r="D904" s="3">
        <f t="shared" si="42"/>
        <v>8275.0493155378226</v>
      </c>
      <c r="E904" s="3">
        <f t="shared" si="43"/>
        <v>884.41397695896399</v>
      </c>
      <c r="F904" s="3">
        <f t="shared" si="44"/>
        <v>568.38814432081085</v>
      </c>
    </row>
    <row r="905" spans="2:6" x14ac:dyDescent="0.35">
      <c r="B905" s="2">
        <v>42501</v>
      </c>
      <c r="C905" s="3">
        <v>18.003999999999998</v>
      </c>
      <c r="D905" s="3">
        <f t="shared" si="42"/>
        <v>8012.0248937663982</v>
      </c>
      <c r="E905" s="3">
        <f t="shared" si="43"/>
        <v>857.08845091878504</v>
      </c>
      <c r="F905" s="3">
        <f t="shared" si="44"/>
        <v>550.321791203011</v>
      </c>
    </row>
    <row r="906" spans="2:6" x14ac:dyDescent="0.35">
      <c r="B906" s="2">
        <v>42502</v>
      </c>
      <c r="C906" s="3">
        <v>17.547999999999998</v>
      </c>
      <c r="D906" s="3">
        <f t="shared" si="42"/>
        <v>7803.2632641169748</v>
      </c>
      <c r="E906" s="3">
        <f t="shared" si="43"/>
        <v>835.38036751404354</v>
      </c>
      <c r="F906" s="3">
        <f t="shared" si="44"/>
        <v>535.98258538595042</v>
      </c>
    </row>
    <row r="907" spans="2:6" x14ac:dyDescent="0.35">
      <c r="B907" s="2">
        <v>42503</v>
      </c>
      <c r="C907" s="3">
        <v>17.576000000000001</v>
      </c>
      <c r="D907" s="3">
        <f t="shared" si="42"/>
        <v>7816.072381775266</v>
      </c>
      <c r="E907" s="3">
        <f t="shared" si="43"/>
        <v>836.71332000380846</v>
      </c>
      <c r="F907" s="3">
        <f t="shared" si="44"/>
        <v>536.86240499047074</v>
      </c>
    </row>
    <row r="908" spans="2:6" x14ac:dyDescent="0.35">
      <c r="B908" s="2">
        <v>42506</v>
      </c>
      <c r="C908" s="3">
        <v>17.824000000000002</v>
      </c>
      <c r="D908" s="3">
        <f t="shared" si="42"/>
        <v>7929.5297641394227</v>
      </c>
      <c r="E908" s="3">
        <f t="shared" si="43"/>
        <v>848.51947062743989</v>
      </c>
      <c r="F908" s="3">
        <f t="shared" si="44"/>
        <v>544.65544990929345</v>
      </c>
    </row>
    <row r="909" spans="2:6" x14ac:dyDescent="0.35">
      <c r="B909" s="2">
        <v>42507</v>
      </c>
      <c r="C909" s="3">
        <v>17.725999999999999</v>
      </c>
      <c r="D909" s="3">
        <f t="shared" si="42"/>
        <v>7884.6778599429899</v>
      </c>
      <c r="E909" s="3">
        <f t="shared" si="43"/>
        <v>843.85413691326278</v>
      </c>
      <c r="F909" s="3">
        <f t="shared" si="44"/>
        <v>541.57470807642039</v>
      </c>
    </row>
    <row r="910" spans="2:6" x14ac:dyDescent="0.35">
      <c r="B910" s="2">
        <v>42508</v>
      </c>
      <c r="C910" s="3">
        <v>18.100000000000001</v>
      </c>
      <c r="D910" s="3">
        <f t="shared" si="42"/>
        <v>8055.8201588865022</v>
      </c>
      <c r="E910" s="3">
        <f t="shared" si="43"/>
        <v>861.65857374083612</v>
      </c>
      <c r="F910" s="3">
        <f t="shared" si="44"/>
        <v>553.32995568910223</v>
      </c>
    </row>
    <row r="911" spans="2:6" x14ac:dyDescent="0.35">
      <c r="B911" s="2">
        <v>42509</v>
      </c>
      <c r="C911" s="3">
        <v>17.91</v>
      </c>
      <c r="D911" s="3">
        <f t="shared" si="42"/>
        <v>7968.8245487382319</v>
      </c>
      <c r="E911" s="3">
        <f t="shared" si="43"/>
        <v>852.61353898886034</v>
      </c>
      <c r="F911" s="3">
        <f t="shared" si="44"/>
        <v>547.35448998119568</v>
      </c>
    </row>
    <row r="912" spans="2:6" x14ac:dyDescent="0.35">
      <c r="B912" s="2">
        <v>42510</v>
      </c>
      <c r="C912" s="3">
        <v>18.497999999999998</v>
      </c>
      <c r="D912" s="3">
        <f t="shared" si="42"/>
        <v>8237.970936339294</v>
      </c>
      <c r="E912" s="3">
        <f t="shared" si="43"/>
        <v>880.60554127392163</v>
      </c>
      <c r="F912" s="3">
        <f t="shared" si="44"/>
        <v>565.84134244163624</v>
      </c>
    </row>
    <row r="913" spans="2:6" x14ac:dyDescent="0.35">
      <c r="B913" s="2">
        <v>42513</v>
      </c>
      <c r="C913" s="3">
        <v>18.978000000000002</v>
      </c>
      <c r="D913" s="3">
        <f t="shared" si="42"/>
        <v>8457.8831082179349</v>
      </c>
      <c r="E913" s="3">
        <f t="shared" si="43"/>
        <v>903.45615538417599</v>
      </c>
      <c r="F913" s="3">
        <f t="shared" si="44"/>
        <v>580.94644532639597</v>
      </c>
    </row>
    <row r="914" spans="2:6" x14ac:dyDescent="0.35">
      <c r="B914" s="2">
        <v>42514</v>
      </c>
      <c r="C914" s="3">
        <v>19.577999999999999</v>
      </c>
      <c r="D914" s="3">
        <f t="shared" si="42"/>
        <v>8732.9732561164819</v>
      </c>
      <c r="E914" s="3">
        <f t="shared" si="43"/>
        <v>932.01942302199359</v>
      </c>
      <c r="F914" s="3">
        <f t="shared" si="44"/>
        <v>599.84155672970849</v>
      </c>
    </row>
    <row r="915" spans="2:6" x14ac:dyDescent="0.35">
      <c r="B915" s="2">
        <v>42515</v>
      </c>
      <c r="C915" s="3">
        <v>20.04</v>
      </c>
      <c r="D915" s="3">
        <f t="shared" si="42"/>
        <v>8944.9793437278568</v>
      </c>
      <c r="E915" s="3">
        <f t="shared" si="43"/>
        <v>954.0131391031133</v>
      </c>
      <c r="F915" s="3">
        <f t="shared" si="44"/>
        <v>614.40361456492678</v>
      </c>
    </row>
    <row r="916" spans="2:6" x14ac:dyDescent="0.35">
      <c r="B916" s="2">
        <v>42516</v>
      </c>
      <c r="C916" s="3">
        <v>20.562000000000001</v>
      </c>
      <c r="D916" s="3">
        <f t="shared" si="42"/>
        <v>9184.6774913483132</v>
      </c>
      <c r="E916" s="3">
        <f t="shared" si="43"/>
        <v>978.86318194801481</v>
      </c>
      <c r="F916" s="3">
        <f t="shared" si="44"/>
        <v>630.86775636373272</v>
      </c>
    </row>
    <row r="917" spans="2:6" x14ac:dyDescent="0.35">
      <c r="B917" s="2">
        <v>42517</v>
      </c>
      <c r="C917" s="3">
        <v>20.66</v>
      </c>
      <c r="D917" s="3">
        <f t="shared" si="42"/>
        <v>9229.7111448651758</v>
      </c>
      <c r="E917" s="3">
        <f t="shared" si="43"/>
        <v>983.52851566219181</v>
      </c>
      <c r="F917" s="3">
        <f t="shared" si="44"/>
        <v>633.96098200848803</v>
      </c>
    </row>
    <row r="918" spans="2:6" x14ac:dyDescent="0.35">
      <c r="B918" s="2">
        <v>42521</v>
      </c>
      <c r="C918" s="3">
        <v>20.513999999999999</v>
      </c>
      <c r="D918" s="3">
        <f t="shared" si="42"/>
        <v>9162.6110401254373</v>
      </c>
      <c r="E918" s="3">
        <f t="shared" si="43"/>
        <v>976.57812053698945</v>
      </c>
      <c r="F918" s="3">
        <f t="shared" si="44"/>
        <v>629.3520784766215</v>
      </c>
    </row>
    <row r="919" spans="2:6" x14ac:dyDescent="0.35">
      <c r="B919" s="2">
        <v>42522</v>
      </c>
      <c r="C919" s="3">
        <v>20.302</v>
      </c>
      <c r="D919" s="3">
        <f t="shared" si="42"/>
        <v>9065.1979521549383</v>
      </c>
      <c r="E919" s="3">
        <f t="shared" si="43"/>
        <v>966.48576597162707</v>
      </c>
      <c r="F919" s="3">
        <f t="shared" si="44"/>
        <v>622.66106768105465</v>
      </c>
    </row>
    <row r="920" spans="2:6" x14ac:dyDescent="0.35">
      <c r="B920" s="2">
        <v>42523</v>
      </c>
      <c r="C920" s="3">
        <v>20.25</v>
      </c>
      <c r="D920" s="3">
        <f t="shared" si="42"/>
        <v>9041.3113507684538</v>
      </c>
      <c r="E920" s="3">
        <f t="shared" si="43"/>
        <v>964.01028277634953</v>
      </c>
      <c r="F920" s="3">
        <f t="shared" si="44"/>
        <v>621.02036917661167</v>
      </c>
    </row>
    <row r="921" spans="2:6" x14ac:dyDescent="0.35">
      <c r="B921" s="2">
        <v>42524</v>
      </c>
      <c r="C921" s="3">
        <v>19.917999999999999</v>
      </c>
      <c r="D921" s="3">
        <f t="shared" si="42"/>
        <v>8888.8158497177592</v>
      </c>
      <c r="E921" s="3">
        <f t="shared" si="43"/>
        <v>948.20527468342368</v>
      </c>
      <c r="F921" s="3">
        <f t="shared" si="44"/>
        <v>610.54591379219153</v>
      </c>
    </row>
    <row r="922" spans="2:6" x14ac:dyDescent="0.35">
      <c r="B922" s="2">
        <v>42527</v>
      </c>
      <c r="C922" s="3">
        <v>20.148</v>
      </c>
      <c r="D922" s="3">
        <f t="shared" si="42"/>
        <v>8994.4096856740944</v>
      </c>
      <c r="E922" s="3">
        <f t="shared" si="43"/>
        <v>959.15452727792058</v>
      </c>
      <c r="F922" s="3">
        <f t="shared" si="44"/>
        <v>617.79883545856069</v>
      </c>
    </row>
    <row r="923" spans="2:6" x14ac:dyDescent="0.35">
      <c r="B923" s="2">
        <v>42528</v>
      </c>
      <c r="C923" s="3">
        <v>19.978000000000002</v>
      </c>
      <c r="D923" s="3">
        <f t="shared" si="42"/>
        <v>8916.3364471481345</v>
      </c>
      <c r="E923" s="3">
        <f t="shared" si="43"/>
        <v>951.06160144720559</v>
      </c>
      <c r="F923" s="3">
        <f t="shared" si="44"/>
        <v>612.43622050911711</v>
      </c>
    </row>
    <row r="924" spans="2:6" x14ac:dyDescent="0.35">
      <c r="B924" s="2">
        <v>42529</v>
      </c>
      <c r="C924" s="3">
        <v>19.571999999999999</v>
      </c>
      <c r="D924" s="3">
        <f t="shared" si="42"/>
        <v>8729.9248091998852</v>
      </c>
      <c r="E924" s="3">
        <f t="shared" si="43"/>
        <v>931.73379034561549</v>
      </c>
      <c r="F924" s="3">
        <f t="shared" si="44"/>
        <v>599.63216811824361</v>
      </c>
    </row>
    <row r="925" spans="2:6" x14ac:dyDescent="0.35">
      <c r="B925" s="2">
        <v>42530</v>
      </c>
      <c r="C925" s="3">
        <v>19.417999999999999</v>
      </c>
      <c r="D925" s="3">
        <f t="shared" si="42"/>
        <v>8659.2591252164693</v>
      </c>
      <c r="E925" s="3">
        <f t="shared" si="43"/>
        <v>924.40255165190899</v>
      </c>
      <c r="F925" s="3">
        <f t="shared" si="44"/>
        <v>594.77835571726166</v>
      </c>
    </row>
    <row r="926" spans="2:6" x14ac:dyDescent="0.35">
      <c r="B926" s="2">
        <v>42531</v>
      </c>
      <c r="C926" s="3">
        <v>18.75</v>
      </c>
      <c r="D926" s="3">
        <f t="shared" si="42"/>
        <v>8352.805155332393</v>
      </c>
      <c r="E926" s="3">
        <f t="shared" si="43"/>
        <v>892.60211368180524</v>
      </c>
      <c r="F926" s="3">
        <f t="shared" si="44"/>
        <v>573.72895811003605</v>
      </c>
    </row>
    <row r="927" spans="2:6" x14ac:dyDescent="0.35">
      <c r="B927" s="2">
        <v>42534</v>
      </c>
      <c r="C927" s="3">
        <v>18.77</v>
      </c>
      <c r="D927" s="3">
        <f t="shared" si="42"/>
        <v>8361.9710238779935</v>
      </c>
      <c r="E927" s="3">
        <f t="shared" si="43"/>
        <v>893.55422260306568</v>
      </c>
      <c r="F927" s="3">
        <f t="shared" si="44"/>
        <v>574.35853393672505</v>
      </c>
    </row>
    <row r="928" spans="2:6" x14ac:dyDescent="0.35">
      <c r="B928" s="2">
        <v>42535</v>
      </c>
      <c r="C928" s="3">
        <v>18.824000000000002</v>
      </c>
      <c r="D928" s="3">
        <f t="shared" si="42"/>
        <v>8386.7196272451347</v>
      </c>
      <c r="E928" s="3">
        <f t="shared" si="43"/>
        <v>896.12491669046949</v>
      </c>
      <c r="F928" s="3">
        <f t="shared" si="44"/>
        <v>576.05844075371135</v>
      </c>
    </row>
    <row r="929" spans="2:6" x14ac:dyDescent="0.35">
      <c r="B929" s="2">
        <v>42536</v>
      </c>
      <c r="C929" s="3">
        <v>18.858000000000001</v>
      </c>
      <c r="D929" s="3">
        <f t="shared" si="42"/>
        <v>8402.3033666582323</v>
      </c>
      <c r="E929" s="3">
        <f t="shared" si="43"/>
        <v>897.7435018566124</v>
      </c>
      <c r="F929" s="3">
        <f t="shared" si="44"/>
        <v>577.12884074636861</v>
      </c>
    </row>
    <row r="930" spans="2:6" x14ac:dyDescent="0.35">
      <c r="B930" s="2">
        <v>42537</v>
      </c>
      <c r="C930" s="3">
        <v>19.088000000000001</v>
      </c>
      <c r="D930" s="3">
        <f t="shared" si="42"/>
        <v>8507.7282459420385</v>
      </c>
      <c r="E930" s="3">
        <f t="shared" si="43"/>
        <v>908.69275445110929</v>
      </c>
      <c r="F930" s="3">
        <f t="shared" si="44"/>
        <v>584.37015728920233</v>
      </c>
    </row>
    <row r="931" spans="2:6" x14ac:dyDescent="0.35">
      <c r="B931" s="2">
        <v>42538</v>
      </c>
      <c r="C931" s="3">
        <v>18.89</v>
      </c>
      <c r="D931" s="3">
        <f t="shared" si="42"/>
        <v>8416.9397287202337</v>
      </c>
      <c r="E931" s="3">
        <f t="shared" si="43"/>
        <v>899.26687613062927</v>
      </c>
      <c r="F931" s="3">
        <f t="shared" si="44"/>
        <v>578.13416825014656</v>
      </c>
    </row>
    <row r="932" spans="2:6" x14ac:dyDescent="0.35">
      <c r="B932" s="2">
        <v>42541</v>
      </c>
      <c r="C932" s="3">
        <v>18.759999999999998</v>
      </c>
      <c r="D932" s="3">
        <f t="shared" si="42"/>
        <v>8357.3490733542403</v>
      </c>
      <c r="E932" s="3">
        <f t="shared" si="43"/>
        <v>893.07816814243529</v>
      </c>
      <c r="F932" s="3">
        <f t="shared" si="44"/>
        <v>574.04106611494353</v>
      </c>
    </row>
    <row r="933" spans="2:6" x14ac:dyDescent="0.35">
      <c r="B933" s="2">
        <v>42542</v>
      </c>
      <c r="C933" s="3">
        <v>18.198</v>
      </c>
      <c r="D933" s="3">
        <f t="shared" si="42"/>
        <v>8099.7854216169853</v>
      </c>
      <c r="E933" s="3">
        <f t="shared" si="43"/>
        <v>866.32390745501289</v>
      </c>
      <c r="F933" s="3">
        <f t="shared" si="44"/>
        <v>556.3497967976059</v>
      </c>
    </row>
    <row r="934" spans="2:6" x14ac:dyDescent="0.35">
      <c r="B934" s="2">
        <v>42543</v>
      </c>
      <c r="C934" s="3">
        <v>18.002000000000002</v>
      </c>
      <c r="D934" s="3">
        <f t="shared" si="42"/>
        <v>8010.0387245151851</v>
      </c>
      <c r="E934" s="3">
        <f t="shared" si="43"/>
        <v>856.99324002665912</v>
      </c>
      <c r="F934" s="3">
        <f t="shared" si="44"/>
        <v>550.18536723597992</v>
      </c>
    </row>
    <row r="935" spans="2:6" x14ac:dyDescent="0.35">
      <c r="B935" s="2">
        <v>42544</v>
      </c>
      <c r="C935" s="3">
        <v>18.332000000000001</v>
      </c>
      <c r="D935" s="3">
        <f t="shared" si="42"/>
        <v>8161.0955481287083</v>
      </c>
      <c r="E935" s="3">
        <f t="shared" si="43"/>
        <v>872.70303722745894</v>
      </c>
      <c r="F935" s="3">
        <f t="shared" si="44"/>
        <v>560.56100421248379</v>
      </c>
    </row>
    <row r="936" spans="2:6" x14ac:dyDescent="0.35">
      <c r="B936" s="2">
        <v>42545</v>
      </c>
      <c r="C936" s="3">
        <v>17.687999999999999</v>
      </c>
      <c r="D936" s="3">
        <f t="shared" si="42"/>
        <v>7866.1532693898944</v>
      </c>
      <c r="E936" s="3">
        <f t="shared" si="43"/>
        <v>842.04512996286769</v>
      </c>
      <c r="F936" s="3">
        <f t="shared" si="44"/>
        <v>540.30230990122084</v>
      </c>
    </row>
    <row r="937" spans="2:6" x14ac:dyDescent="0.35">
      <c r="B937" s="2">
        <v>42548</v>
      </c>
      <c r="C937" s="3">
        <v>17.065999999999999</v>
      </c>
      <c r="D937" s="3">
        <f t="shared" si="42"/>
        <v>7581.5849104469225</v>
      </c>
      <c r="E937" s="3">
        <f t="shared" si="43"/>
        <v>812.43454251166338</v>
      </c>
      <c r="F937" s="3">
        <f t="shared" si="44"/>
        <v>520.75616880834423</v>
      </c>
    </row>
    <row r="938" spans="2:6" x14ac:dyDescent="0.35">
      <c r="B938" s="2">
        <v>42549</v>
      </c>
      <c r="C938" s="3">
        <v>17.594000000000001</v>
      </c>
      <c r="D938" s="3">
        <f t="shared" si="42"/>
        <v>7822.8945853179112</v>
      </c>
      <c r="E938" s="3">
        <f t="shared" si="43"/>
        <v>837.57021803294299</v>
      </c>
      <c r="F938" s="3">
        <f t="shared" si="44"/>
        <v>537.33100154668728</v>
      </c>
    </row>
    <row r="939" spans="2:6" x14ac:dyDescent="0.35">
      <c r="B939" s="2">
        <v>42550</v>
      </c>
      <c r="C939" s="3">
        <v>18.212</v>
      </c>
      <c r="D939" s="3">
        <f t="shared" si="42"/>
        <v>8105.5803346860894</v>
      </c>
      <c r="E939" s="3">
        <f t="shared" si="43"/>
        <v>866.99038369989512</v>
      </c>
      <c r="F939" s="3">
        <f t="shared" si="44"/>
        <v>556.74783187392427</v>
      </c>
    </row>
    <row r="940" spans="2:6" x14ac:dyDescent="0.35">
      <c r="B940" s="2">
        <v>42551</v>
      </c>
      <c r="C940" s="3">
        <v>18.295999999999999</v>
      </c>
      <c r="D940" s="3">
        <f t="shared" si="42"/>
        <v>8144.0411342787693</v>
      </c>
      <c r="E940" s="3">
        <f t="shared" si="43"/>
        <v>870.98924116918965</v>
      </c>
      <c r="F940" s="3">
        <f t="shared" si="44"/>
        <v>559.38958803464357</v>
      </c>
    </row>
    <row r="941" spans="2:6" x14ac:dyDescent="0.35">
      <c r="B941" s="2">
        <v>42552</v>
      </c>
      <c r="C941" s="3">
        <v>19.334</v>
      </c>
      <c r="D941" s="3">
        <f t="shared" si="42"/>
        <v>8619.3694763986405</v>
      </c>
      <c r="E941" s="3">
        <f t="shared" si="43"/>
        <v>920.40369418261446</v>
      </c>
      <c r="F941" s="3">
        <f t="shared" si="44"/>
        <v>592.03845621882567</v>
      </c>
    </row>
    <row r="942" spans="2:6" x14ac:dyDescent="0.35">
      <c r="B942" s="2">
        <v>42556</v>
      </c>
      <c r="C942" s="3">
        <v>19.582000000000001</v>
      </c>
      <c r="D942" s="3">
        <f t="shared" si="42"/>
        <v>8733.1107309334948</v>
      </c>
      <c r="E942" s="3">
        <f t="shared" si="43"/>
        <v>932.20984480624588</v>
      </c>
      <c r="F942" s="3">
        <f t="shared" si="44"/>
        <v>599.85099945967352</v>
      </c>
    </row>
    <row r="943" spans="2:6" x14ac:dyDescent="0.35">
      <c r="B943" s="2">
        <v>42557</v>
      </c>
      <c r="C943" s="3">
        <v>18.919999999999998</v>
      </c>
      <c r="D943" s="3">
        <f t="shared" si="42"/>
        <v>8429.3843886646755</v>
      </c>
      <c r="E943" s="3">
        <f t="shared" si="43"/>
        <v>900.69503951252022</v>
      </c>
      <c r="F943" s="3">
        <f t="shared" si="44"/>
        <v>578.98895435507563</v>
      </c>
    </row>
    <row r="944" spans="2:6" x14ac:dyDescent="0.35">
      <c r="B944" s="2">
        <v>42558</v>
      </c>
      <c r="C944" s="3">
        <v>19.02</v>
      </c>
      <c r="D944" s="3">
        <f t="shared" si="42"/>
        <v>8475.2183375964851</v>
      </c>
      <c r="E944" s="3">
        <f t="shared" si="43"/>
        <v>905.45558411882303</v>
      </c>
      <c r="F944" s="3">
        <f t="shared" si="44"/>
        <v>582.13714987474827</v>
      </c>
    </row>
    <row r="945" spans="2:6" x14ac:dyDescent="0.35">
      <c r="B945" s="2">
        <v>42559</v>
      </c>
      <c r="C945" s="3">
        <v>19.411999999999999</v>
      </c>
      <c r="D945" s="3">
        <f t="shared" si="42"/>
        <v>8654.9145816359342</v>
      </c>
      <c r="E945" s="3">
        <f t="shared" si="43"/>
        <v>924.11691897553078</v>
      </c>
      <c r="F945" s="3">
        <f t="shared" si="44"/>
        <v>594.47994214055643</v>
      </c>
    </row>
    <row r="946" spans="2:6" x14ac:dyDescent="0.35">
      <c r="B946" s="2">
        <v>42562</v>
      </c>
      <c r="C946" s="3">
        <v>18.934000000000001</v>
      </c>
      <c r="D946" s="3">
        <f t="shared" si="42"/>
        <v>8435.667939828043</v>
      </c>
      <c r="E946" s="3">
        <f t="shared" si="43"/>
        <v>901.36151575740269</v>
      </c>
      <c r="F946" s="3">
        <f t="shared" si="44"/>
        <v>579.42055250625344</v>
      </c>
    </row>
    <row r="947" spans="2:6" x14ac:dyDescent="0.35">
      <c r="B947" s="2">
        <v>42563</v>
      </c>
      <c r="C947" s="3">
        <v>19.193999999999999</v>
      </c>
      <c r="D947" s="3">
        <f t="shared" si="42"/>
        <v>8554.8368591877625</v>
      </c>
      <c r="E947" s="3">
        <f t="shared" si="43"/>
        <v>913.7389317337902</v>
      </c>
      <c r="F947" s="3">
        <f t="shared" si="44"/>
        <v>587.60590565072414</v>
      </c>
    </row>
    <row r="948" spans="2:6" x14ac:dyDescent="0.35">
      <c r="B948" s="2">
        <v>42564</v>
      </c>
      <c r="C948" s="3">
        <v>19.286000000000001</v>
      </c>
      <c r="D948" s="3">
        <f t="shared" si="42"/>
        <v>8597.0207485086867</v>
      </c>
      <c r="E948" s="3">
        <f t="shared" si="43"/>
        <v>918.1186327715892</v>
      </c>
      <c r="F948" s="3">
        <f t="shared" si="44"/>
        <v>590.50338960001409</v>
      </c>
    </row>
    <row r="949" spans="2:6" x14ac:dyDescent="0.35">
      <c r="B949" s="2">
        <v>42565</v>
      </c>
      <c r="C949" s="3">
        <v>19.603999999999999</v>
      </c>
      <c r="D949" s="3">
        <f t="shared" si="42"/>
        <v>8742.8502806499073</v>
      </c>
      <c r="E949" s="3">
        <f t="shared" si="43"/>
        <v>933.25716461963248</v>
      </c>
      <c r="F949" s="3">
        <f t="shared" si="44"/>
        <v>600.51997971329411</v>
      </c>
    </row>
    <row r="950" spans="2:6" x14ac:dyDescent="0.35">
      <c r="B950" s="2">
        <v>42566</v>
      </c>
      <c r="C950" s="3">
        <v>19.678000000000001</v>
      </c>
      <c r="D950" s="3">
        <f t="shared" si="42"/>
        <v>8776.8012842896787</v>
      </c>
      <c r="E950" s="3">
        <f t="shared" si="43"/>
        <v>936.77996762829673</v>
      </c>
      <c r="F950" s="3">
        <f t="shared" si="44"/>
        <v>602.85197161096232</v>
      </c>
    </row>
    <row r="951" spans="2:6" x14ac:dyDescent="0.35">
      <c r="B951" s="2">
        <v>42569</v>
      </c>
      <c r="C951" s="3">
        <v>19.762</v>
      </c>
      <c r="D951" s="3">
        <f t="shared" si="42"/>
        <v>8815.3444289888466</v>
      </c>
      <c r="E951" s="3">
        <f t="shared" si="43"/>
        <v>940.77882509759115</v>
      </c>
      <c r="F951" s="3">
        <f t="shared" si="44"/>
        <v>605.49938380833896</v>
      </c>
    </row>
    <row r="952" spans="2:6" x14ac:dyDescent="0.35">
      <c r="B952" s="2">
        <v>42570</v>
      </c>
      <c r="C952" s="3">
        <v>17.167999999999999</v>
      </c>
      <c r="D952" s="3">
        <f t="shared" si="42"/>
        <v>7624.9499270774995</v>
      </c>
      <c r="E952" s="3">
        <f t="shared" si="43"/>
        <v>817.29029801009233</v>
      </c>
      <c r="F952" s="3">
        <f t="shared" si="44"/>
        <v>523.73478082517101</v>
      </c>
    </row>
    <row r="953" spans="2:6" x14ac:dyDescent="0.35">
      <c r="B953" s="2">
        <v>42571</v>
      </c>
      <c r="C953" s="3">
        <v>17.582000000000001</v>
      </c>
      <c r="D953" s="3">
        <f t="shared" si="42"/>
        <v>7814.110309147889</v>
      </c>
      <c r="E953" s="3">
        <f t="shared" si="43"/>
        <v>836.99895268018668</v>
      </c>
      <c r="F953" s="3">
        <f t="shared" si="44"/>
        <v>536.72763614775181</v>
      </c>
    </row>
    <row r="954" spans="2:6" x14ac:dyDescent="0.35">
      <c r="B954" s="2">
        <v>42572</v>
      </c>
      <c r="C954" s="3">
        <v>17.198</v>
      </c>
      <c r="D954" s="3">
        <f t="shared" si="42"/>
        <v>7638.5383980750148</v>
      </c>
      <c r="E954" s="3">
        <f t="shared" si="43"/>
        <v>818.71846139198328</v>
      </c>
      <c r="F954" s="3">
        <f t="shared" si="44"/>
        <v>524.66813185667866</v>
      </c>
    </row>
    <row r="955" spans="2:6" x14ac:dyDescent="0.35">
      <c r="B955" s="2">
        <v>42573</v>
      </c>
      <c r="C955" s="3">
        <v>17.178000000000001</v>
      </c>
      <c r="D955" s="3">
        <f t="shared" si="42"/>
        <v>7629.3998991057551</v>
      </c>
      <c r="E955" s="3">
        <f t="shared" si="43"/>
        <v>817.76635247072261</v>
      </c>
      <c r="F955" s="3">
        <f t="shared" si="44"/>
        <v>524.04043596352403</v>
      </c>
    </row>
    <row r="956" spans="2:6" x14ac:dyDescent="0.35">
      <c r="B956" s="2">
        <v>42576</v>
      </c>
      <c r="C956" s="3">
        <v>17.532</v>
      </c>
      <c r="D956" s="3">
        <f t="shared" ref="D956:D1019" si="45">D955*(1+((E956/E955-1))*1.0287564)</f>
        <v>7791.1459153430951</v>
      </c>
      <c r="E956" s="3">
        <f t="shared" si="43"/>
        <v>834.61868037703516</v>
      </c>
      <c r="F956" s="3">
        <f t="shared" si="44"/>
        <v>535.15028129674795</v>
      </c>
    </row>
    <row r="957" spans="2:6" x14ac:dyDescent="0.35">
      <c r="B957" s="2">
        <v>42577</v>
      </c>
      <c r="C957" s="3">
        <v>18.282</v>
      </c>
      <c r="D957" s="3">
        <f t="shared" si="45"/>
        <v>8134.027127857772</v>
      </c>
      <c r="E957" s="3">
        <f t="shared" si="43"/>
        <v>870.32276492430731</v>
      </c>
      <c r="F957" s="3">
        <f t="shared" si="44"/>
        <v>558.70175617892755</v>
      </c>
    </row>
    <row r="958" spans="2:6" x14ac:dyDescent="0.35">
      <c r="B958" s="2">
        <v>42578</v>
      </c>
      <c r="C958" s="3">
        <v>18.408000000000001</v>
      </c>
      <c r="D958" s="3">
        <f t="shared" si="45"/>
        <v>8191.6991271281049</v>
      </c>
      <c r="E958" s="3">
        <f t="shared" si="43"/>
        <v>876.32105112824911</v>
      </c>
      <c r="F958" s="3">
        <f t="shared" si="44"/>
        <v>562.6630716218441</v>
      </c>
    </row>
    <row r="959" spans="2:6" x14ac:dyDescent="0.35">
      <c r="B959" s="2">
        <v>42579</v>
      </c>
      <c r="C959" s="3">
        <v>18.330000000000002</v>
      </c>
      <c r="D959" s="3">
        <f t="shared" si="45"/>
        <v>8155.9903860098539</v>
      </c>
      <c r="E959" s="3">
        <f t="shared" si="43"/>
        <v>872.60782633533279</v>
      </c>
      <c r="F959" s="3">
        <f t="shared" si="44"/>
        <v>560.21034604568047</v>
      </c>
    </row>
    <row r="960" spans="2:6" x14ac:dyDescent="0.35">
      <c r="B960" s="2">
        <v>42580</v>
      </c>
      <c r="C960" s="3">
        <v>18.25</v>
      </c>
      <c r="D960" s="3">
        <f t="shared" si="45"/>
        <v>8119.3705177809552</v>
      </c>
      <c r="E960" s="3">
        <f t="shared" si="43"/>
        <v>868.79939065029032</v>
      </c>
      <c r="F960" s="3">
        <f t="shared" si="44"/>
        <v>557.69503790016722</v>
      </c>
    </row>
    <row r="961" spans="2:6" x14ac:dyDescent="0.35">
      <c r="B961" s="2">
        <v>42583</v>
      </c>
      <c r="C961" s="3">
        <v>18.874000000000002</v>
      </c>
      <c r="D961" s="3">
        <f t="shared" si="45"/>
        <v>8404.9694841208166</v>
      </c>
      <c r="E961" s="3">
        <f t="shared" si="43"/>
        <v>898.505188993621</v>
      </c>
      <c r="F961" s="3">
        <f t="shared" si="44"/>
        <v>577.31196830238866</v>
      </c>
    </row>
    <row r="962" spans="2:6" x14ac:dyDescent="0.35">
      <c r="B962" s="2">
        <v>42584</v>
      </c>
      <c r="C962" s="3">
        <v>18.712</v>
      </c>
      <c r="D962" s="3">
        <f t="shared" si="45"/>
        <v>8330.7531062426642</v>
      </c>
      <c r="E962" s="3">
        <f t="shared" si="43"/>
        <v>890.79310673141003</v>
      </c>
      <c r="F962" s="3">
        <f t="shared" si="44"/>
        <v>572.21426946195186</v>
      </c>
    </row>
    <row r="963" spans="2:6" x14ac:dyDescent="0.35">
      <c r="B963" s="2">
        <v>42585</v>
      </c>
      <c r="C963" s="3">
        <v>18.619999999999997</v>
      </c>
      <c r="D963" s="3">
        <f t="shared" si="45"/>
        <v>8288.6160266740571</v>
      </c>
      <c r="E963" s="3">
        <f t="shared" si="43"/>
        <v>886.41340569361125</v>
      </c>
      <c r="F963" s="3">
        <f t="shared" si="44"/>
        <v>569.32000073316874</v>
      </c>
    </row>
    <row r="964" spans="2:6" x14ac:dyDescent="0.35">
      <c r="B964" s="2">
        <v>42586</v>
      </c>
      <c r="C964" s="3">
        <v>18.687999999999999</v>
      </c>
      <c r="D964" s="3">
        <f t="shared" si="45"/>
        <v>8319.7563994641587</v>
      </c>
      <c r="E964" s="3">
        <f t="shared" ref="E964:E1027" si="46">C964/$C$3*100</f>
        <v>889.65057602589729</v>
      </c>
      <c r="F964" s="3">
        <f t="shared" ref="F964:F1027" si="47">D964/$D$3*100</f>
        <v>571.4589388867322</v>
      </c>
    </row>
    <row r="965" spans="2:6" x14ac:dyDescent="0.35">
      <c r="B965" s="2">
        <v>42587</v>
      </c>
      <c r="C965" s="3">
        <v>19.405999999999999</v>
      </c>
      <c r="D965" s="3">
        <f t="shared" si="45"/>
        <v>8648.5965052665888</v>
      </c>
      <c r="E965" s="3">
        <f t="shared" si="46"/>
        <v>923.83128629915257</v>
      </c>
      <c r="F965" s="3">
        <f t="shared" si="47"/>
        <v>594.04597255725662</v>
      </c>
    </row>
    <row r="966" spans="2:6" x14ac:dyDescent="0.35">
      <c r="B966" s="2">
        <v>42590</v>
      </c>
      <c r="C966" s="3">
        <v>19.021999999999998</v>
      </c>
      <c r="D966" s="3">
        <f t="shared" si="45"/>
        <v>8472.5394704200826</v>
      </c>
      <c r="E966" s="3">
        <f t="shared" si="46"/>
        <v>905.55079501094917</v>
      </c>
      <c r="F966" s="3">
        <f t="shared" si="47"/>
        <v>581.95314657939412</v>
      </c>
    </row>
    <row r="967" spans="2:6" x14ac:dyDescent="0.35">
      <c r="B967" s="2">
        <v>42591</v>
      </c>
      <c r="C967" s="3">
        <v>18.797999999999998</v>
      </c>
      <c r="D967" s="3">
        <f t="shared" si="45"/>
        <v>8369.8991517471677</v>
      </c>
      <c r="E967" s="3">
        <f t="shared" si="46"/>
        <v>894.88717509283049</v>
      </c>
      <c r="F967" s="3">
        <f t="shared" si="47"/>
        <v>574.90309309470331</v>
      </c>
    </row>
    <row r="968" spans="2:6" x14ac:dyDescent="0.35">
      <c r="B968" s="2">
        <v>42592</v>
      </c>
      <c r="C968" s="3">
        <v>18.786000000000001</v>
      </c>
      <c r="D968" s="3">
        <f t="shared" si="45"/>
        <v>8364.4024474256166</v>
      </c>
      <c r="E968" s="3">
        <f t="shared" si="46"/>
        <v>894.31590974007429</v>
      </c>
      <c r="F968" s="3">
        <f t="shared" si="47"/>
        <v>574.5255410765734</v>
      </c>
    </row>
    <row r="969" spans="2:6" x14ac:dyDescent="0.35">
      <c r="B969" s="2">
        <v>42593</v>
      </c>
      <c r="C969" s="3">
        <v>19.178000000000001</v>
      </c>
      <c r="D969" s="3">
        <f t="shared" si="45"/>
        <v>8543.958156974546</v>
      </c>
      <c r="E969" s="3">
        <f t="shared" si="46"/>
        <v>912.97724459678182</v>
      </c>
      <c r="F969" s="3">
        <f t="shared" si="47"/>
        <v>586.85868045268467</v>
      </c>
    </row>
    <row r="970" spans="2:6" x14ac:dyDescent="0.35">
      <c r="B970" s="2">
        <v>42594</v>
      </c>
      <c r="C970" s="3">
        <v>19.318000000000001</v>
      </c>
      <c r="D970" s="3">
        <f t="shared" si="45"/>
        <v>8608.1228889040885</v>
      </c>
      <c r="E970" s="3">
        <f t="shared" si="46"/>
        <v>919.64200704560608</v>
      </c>
      <c r="F970" s="3">
        <f t="shared" si="47"/>
        <v>591.26596209193667</v>
      </c>
    </row>
    <row r="971" spans="2:6" x14ac:dyDescent="0.35">
      <c r="B971" s="2">
        <v>42597</v>
      </c>
      <c r="C971" s="3">
        <v>19.062000000000001</v>
      </c>
      <c r="D971" s="3">
        <f t="shared" si="45"/>
        <v>8490.7686416957677</v>
      </c>
      <c r="E971" s="3">
        <f t="shared" si="46"/>
        <v>907.45501285347052</v>
      </c>
      <c r="F971" s="3">
        <f t="shared" si="47"/>
        <v>583.2052532966843</v>
      </c>
    </row>
    <row r="972" spans="2:6" x14ac:dyDescent="0.35">
      <c r="B972" s="2">
        <v>42598</v>
      </c>
      <c r="C972" s="3">
        <v>19.024000000000001</v>
      </c>
      <c r="D972" s="3">
        <f t="shared" si="45"/>
        <v>8473.3555980445017</v>
      </c>
      <c r="E972" s="3">
        <f t="shared" si="46"/>
        <v>905.64600590307532</v>
      </c>
      <c r="F972" s="3">
        <f t="shared" si="47"/>
        <v>582.00920392096191</v>
      </c>
    </row>
    <row r="973" spans="2:6" x14ac:dyDescent="0.35">
      <c r="B973" s="2">
        <v>42599</v>
      </c>
      <c r="C973" s="3">
        <v>19.274000000000001</v>
      </c>
      <c r="D973" s="3">
        <f t="shared" si="45"/>
        <v>8587.9085154247059</v>
      </c>
      <c r="E973" s="3">
        <f t="shared" si="46"/>
        <v>917.54736741883266</v>
      </c>
      <c r="F973" s="3">
        <f t="shared" si="47"/>
        <v>589.87749783118829</v>
      </c>
    </row>
    <row r="974" spans="2:6" x14ac:dyDescent="0.35">
      <c r="B974" s="2">
        <v>42600</v>
      </c>
      <c r="C974" s="3">
        <v>19.231999999999999</v>
      </c>
      <c r="D974" s="3">
        <f t="shared" si="45"/>
        <v>8568.6564470626618</v>
      </c>
      <c r="E974" s="3">
        <f t="shared" si="46"/>
        <v>915.5479386841854</v>
      </c>
      <c r="F974" s="3">
        <f t="shared" si="47"/>
        <v>588.55513140249616</v>
      </c>
    </row>
    <row r="975" spans="2:6" x14ac:dyDescent="0.35">
      <c r="B975" s="2">
        <v>42601</v>
      </c>
      <c r="C975" s="3">
        <v>19.173999999999999</v>
      </c>
      <c r="D975" s="3">
        <f t="shared" si="45"/>
        <v>8542.0719270314439</v>
      </c>
      <c r="E975" s="3">
        <f t="shared" si="46"/>
        <v>912.78682281252975</v>
      </c>
      <c r="F975" s="3">
        <f t="shared" si="47"/>
        <v>586.72912101488055</v>
      </c>
    </row>
    <row r="976" spans="2:6" x14ac:dyDescent="0.35">
      <c r="B976" s="2">
        <v>42604</v>
      </c>
      <c r="C976" s="3">
        <v>19.052</v>
      </c>
      <c r="D976" s="3">
        <f t="shared" si="45"/>
        <v>8486.1576283962258</v>
      </c>
      <c r="E976" s="3">
        <f t="shared" si="46"/>
        <v>906.97895839284013</v>
      </c>
      <c r="F976" s="3">
        <f t="shared" si="47"/>
        <v>582.88853671980007</v>
      </c>
    </row>
    <row r="977" spans="2:6" x14ac:dyDescent="0.35">
      <c r="B977" s="2">
        <v>42605</v>
      </c>
      <c r="C977" s="3">
        <v>19.187999999999999</v>
      </c>
      <c r="D977" s="3">
        <f t="shared" si="45"/>
        <v>8548.4768442339591</v>
      </c>
      <c r="E977" s="3">
        <f t="shared" si="46"/>
        <v>913.4532990574121</v>
      </c>
      <c r="F977" s="3">
        <f t="shared" si="47"/>
        <v>587.16905543272503</v>
      </c>
    </row>
    <row r="978" spans="2:6" x14ac:dyDescent="0.35">
      <c r="B978" s="2">
        <v>42606</v>
      </c>
      <c r="C978" s="3">
        <v>19.036000000000001</v>
      </c>
      <c r="D978" s="3">
        <f t="shared" si="45"/>
        <v>8478.8117598014414</v>
      </c>
      <c r="E978" s="3">
        <f t="shared" si="46"/>
        <v>906.21727125583163</v>
      </c>
      <c r="F978" s="3">
        <f t="shared" si="47"/>
        <v>582.38397119277977</v>
      </c>
    </row>
    <row r="979" spans="2:6" x14ac:dyDescent="0.35">
      <c r="B979" s="2">
        <v>42607</v>
      </c>
      <c r="C979" s="3">
        <v>19.463999999999999</v>
      </c>
      <c r="D979" s="3">
        <f t="shared" si="45"/>
        <v>8674.9289292204667</v>
      </c>
      <c r="E979" s="3">
        <f t="shared" si="46"/>
        <v>926.59240217080821</v>
      </c>
      <c r="F979" s="3">
        <f t="shared" si="47"/>
        <v>595.85466722672652</v>
      </c>
    </row>
    <row r="980" spans="2:6" x14ac:dyDescent="0.35">
      <c r="B980" s="2">
        <v>42608</v>
      </c>
      <c r="C980" s="3">
        <v>19.515999999999998</v>
      </c>
      <c r="D980" s="3">
        <f t="shared" si="45"/>
        <v>8698.7713156818827</v>
      </c>
      <c r="E980" s="3">
        <f t="shared" si="46"/>
        <v>929.06788536608576</v>
      </c>
      <c r="F980" s="3">
        <f t="shared" si="47"/>
        <v>597.49232874150903</v>
      </c>
    </row>
    <row r="981" spans="2:6" x14ac:dyDescent="0.35">
      <c r="B981" s="2">
        <v>42611</v>
      </c>
      <c r="C981" s="3">
        <v>19.46</v>
      </c>
      <c r="D981" s="3">
        <f t="shared" si="45"/>
        <v>8673.0929321434505</v>
      </c>
      <c r="E981" s="3">
        <f t="shared" si="46"/>
        <v>926.40198038655615</v>
      </c>
      <c r="F981" s="3">
        <f t="shared" si="47"/>
        <v>595.72855813277533</v>
      </c>
    </row>
    <row r="982" spans="2:6" x14ac:dyDescent="0.35">
      <c r="B982" s="2">
        <v>42612</v>
      </c>
      <c r="C982" s="3">
        <v>19.490000000000002</v>
      </c>
      <c r="D982" s="3">
        <f t="shared" si="45"/>
        <v>8686.8480706764494</v>
      </c>
      <c r="E982" s="3">
        <f t="shared" si="46"/>
        <v>927.83014376844721</v>
      </c>
      <c r="F982" s="3">
        <f t="shared" si="47"/>
        <v>596.67335705390883</v>
      </c>
    </row>
    <row r="983" spans="2:6" x14ac:dyDescent="0.35">
      <c r="B983" s="2">
        <v>42613</v>
      </c>
      <c r="C983" s="3">
        <v>19.490000000000002</v>
      </c>
      <c r="D983" s="3">
        <f t="shared" si="45"/>
        <v>8686.8480706764494</v>
      </c>
      <c r="E983" s="3">
        <f t="shared" si="46"/>
        <v>927.83014376844721</v>
      </c>
      <c r="F983" s="3">
        <f t="shared" si="47"/>
        <v>596.67335705390883</v>
      </c>
    </row>
    <row r="984" spans="2:6" x14ac:dyDescent="0.35">
      <c r="B984" s="2">
        <v>42614</v>
      </c>
      <c r="C984" s="3">
        <v>19.475999999999999</v>
      </c>
      <c r="D984" s="3">
        <f t="shared" si="45"/>
        <v>8680.4287218986374</v>
      </c>
      <c r="E984" s="3">
        <f t="shared" si="46"/>
        <v>927.16366752356464</v>
      </c>
      <c r="F984" s="3">
        <f t="shared" si="47"/>
        <v>596.23243137474492</v>
      </c>
    </row>
    <row r="985" spans="2:6" x14ac:dyDescent="0.35">
      <c r="B985" s="2">
        <v>42615</v>
      </c>
      <c r="C985" s="3">
        <v>19.475999999999999</v>
      </c>
      <c r="D985" s="3">
        <f t="shared" si="45"/>
        <v>8680.4287218986374</v>
      </c>
      <c r="E985" s="3">
        <f t="shared" si="46"/>
        <v>927.16366752356464</v>
      </c>
      <c r="F985" s="3">
        <f t="shared" si="47"/>
        <v>596.23243137474492</v>
      </c>
    </row>
    <row r="986" spans="2:6" x14ac:dyDescent="0.35">
      <c r="B986" s="2">
        <v>42619</v>
      </c>
      <c r="C986" s="3">
        <v>20.018000000000001</v>
      </c>
      <c r="D986" s="3">
        <f t="shared" si="45"/>
        <v>8928.9440873997264</v>
      </c>
      <c r="E986" s="3">
        <f t="shared" si="46"/>
        <v>952.96581928972671</v>
      </c>
      <c r="F986" s="3">
        <f t="shared" si="47"/>
        <v>613.3022012390943</v>
      </c>
    </row>
    <row r="987" spans="2:6" x14ac:dyDescent="0.35">
      <c r="B987" s="2">
        <v>42620</v>
      </c>
      <c r="C987" s="3">
        <v>19.830000000000002</v>
      </c>
      <c r="D987" s="3">
        <f t="shared" si="45"/>
        <v>8842.6760698890339</v>
      </c>
      <c r="E987" s="3">
        <f t="shared" si="46"/>
        <v>944.01599542987731</v>
      </c>
      <c r="F987" s="3">
        <f t="shared" si="47"/>
        <v>607.37671167191206</v>
      </c>
    </row>
    <row r="988" spans="2:6" x14ac:dyDescent="0.35">
      <c r="B988" s="2">
        <v>42621</v>
      </c>
      <c r="C988" s="3">
        <v>19.931999999999999</v>
      </c>
      <c r="D988" s="3">
        <f t="shared" si="45"/>
        <v>8889.4682977862867</v>
      </c>
      <c r="E988" s="3">
        <f t="shared" si="46"/>
        <v>948.87175092830614</v>
      </c>
      <c r="F988" s="3">
        <f t="shared" si="47"/>
        <v>610.5907284794273</v>
      </c>
    </row>
    <row r="989" spans="2:6" x14ac:dyDescent="0.35">
      <c r="B989" s="2">
        <v>42622</v>
      </c>
      <c r="C989" s="3">
        <v>19.3</v>
      </c>
      <c r="D989" s="3">
        <f t="shared" si="45"/>
        <v>8599.4973184920345</v>
      </c>
      <c r="E989" s="3">
        <f t="shared" si="46"/>
        <v>918.78510901647155</v>
      </c>
      <c r="F989" s="3">
        <f t="shared" si="47"/>
        <v>590.67349771217641</v>
      </c>
    </row>
    <row r="990" spans="2:6" x14ac:dyDescent="0.35">
      <c r="B990" s="2">
        <v>42625</v>
      </c>
      <c r="C990" s="3">
        <v>19.809999999999999</v>
      </c>
      <c r="D990" s="3">
        <f t="shared" si="45"/>
        <v>8833.2725428766225</v>
      </c>
      <c r="E990" s="3">
        <f t="shared" si="46"/>
        <v>943.06388650861641</v>
      </c>
      <c r="F990" s="3">
        <f t="shared" si="47"/>
        <v>606.73081180293855</v>
      </c>
    </row>
    <row r="991" spans="2:6" x14ac:dyDescent="0.35">
      <c r="B991" s="2">
        <v>42626</v>
      </c>
      <c r="C991" s="3">
        <v>19.218</v>
      </c>
      <c r="D991" s="3">
        <f t="shared" si="45"/>
        <v>8561.7090339636652</v>
      </c>
      <c r="E991" s="3">
        <f t="shared" si="46"/>
        <v>914.88146243930316</v>
      </c>
      <c r="F991" s="3">
        <f t="shared" si="47"/>
        <v>588.0779345800247</v>
      </c>
    </row>
    <row r="992" spans="2:6" x14ac:dyDescent="0.35">
      <c r="B992" s="2">
        <v>42627</v>
      </c>
      <c r="C992" s="3">
        <v>19.402000000000001</v>
      </c>
      <c r="D992" s="3">
        <f t="shared" si="45"/>
        <v>8646.039140390325</v>
      </c>
      <c r="E992" s="3">
        <f t="shared" si="46"/>
        <v>923.6408645149005</v>
      </c>
      <c r="F992" s="3">
        <f t="shared" si="47"/>
        <v>593.87031488792513</v>
      </c>
    </row>
    <row r="993" spans="2:6" x14ac:dyDescent="0.35">
      <c r="B993" s="2">
        <v>42628</v>
      </c>
      <c r="C993" s="3">
        <v>19.468</v>
      </c>
      <c r="D993" s="3">
        <f t="shared" si="45"/>
        <v>8676.2962321654832</v>
      </c>
      <c r="E993" s="3">
        <f t="shared" si="46"/>
        <v>926.78282395506051</v>
      </c>
      <c r="F993" s="3">
        <f t="shared" si="47"/>
        <v>595.94858313634938</v>
      </c>
    </row>
    <row r="994" spans="2:6" x14ac:dyDescent="0.35">
      <c r="B994" s="2">
        <v>42629</v>
      </c>
      <c r="C994" s="3">
        <v>19.896000000000001</v>
      </c>
      <c r="D994" s="3">
        <f t="shared" si="45"/>
        <v>8872.5280165611202</v>
      </c>
      <c r="E994" s="3">
        <f t="shared" si="46"/>
        <v>947.1579548700372</v>
      </c>
      <c r="F994" s="3">
        <f t="shared" si="47"/>
        <v>609.42715172686758</v>
      </c>
    </row>
    <row r="995" spans="2:6" x14ac:dyDescent="0.35">
      <c r="B995" s="2">
        <v>42632</v>
      </c>
      <c r="C995" s="3">
        <v>19.612000000000002</v>
      </c>
      <c r="D995" s="3">
        <f t="shared" si="45"/>
        <v>8742.237592623369</v>
      </c>
      <c r="E995" s="3">
        <f t="shared" si="46"/>
        <v>933.63800818813672</v>
      </c>
      <c r="F995" s="3">
        <f t="shared" si="47"/>
        <v>600.4778960232552</v>
      </c>
    </row>
    <row r="996" spans="2:6" x14ac:dyDescent="0.35">
      <c r="B996" s="2">
        <v>42633</v>
      </c>
      <c r="C996" s="3">
        <v>19.649999999999999</v>
      </c>
      <c r="D996" s="3">
        <f t="shared" si="45"/>
        <v>8759.6635588278241</v>
      </c>
      <c r="E996" s="3">
        <f t="shared" si="46"/>
        <v>935.44701513853181</v>
      </c>
      <c r="F996" s="3">
        <f t="shared" si="47"/>
        <v>601.67483301012612</v>
      </c>
    </row>
    <row r="997" spans="2:6" x14ac:dyDescent="0.35">
      <c r="B997" s="2">
        <v>42634</v>
      </c>
      <c r="C997" s="3">
        <v>18.975999999999999</v>
      </c>
      <c r="D997" s="3">
        <f t="shared" si="45"/>
        <v>8450.5647595939372</v>
      </c>
      <c r="E997" s="3">
        <f t="shared" si="46"/>
        <v>903.36094449204984</v>
      </c>
      <c r="F997" s="3">
        <f t="shared" si="47"/>
        <v>580.44377006305035</v>
      </c>
    </row>
    <row r="998" spans="2:6" x14ac:dyDescent="0.35">
      <c r="B998" s="2">
        <v>42635</v>
      </c>
      <c r="C998" s="3">
        <v>19.166</v>
      </c>
      <c r="D998" s="3">
        <f t="shared" si="45"/>
        <v>8537.6104378300715</v>
      </c>
      <c r="E998" s="3">
        <f t="shared" si="46"/>
        <v>912.4059792440255</v>
      </c>
      <c r="F998" s="3">
        <f t="shared" si="47"/>
        <v>586.42267479669135</v>
      </c>
    </row>
    <row r="999" spans="2:6" x14ac:dyDescent="0.35">
      <c r="B999" s="2">
        <v>42636</v>
      </c>
      <c r="C999" s="3">
        <v>19.187999999999999</v>
      </c>
      <c r="D999" s="3">
        <f t="shared" si="45"/>
        <v>8547.6922843462835</v>
      </c>
      <c r="E999" s="3">
        <f t="shared" si="46"/>
        <v>913.4532990574121</v>
      </c>
      <c r="F999" s="3">
        <f t="shared" si="47"/>
        <v>587.11516638364992</v>
      </c>
    </row>
    <row r="1000" spans="2:6" x14ac:dyDescent="0.35">
      <c r="B1000" s="2">
        <v>42639</v>
      </c>
      <c r="C1000" s="3">
        <v>18.911999999999999</v>
      </c>
      <c r="D1000" s="3">
        <f t="shared" si="45"/>
        <v>8421.2067669708649</v>
      </c>
      <c r="E1000" s="3">
        <f t="shared" si="46"/>
        <v>900.31419594401586</v>
      </c>
      <c r="F1000" s="3">
        <f t="shared" si="47"/>
        <v>578.42725821983026</v>
      </c>
    </row>
    <row r="1001" spans="2:6" x14ac:dyDescent="0.35">
      <c r="B1001" s="2">
        <v>42640</v>
      </c>
      <c r="C1001" s="3">
        <v>19.413999999999998</v>
      </c>
      <c r="D1001" s="3">
        <f t="shared" si="45"/>
        <v>8651.1672110982327</v>
      </c>
      <c r="E1001" s="3">
        <f t="shared" si="46"/>
        <v>924.2121298676567</v>
      </c>
      <c r="F1001" s="3">
        <f t="shared" si="47"/>
        <v>594.22254657651945</v>
      </c>
    </row>
    <row r="1002" spans="2:6" x14ac:dyDescent="0.35">
      <c r="B1002" s="2">
        <v>42641</v>
      </c>
      <c r="C1002" s="3">
        <v>19.496000000000002</v>
      </c>
      <c r="D1002" s="3">
        <f t="shared" si="45"/>
        <v>8688.7584018957405</v>
      </c>
      <c r="E1002" s="3">
        <f t="shared" si="46"/>
        <v>928.11577644482543</v>
      </c>
      <c r="F1002" s="3">
        <f t="shared" si="47"/>
        <v>596.80457193558118</v>
      </c>
    </row>
    <row r="1003" spans="2:6" x14ac:dyDescent="0.35">
      <c r="B1003" s="2">
        <v>42642</v>
      </c>
      <c r="C1003" s="3">
        <v>19.334</v>
      </c>
      <c r="D1003" s="3">
        <f t="shared" si="45"/>
        <v>8614.4838962602935</v>
      </c>
      <c r="E1003" s="3">
        <f t="shared" si="46"/>
        <v>920.40369418261446</v>
      </c>
      <c r="F1003" s="3">
        <f t="shared" si="47"/>
        <v>591.70288047505926</v>
      </c>
    </row>
    <row r="1004" spans="2:6" x14ac:dyDescent="0.35">
      <c r="B1004" s="2">
        <v>42643</v>
      </c>
      <c r="C1004" s="3">
        <v>19.71</v>
      </c>
      <c r="D1004" s="3">
        <f t="shared" si="45"/>
        <v>8786.8325693650077</v>
      </c>
      <c r="E1004" s="3">
        <f t="shared" si="46"/>
        <v>938.30334190231372</v>
      </c>
      <c r="F1004" s="3">
        <f t="shared" si="47"/>
        <v>603.54099028525752</v>
      </c>
    </row>
    <row r="1005" spans="2:6" x14ac:dyDescent="0.35">
      <c r="B1005" s="2">
        <v>42646</v>
      </c>
      <c r="C1005" s="3">
        <v>20.526</v>
      </c>
      <c r="D1005" s="3">
        <f t="shared" si="45"/>
        <v>9161.0710451150608</v>
      </c>
      <c r="E1005" s="3">
        <f t="shared" si="46"/>
        <v>977.14938588974576</v>
      </c>
      <c r="F1005" s="3">
        <f t="shared" si="47"/>
        <v>629.24630087061155</v>
      </c>
    </row>
    <row r="1006" spans="2:6" x14ac:dyDescent="0.35">
      <c r="B1006" s="2">
        <v>42647</v>
      </c>
      <c r="C1006" s="3">
        <v>20.468</v>
      </c>
      <c r="D1006" s="3">
        <f t="shared" si="45"/>
        <v>9134.440351985666</v>
      </c>
      <c r="E1006" s="3">
        <f t="shared" si="46"/>
        <v>974.38827001809011</v>
      </c>
      <c r="F1006" s="3">
        <f t="shared" si="47"/>
        <v>627.41711899233894</v>
      </c>
    </row>
    <row r="1007" spans="2:6" x14ac:dyDescent="0.35">
      <c r="B1007" s="2">
        <v>42648</v>
      </c>
      <c r="C1007" s="3">
        <v>21.256</v>
      </c>
      <c r="D1007" s="3">
        <f t="shared" si="45"/>
        <v>9496.2209759034158</v>
      </c>
      <c r="E1007" s="3">
        <f t="shared" si="46"/>
        <v>1011.9013615157573</v>
      </c>
      <c r="F1007" s="3">
        <f t="shared" si="47"/>
        <v>652.26673736183022</v>
      </c>
    </row>
    <row r="1008" spans="2:6" x14ac:dyDescent="0.35">
      <c r="B1008" s="2">
        <v>42649</v>
      </c>
      <c r="C1008" s="3">
        <v>21.013999999999999</v>
      </c>
      <c r="D1008" s="3">
        <f t="shared" si="45"/>
        <v>9384.9973147557139</v>
      </c>
      <c r="E1008" s="3">
        <f t="shared" si="46"/>
        <v>1000.3808435685041</v>
      </c>
      <c r="F1008" s="3">
        <f t="shared" si="47"/>
        <v>644.62712000684905</v>
      </c>
    </row>
    <row r="1009" spans="2:6" x14ac:dyDescent="0.35">
      <c r="B1009" s="2">
        <v>42650</v>
      </c>
      <c r="C1009" s="3">
        <v>20.963999999999999</v>
      </c>
      <c r="D1009" s="3">
        <f t="shared" si="45"/>
        <v>9362.024829623093</v>
      </c>
      <c r="E1009" s="3">
        <f t="shared" si="46"/>
        <v>998.00057126535273</v>
      </c>
      <c r="F1009" s="3">
        <f t="shared" si="47"/>
        <v>643.04920938697501</v>
      </c>
    </row>
    <row r="1010" spans="2:6" x14ac:dyDescent="0.35">
      <c r="B1010" s="2">
        <v>42653</v>
      </c>
      <c r="C1010" s="3">
        <v>20.666</v>
      </c>
      <c r="D1010" s="3">
        <f t="shared" si="45"/>
        <v>9225.118208643833</v>
      </c>
      <c r="E1010" s="3">
        <f t="shared" si="46"/>
        <v>983.81414833857002</v>
      </c>
      <c r="F1010" s="3">
        <f t="shared" si="47"/>
        <v>633.64550709150706</v>
      </c>
    </row>
    <row r="1011" spans="2:6" x14ac:dyDescent="0.35">
      <c r="B1011" s="2">
        <v>42654</v>
      </c>
      <c r="C1011" s="3">
        <v>20.118000000000002</v>
      </c>
      <c r="D1011" s="3">
        <f t="shared" si="45"/>
        <v>8973.4614356810653</v>
      </c>
      <c r="E1011" s="3">
        <f t="shared" si="46"/>
        <v>957.72636389602985</v>
      </c>
      <c r="F1011" s="3">
        <f t="shared" si="47"/>
        <v>616.35996343662009</v>
      </c>
    </row>
    <row r="1012" spans="2:6" x14ac:dyDescent="0.35">
      <c r="B1012" s="2">
        <v>42655</v>
      </c>
      <c r="C1012" s="3">
        <v>19.899999999999999</v>
      </c>
      <c r="D1012" s="3">
        <f t="shared" si="45"/>
        <v>8873.4282175530188</v>
      </c>
      <c r="E1012" s="3">
        <f t="shared" si="46"/>
        <v>947.34837665428915</v>
      </c>
      <c r="F1012" s="3">
        <f t="shared" si="47"/>
        <v>609.4889838141205</v>
      </c>
    </row>
    <row r="1013" spans="2:6" x14ac:dyDescent="0.35">
      <c r="B1013" s="2">
        <v>42656</v>
      </c>
      <c r="C1013" s="3">
        <v>20.045999999999999</v>
      </c>
      <c r="D1013" s="3">
        <f t="shared" si="45"/>
        <v>8940.4018369518762</v>
      </c>
      <c r="E1013" s="3">
        <f t="shared" si="46"/>
        <v>954.29877177949152</v>
      </c>
      <c r="F1013" s="3">
        <f t="shared" si="47"/>
        <v>614.08919944994614</v>
      </c>
    </row>
    <row r="1014" spans="2:6" x14ac:dyDescent="0.35">
      <c r="B1014" s="2">
        <v>42657</v>
      </c>
      <c r="C1014" s="3">
        <v>20.294</v>
      </c>
      <c r="D1014" s="3">
        <f t="shared" si="45"/>
        <v>9054.1890718549676</v>
      </c>
      <c r="E1014" s="3">
        <f t="shared" si="46"/>
        <v>966.10492240312294</v>
      </c>
      <c r="F1014" s="3">
        <f t="shared" si="47"/>
        <v>621.90490094341339</v>
      </c>
    </row>
    <row r="1015" spans="2:6" x14ac:dyDescent="0.35">
      <c r="B1015" s="2">
        <v>42660</v>
      </c>
      <c r="C1015" s="3">
        <v>19.96</v>
      </c>
      <c r="D1015" s="3">
        <f t="shared" si="45"/>
        <v>8900.8895077080961</v>
      </c>
      <c r="E1015" s="3">
        <f t="shared" si="46"/>
        <v>950.20470341807106</v>
      </c>
      <c r="F1015" s="3">
        <f t="shared" si="47"/>
        <v>611.3752168934318</v>
      </c>
    </row>
    <row r="1016" spans="2:6" x14ac:dyDescent="0.35">
      <c r="B1016" s="2">
        <v>42661</v>
      </c>
      <c r="C1016" s="3">
        <v>23.758000000000003</v>
      </c>
      <c r="D1016" s="3">
        <f t="shared" si="45"/>
        <v>10643.259501873788</v>
      </c>
      <c r="E1016" s="3">
        <f t="shared" si="46"/>
        <v>1131.0101875654575</v>
      </c>
      <c r="F1016" s="3">
        <f t="shared" si="47"/>
        <v>731.05334930583479</v>
      </c>
    </row>
    <row r="1017" spans="2:6" x14ac:dyDescent="0.35">
      <c r="B1017" s="2">
        <v>42662</v>
      </c>
      <c r="C1017" s="3">
        <v>24.374000000000002</v>
      </c>
      <c r="D1017" s="3">
        <f t="shared" si="45"/>
        <v>10927.15469250089</v>
      </c>
      <c r="E1017" s="3">
        <f t="shared" si="46"/>
        <v>1160.3351423402837</v>
      </c>
      <c r="F1017" s="3">
        <f t="shared" si="47"/>
        <v>750.55325250026715</v>
      </c>
    </row>
    <row r="1018" spans="2:6" x14ac:dyDescent="0.35">
      <c r="B1018" s="2">
        <v>42663</v>
      </c>
      <c r="C1018" s="3">
        <v>24.669999999999998</v>
      </c>
      <c r="D1018" s="3">
        <f t="shared" si="45"/>
        <v>11063.671003972759</v>
      </c>
      <c r="E1018" s="3">
        <f t="shared" si="46"/>
        <v>1174.4263543749405</v>
      </c>
      <c r="F1018" s="3">
        <f t="shared" si="47"/>
        <v>759.93014561452583</v>
      </c>
    </row>
    <row r="1019" spans="2:6" x14ac:dyDescent="0.35">
      <c r="B1019" s="2">
        <v>42664</v>
      </c>
      <c r="C1019" s="3">
        <v>25.5</v>
      </c>
      <c r="D1019" s="3">
        <f t="shared" si="45"/>
        <v>11446.602197845885</v>
      </c>
      <c r="E1019" s="3">
        <f t="shared" si="46"/>
        <v>1213.938874607255</v>
      </c>
      <c r="F1019" s="3">
        <f t="shared" si="47"/>
        <v>786.23253275310356</v>
      </c>
    </row>
    <row r="1020" spans="2:6" x14ac:dyDescent="0.35">
      <c r="B1020" s="2">
        <v>42667</v>
      </c>
      <c r="C1020" s="3">
        <v>25.466000000000001</v>
      </c>
      <c r="D1020" s="3">
        <f t="shared" ref="D1020:D1083" si="48">D1019*(1+((E1020/E1019-1))*1.0287564)</f>
        <v>11430.901177486836</v>
      </c>
      <c r="E1020" s="3">
        <f t="shared" si="46"/>
        <v>1212.320289441112</v>
      </c>
      <c r="F1020" s="3">
        <f t="shared" si="47"/>
        <v>785.15407708649298</v>
      </c>
    </row>
    <row r="1021" spans="2:6" x14ac:dyDescent="0.35">
      <c r="B1021" s="2">
        <v>42668</v>
      </c>
      <c r="C1021" s="3">
        <v>25.302</v>
      </c>
      <c r="D1021" s="3">
        <f t="shared" si="48"/>
        <v>11355.169751662854</v>
      </c>
      <c r="E1021" s="3">
        <f t="shared" si="46"/>
        <v>1204.5129962867752</v>
      </c>
      <c r="F1021" s="3">
        <f t="shared" si="47"/>
        <v>779.95231417856235</v>
      </c>
    </row>
    <row r="1022" spans="2:6" x14ac:dyDescent="0.35">
      <c r="B1022" s="2">
        <v>42669</v>
      </c>
      <c r="C1022" s="3">
        <v>25.393999999999998</v>
      </c>
      <c r="D1022" s="3">
        <f t="shared" si="48"/>
        <v>11397.645315929318</v>
      </c>
      <c r="E1022" s="3">
        <f t="shared" si="46"/>
        <v>1208.8926973245739</v>
      </c>
      <c r="F1022" s="3">
        <f t="shared" si="47"/>
        <v>782.86983239891447</v>
      </c>
    </row>
    <row r="1023" spans="2:6" x14ac:dyDescent="0.35">
      <c r="B1023" s="2">
        <v>42670</v>
      </c>
      <c r="C1023" s="3">
        <v>25.294</v>
      </c>
      <c r="D1023" s="3">
        <f t="shared" si="48"/>
        <v>11351.471414363232</v>
      </c>
      <c r="E1023" s="3">
        <f t="shared" si="46"/>
        <v>1204.1321527182711</v>
      </c>
      <c r="F1023" s="3">
        <f t="shared" si="47"/>
        <v>779.69828655955371</v>
      </c>
    </row>
    <row r="1024" spans="2:6" x14ac:dyDescent="0.35">
      <c r="B1024" s="2">
        <v>42671</v>
      </c>
      <c r="C1024" s="3">
        <v>25.314</v>
      </c>
      <c r="D1024" s="3">
        <f t="shared" si="48"/>
        <v>11360.705144787004</v>
      </c>
      <c r="E1024" s="3">
        <f t="shared" si="46"/>
        <v>1205.0842616395316</v>
      </c>
      <c r="F1024" s="3">
        <f t="shared" si="47"/>
        <v>780.3325236136908</v>
      </c>
    </row>
    <row r="1025" spans="2:6" x14ac:dyDescent="0.35">
      <c r="B1025" s="2">
        <v>42674</v>
      </c>
      <c r="C1025" s="3">
        <v>24.974</v>
      </c>
      <c r="D1025" s="3">
        <f t="shared" si="48"/>
        <v>11203.728161184557</v>
      </c>
      <c r="E1025" s="3">
        <f t="shared" si="46"/>
        <v>1188.8984099781014</v>
      </c>
      <c r="F1025" s="3">
        <f t="shared" si="47"/>
        <v>769.55024872823014</v>
      </c>
    </row>
    <row r="1026" spans="2:6" x14ac:dyDescent="0.35">
      <c r="B1026" s="2">
        <v>42675</v>
      </c>
      <c r="C1026" s="3">
        <v>24.66</v>
      </c>
      <c r="D1026" s="3">
        <f t="shared" si="48"/>
        <v>11058.812055891089</v>
      </c>
      <c r="E1026" s="3">
        <f t="shared" si="46"/>
        <v>1173.9502999143103</v>
      </c>
      <c r="F1026" s="3">
        <f t="shared" si="47"/>
        <v>759.59639914629554</v>
      </c>
    </row>
    <row r="1027" spans="2:6" x14ac:dyDescent="0.35">
      <c r="B1027" s="2">
        <v>42676</v>
      </c>
      <c r="C1027" s="3">
        <v>24.468</v>
      </c>
      <c r="D1027" s="3">
        <f t="shared" si="48"/>
        <v>10970.233380045676</v>
      </c>
      <c r="E1027" s="3">
        <f t="shared" si="46"/>
        <v>1164.8100542702086</v>
      </c>
      <c r="F1027" s="3">
        <f t="shared" si="47"/>
        <v>753.51219743699176</v>
      </c>
    </row>
    <row r="1028" spans="2:6" x14ac:dyDescent="0.35">
      <c r="B1028" s="2">
        <v>42677</v>
      </c>
      <c r="C1028" s="3">
        <v>24.428000000000001</v>
      </c>
      <c r="D1028" s="3">
        <f t="shared" si="48"/>
        <v>10951.783653383563</v>
      </c>
      <c r="E1028" s="3">
        <f t="shared" ref="E1028:E1091" si="49">C1028/$C$3*100</f>
        <v>1162.9058364276875</v>
      </c>
      <c r="F1028" s="3">
        <f t="shared" ref="F1028:F1091" si="50">D1028/$D$3*100</f>
        <v>752.24494143635206</v>
      </c>
    </row>
    <row r="1029" spans="2:6" x14ac:dyDescent="0.35">
      <c r="B1029" s="2">
        <v>42678</v>
      </c>
      <c r="C1029" s="3">
        <v>24.405999999999999</v>
      </c>
      <c r="D1029" s="3">
        <f t="shared" si="48"/>
        <v>10941.636781533785</v>
      </c>
      <c r="E1029" s="3">
        <f t="shared" si="49"/>
        <v>1161.8585166143007</v>
      </c>
      <c r="F1029" s="3">
        <f t="shared" si="50"/>
        <v>751.5479834556271</v>
      </c>
    </row>
    <row r="1030" spans="2:6" x14ac:dyDescent="0.35">
      <c r="B1030" s="2">
        <v>42681</v>
      </c>
      <c r="C1030" s="3">
        <v>24.916</v>
      </c>
      <c r="D1030" s="3">
        <f t="shared" si="48"/>
        <v>11176.853622531649</v>
      </c>
      <c r="E1030" s="3">
        <f t="shared" si="49"/>
        <v>1186.1372941064458</v>
      </c>
      <c r="F1030" s="3">
        <f t="shared" si="50"/>
        <v>767.70431783743504</v>
      </c>
    </row>
    <row r="1031" spans="2:6" x14ac:dyDescent="0.35">
      <c r="B1031" s="2">
        <v>42682</v>
      </c>
      <c r="C1031" s="3">
        <v>24.868000000000002</v>
      </c>
      <c r="D1031" s="3">
        <f t="shared" si="48"/>
        <v>11154.702536265395</v>
      </c>
      <c r="E1031" s="3">
        <f t="shared" si="49"/>
        <v>1183.8522326954205</v>
      </c>
      <c r="F1031" s="3">
        <f t="shared" si="50"/>
        <v>766.18282662481749</v>
      </c>
    </row>
    <row r="1032" spans="2:6" x14ac:dyDescent="0.35">
      <c r="B1032" s="2">
        <v>42683</v>
      </c>
      <c r="C1032" s="3">
        <v>24.437999999999999</v>
      </c>
      <c r="D1032" s="3">
        <f t="shared" si="48"/>
        <v>10956.276736102931</v>
      </c>
      <c r="E1032" s="3">
        <f t="shared" si="49"/>
        <v>1163.3818908883175</v>
      </c>
      <c r="F1032" s="3">
        <f t="shared" si="50"/>
        <v>752.55355771787026</v>
      </c>
    </row>
    <row r="1033" spans="2:6" x14ac:dyDescent="0.35">
      <c r="B1033" s="2">
        <v>42684</v>
      </c>
      <c r="C1033" s="3">
        <v>23.084</v>
      </c>
      <c r="D1033" s="3">
        <f t="shared" si="48"/>
        <v>10331.782337787208</v>
      </c>
      <c r="E1033" s="3">
        <f t="shared" si="49"/>
        <v>1098.9241169189756</v>
      </c>
      <c r="F1033" s="3">
        <f t="shared" si="50"/>
        <v>709.65892366041214</v>
      </c>
    </row>
    <row r="1034" spans="2:6" x14ac:dyDescent="0.35">
      <c r="B1034" s="2">
        <v>42685</v>
      </c>
      <c r="C1034" s="3">
        <v>22.956</v>
      </c>
      <c r="D1034" s="3">
        <f t="shared" si="48"/>
        <v>10272.845517390571</v>
      </c>
      <c r="E1034" s="3">
        <f t="shared" si="49"/>
        <v>1092.8306198229077</v>
      </c>
      <c r="F1034" s="3">
        <f t="shared" si="50"/>
        <v>705.61073147447382</v>
      </c>
    </row>
    <row r="1035" spans="2:6" x14ac:dyDescent="0.35">
      <c r="B1035" s="2">
        <v>42688</v>
      </c>
      <c r="C1035" s="3">
        <v>22.675999999999998</v>
      </c>
      <c r="D1035" s="3">
        <f t="shared" si="48"/>
        <v>10143.941894798503</v>
      </c>
      <c r="E1035" s="3">
        <f t="shared" si="49"/>
        <v>1079.5010949252594</v>
      </c>
      <c r="F1035" s="3">
        <f t="shared" si="50"/>
        <v>696.75673096673506</v>
      </c>
    </row>
    <row r="1036" spans="2:6" x14ac:dyDescent="0.35">
      <c r="B1036" s="2">
        <v>42689</v>
      </c>
      <c r="C1036" s="3">
        <v>22.718</v>
      </c>
      <c r="D1036" s="3">
        <f t="shared" si="48"/>
        <v>10163.270572524343</v>
      </c>
      <c r="E1036" s="3">
        <f t="shared" si="49"/>
        <v>1081.5005236599068</v>
      </c>
      <c r="F1036" s="3">
        <f t="shared" si="50"/>
        <v>698.08435946124291</v>
      </c>
    </row>
    <row r="1037" spans="2:6" x14ac:dyDescent="0.35">
      <c r="B1037" s="2">
        <v>42690</v>
      </c>
      <c r="C1037" s="3">
        <v>23.038</v>
      </c>
      <c r="D1037" s="3">
        <f t="shared" si="48"/>
        <v>10310.54451771552</v>
      </c>
      <c r="E1037" s="3">
        <f t="shared" si="49"/>
        <v>1096.7342664000762</v>
      </c>
      <c r="F1037" s="3">
        <f t="shared" si="50"/>
        <v>708.200161944358</v>
      </c>
    </row>
    <row r="1038" spans="2:6" x14ac:dyDescent="0.35">
      <c r="B1038" s="2">
        <v>42691</v>
      </c>
      <c r="C1038" s="3">
        <v>23.006</v>
      </c>
      <c r="D1038" s="3">
        <f t="shared" si="48"/>
        <v>10295.811240646211</v>
      </c>
      <c r="E1038" s="3">
        <f t="shared" si="49"/>
        <v>1095.2108921260592</v>
      </c>
      <c r="F1038" s="3">
        <f t="shared" si="50"/>
        <v>707.18817764144092</v>
      </c>
    </row>
    <row r="1039" spans="2:6" x14ac:dyDescent="0.35">
      <c r="B1039" s="2">
        <v>42692</v>
      </c>
      <c r="C1039" s="3">
        <v>23.041999999999998</v>
      </c>
      <c r="D1039" s="3">
        <f t="shared" si="48"/>
        <v>10312.385514377072</v>
      </c>
      <c r="E1039" s="3">
        <f t="shared" si="49"/>
        <v>1096.924688184328</v>
      </c>
      <c r="F1039" s="3">
        <f t="shared" si="50"/>
        <v>708.32661444467067</v>
      </c>
    </row>
    <row r="1040" spans="2:6" x14ac:dyDescent="0.35">
      <c r="B1040" s="2">
        <v>42695</v>
      </c>
      <c r="C1040" s="3">
        <v>23.591999999999999</v>
      </c>
      <c r="D1040" s="3">
        <f t="shared" si="48"/>
        <v>10565.614961840425</v>
      </c>
      <c r="E1040" s="3">
        <f t="shared" si="49"/>
        <v>1123.1076835189945</v>
      </c>
      <c r="F1040" s="3">
        <f t="shared" si="50"/>
        <v>725.72018036104794</v>
      </c>
    </row>
    <row r="1041" spans="2:6" x14ac:dyDescent="0.35">
      <c r="B1041" s="2">
        <v>42696</v>
      </c>
      <c r="C1041" s="3">
        <v>23.608000000000001</v>
      </c>
      <c r="D1041" s="3">
        <f t="shared" si="48"/>
        <v>10572.9865752768</v>
      </c>
      <c r="E1041" s="3">
        <f t="shared" si="49"/>
        <v>1123.8693706560032</v>
      </c>
      <c r="F1041" s="3">
        <f t="shared" si="50"/>
        <v>726.22651422347997</v>
      </c>
    </row>
    <row r="1042" spans="2:6" x14ac:dyDescent="0.35">
      <c r="B1042" s="2">
        <v>42697</v>
      </c>
      <c r="C1042" s="3">
        <v>23.538</v>
      </c>
      <c r="D1042" s="3">
        <f t="shared" si="48"/>
        <v>10540.735137948344</v>
      </c>
      <c r="E1042" s="3">
        <f t="shared" si="49"/>
        <v>1120.5369894315909</v>
      </c>
      <c r="F1042" s="3">
        <f t="shared" si="50"/>
        <v>724.01126040252927</v>
      </c>
    </row>
    <row r="1043" spans="2:6" x14ac:dyDescent="0.35">
      <c r="B1043" s="2">
        <v>42699</v>
      </c>
      <c r="C1043" s="3">
        <v>23.481999999999999</v>
      </c>
      <c r="D1043" s="3">
        <f t="shared" si="48"/>
        <v>10514.936194576067</v>
      </c>
      <c r="E1043" s="3">
        <f t="shared" si="49"/>
        <v>1117.8710844520613</v>
      </c>
      <c r="F1043" s="3">
        <f t="shared" si="50"/>
        <v>722.23920890293607</v>
      </c>
    </row>
    <row r="1044" spans="2:6" x14ac:dyDescent="0.35">
      <c r="B1044" s="2">
        <v>42702</v>
      </c>
      <c r="C1044" s="3">
        <v>23.386000000000003</v>
      </c>
      <c r="D1044" s="3">
        <f t="shared" si="48"/>
        <v>10470.712467510522</v>
      </c>
      <c r="E1044" s="3">
        <f t="shared" si="49"/>
        <v>1113.3009616300105</v>
      </c>
      <c r="F1044" s="3">
        <f t="shared" si="50"/>
        <v>719.20161465989793</v>
      </c>
    </row>
    <row r="1045" spans="2:6" x14ac:dyDescent="0.35">
      <c r="B1045" s="2">
        <v>42703</v>
      </c>
      <c r="C1045" s="3">
        <v>23.502000000000002</v>
      </c>
      <c r="D1045" s="3">
        <f t="shared" si="48"/>
        <v>10524.143163044913</v>
      </c>
      <c r="E1045" s="3">
        <f t="shared" si="49"/>
        <v>1118.8231933733221</v>
      </c>
      <c r="F1045" s="3">
        <f t="shared" si="50"/>
        <v>722.87160775921859</v>
      </c>
    </row>
    <row r="1046" spans="2:6" x14ac:dyDescent="0.35">
      <c r="B1046" s="2">
        <v>42704</v>
      </c>
      <c r="C1046" s="3">
        <v>23.4</v>
      </c>
      <c r="D1046" s="3">
        <f t="shared" si="48"/>
        <v>10477.154331344764</v>
      </c>
      <c r="E1046" s="3">
        <f t="shared" si="49"/>
        <v>1113.9674378748928</v>
      </c>
      <c r="F1046" s="3">
        <f t="shared" si="50"/>
        <v>719.64408683028557</v>
      </c>
    </row>
    <row r="1047" spans="2:6" x14ac:dyDescent="0.35">
      <c r="B1047" s="2">
        <v>42705</v>
      </c>
      <c r="C1047" s="3">
        <v>23.443999999999999</v>
      </c>
      <c r="D1047" s="3">
        <f t="shared" si="48"/>
        <v>10497.421482677028</v>
      </c>
      <c r="E1047" s="3">
        <f t="shared" si="49"/>
        <v>1116.0620775016662</v>
      </c>
      <c r="F1047" s="3">
        <f t="shared" si="50"/>
        <v>721.03617624234323</v>
      </c>
    </row>
    <row r="1048" spans="2:6" x14ac:dyDescent="0.35">
      <c r="B1048" s="2">
        <v>42706</v>
      </c>
      <c r="C1048" s="3">
        <v>24.161999999999999</v>
      </c>
      <c r="D1048" s="3">
        <f t="shared" si="48"/>
        <v>10828.16239230292</v>
      </c>
      <c r="E1048" s="3">
        <f t="shared" si="49"/>
        <v>1150.2427877749215</v>
      </c>
      <c r="F1048" s="3">
        <f t="shared" si="50"/>
        <v>743.75377038649606</v>
      </c>
    </row>
    <row r="1049" spans="2:6" x14ac:dyDescent="0.35">
      <c r="B1049" s="2">
        <v>42709</v>
      </c>
      <c r="C1049" s="3">
        <v>23.832000000000001</v>
      </c>
      <c r="D1049" s="3">
        <f t="shared" si="48"/>
        <v>10676.020655309461</v>
      </c>
      <c r="E1049" s="3">
        <f t="shared" si="49"/>
        <v>1134.5329905741216</v>
      </c>
      <c r="F1049" s="3">
        <f t="shared" si="50"/>
        <v>733.30361398669254</v>
      </c>
    </row>
    <row r="1050" spans="2:6" x14ac:dyDescent="0.35">
      <c r="B1050" s="2">
        <v>42710</v>
      </c>
      <c r="C1050" s="3">
        <v>24.913999999999998</v>
      </c>
      <c r="D1050" s="3">
        <f t="shared" si="48"/>
        <v>11174.662506219485</v>
      </c>
      <c r="E1050" s="3">
        <f t="shared" si="49"/>
        <v>1186.0420832143197</v>
      </c>
      <c r="F1050" s="3">
        <f t="shared" si="50"/>
        <v>767.55381667578945</v>
      </c>
    </row>
    <row r="1051" spans="2:6" x14ac:dyDescent="0.35">
      <c r="B1051" s="2">
        <v>42711</v>
      </c>
      <c r="C1051" s="3">
        <v>25.077999999999999</v>
      </c>
      <c r="D1051" s="3">
        <f t="shared" si="48"/>
        <v>11250.33662172332</v>
      </c>
      <c r="E1051" s="3">
        <f t="shared" si="49"/>
        <v>1193.8493763686565</v>
      </c>
      <c r="F1051" s="3">
        <f t="shared" si="50"/>
        <v>772.75164311092385</v>
      </c>
    </row>
    <row r="1052" spans="2:6" x14ac:dyDescent="0.35">
      <c r="B1052" s="2">
        <v>42712</v>
      </c>
      <c r="C1052" s="3">
        <v>24.648</v>
      </c>
      <c r="D1052" s="3">
        <f t="shared" si="48"/>
        <v>11051.885469528032</v>
      </c>
      <c r="E1052" s="3">
        <f t="shared" si="49"/>
        <v>1173.3790345615539</v>
      </c>
      <c r="F1052" s="3">
        <f t="shared" si="50"/>
        <v>759.1206328494128</v>
      </c>
    </row>
    <row r="1053" spans="2:6" x14ac:dyDescent="0.35">
      <c r="B1053" s="2">
        <v>42713</v>
      </c>
      <c r="C1053" s="3">
        <v>24.576000000000001</v>
      </c>
      <c r="D1053" s="3">
        <f t="shared" si="48"/>
        <v>11018.673109521673</v>
      </c>
      <c r="E1053" s="3">
        <f t="shared" si="49"/>
        <v>1169.9514424450158</v>
      </c>
      <c r="F1053" s="3">
        <f t="shared" si="50"/>
        <v>756.83937615199545</v>
      </c>
    </row>
    <row r="1054" spans="2:6" x14ac:dyDescent="0.35">
      <c r="B1054" s="2">
        <v>42716</v>
      </c>
      <c r="C1054" s="3">
        <v>24.565999999999999</v>
      </c>
      <c r="D1054" s="3">
        <f t="shared" si="48"/>
        <v>11014.060670361137</v>
      </c>
      <c r="E1054" s="3">
        <f t="shared" si="49"/>
        <v>1169.4753879843854</v>
      </c>
      <c r="F1054" s="3">
        <f t="shared" si="50"/>
        <v>756.52256163702612</v>
      </c>
    </row>
    <row r="1055" spans="2:6" x14ac:dyDescent="0.35">
      <c r="B1055" s="2">
        <v>42717</v>
      </c>
      <c r="C1055" s="3">
        <v>24.756</v>
      </c>
      <c r="D1055" s="3">
        <f t="shared" si="48"/>
        <v>11101.695988560205</v>
      </c>
      <c r="E1055" s="3">
        <f t="shared" si="49"/>
        <v>1178.5204227363611</v>
      </c>
      <c r="F1055" s="3">
        <f t="shared" si="50"/>
        <v>762.54196695882933</v>
      </c>
    </row>
    <row r="1056" spans="2:6" x14ac:dyDescent="0.35">
      <c r="B1056" s="2">
        <v>42718</v>
      </c>
      <c r="C1056" s="3">
        <v>24.687999999999999</v>
      </c>
      <c r="D1056" s="3">
        <f t="shared" si="48"/>
        <v>11070.324847247479</v>
      </c>
      <c r="E1056" s="3">
        <f t="shared" si="49"/>
        <v>1175.283252404075</v>
      </c>
      <c r="F1056" s="3">
        <f t="shared" si="50"/>
        <v>760.38717801243774</v>
      </c>
    </row>
    <row r="1057" spans="2:6" x14ac:dyDescent="0.35">
      <c r="B1057" s="2">
        <v>42719</v>
      </c>
      <c r="C1057" s="3">
        <v>25</v>
      </c>
      <c r="D1057" s="3">
        <f t="shared" si="48"/>
        <v>11214.251624282706</v>
      </c>
      <c r="E1057" s="3">
        <f t="shared" si="49"/>
        <v>1190.1361515757403</v>
      </c>
      <c r="F1057" s="3">
        <f t="shared" si="50"/>
        <v>770.27307362438557</v>
      </c>
    </row>
    <row r="1058" spans="2:6" x14ac:dyDescent="0.35">
      <c r="B1058" s="2">
        <v>42720</v>
      </c>
      <c r="C1058" s="3">
        <v>24.844000000000001</v>
      </c>
      <c r="D1058" s="3">
        <f t="shared" si="48"/>
        <v>11142.262409553432</v>
      </c>
      <c r="E1058" s="3">
        <f t="shared" si="49"/>
        <v>1182.7097019899077</v>
      </c>
      <c r="F1058" s="3">
        <f t="shared" si="50"/>
        <v>765.32835189393575</v>
      </c>
    </row>
    <row r="1059" spans="2:6" x14ac:dyDescent="0.35">
      <c r="B1059" s="2">
        <v>42723</v>
      </c>
      <c r="C1059" s="3">
        <v>25.09</v>
      </c>
      <c r="D1059" s="3">
        <f t="shared" si="48"/>
        <v>11255.763365358442</v>
      </c>
      <c r="E1059" s="3">
        <f t="shared" si="49"/>
        <v>1194.4206417214129</v>
      </c>
      <c r="F1059" s="3">
        <f t="shared" si="50"/>
        <v>773.12438974080567</v>
      </c>
    </row>
    <row r="1060" spans="2:6" x14ac:dyDescent="0.35">
      <c r="B1060" s="2">
        <v>42724</v>
      </c>
      <c r="C1060" s="3">
        <v>25.024000000000001</v>
      </c>
      <c r="D1060" s="3">
        <f t="shared" si="48"/>
        <v>11225.303303679131</v>
      </c>
      <c r="E1060" s="3">
        <f t="shared" si="49"/>
        <v>1191.2786822812529</v>
      </c>
      <c r="F1060" s="3">
        <f t="shared" si="50"/>
        <v>771.03218010269597</v>
      </c>
    </row>
    <row r="1061" spans="2:6" x14ac:dyDescent="0.35">
      <c r="B1061" s="2">
        <v>42725</v>
      </c>
      <c r="C1061" s="3">
        <v>25.3</v>
      </c>
      <c r="D1061" s="3">
        <f t="shared" si="48"/>
        <v>11352.67208252767</v>
      </c>
      <c r="E1061" s="3">
        <f t="shared" si="49"/>
        <v>1204.4177853946492</v>
      </c>
      <c r="F1061" s="3">
        <f t="shared" si="50"/>
        <v>779.78075682938629</v>
      </c>
    </row>
    <row r="1062" spans="2:6" x14ac:dyDescent="0.35">
      <c r="B1062" s="2">
        <v>42726</v>
      </c>
      <c r="C1062" s="3">
        <v>25.116</v>
      </c>
      <c r="D1062" s="3">
        <f t="shared" si="48"/>
        <v>11267.732925713111</v>
      </c>
      <c r="E1062" s="3">
        <f t="shared" si="49"/>
        <v>1195.6583833190516</v>
      </c>
      <c r="F1062" s="3">
        <f t="shared" si="50"/>
        <v>773.94654268985846</v>
      </c>
    </row>
    <row r="1063" spans="2:6" x14ac:dyDescent="0.35">
      <c r="B1063" s="2">
        <v>42727</v>
      </c>
      <c r="C1063" s="3">
        <v>25.118000000000002</v>
      </c>
      <c r="D1063" s="3">
        <f t="shared" si="48"/>
        <v>11268.655982916556</v>
      </c>
      <c r="E1063" s="3">
        <f t="shared" si="49"/>
        <v>1195.7535942111779</v>
      </c>
      <c r="F1063" s="3">
        <f t="shared" si="50"/>
        <v>774.00994470124976</v>
      </c>
    </row>
    <row r="1064" spans="2:6" x14ac:dyDescent="0.35">
      <c r="B1064" s="2">
        <v>42731</v>
      </c>
      <c r="C1064" s="3">
        <v>25.669999999999998</v>
      </c>
      <c r="D1064" s="3">
        <f t="shared" si="48"/>
        <v>11523.420354400221</v>
      </c>
      <c r="E1064" s="3">
        <f t="shared" si="49"/>
        <v>1222.0318004379701</v>
      </c>
      <c r="F1064" s="3">
        <f t="shared" si="50"/>
        <v>791.50893991264525</v>
      </c>
    </row>
    <row r="1065" spans="2:6" x14ac:dyDescent="0.35">
      <c r="B1065" s="2">
        <v>42732</v>
      </c>
      <c r="C1065" s="3">
        <v>25.178000000000001</v>
      </c>
      <c r="D1065" s="3">
        <f t="shared" si="48"/>
        <v>11296.207347768983</v>
      </c>
      <c r="E1065" s="3">
        <f t="shared" si="49"/>
        <v>1198.6099209749596</v>
      </c>
      <c r="F1065" s="3">
        <f t="shared" si="50"/>
        <v>775.90236473946902</v>
      </c>
    </row>
    <row r="1066" spans="2:6" x14ac:dyDescent="0.35">
      <c r="B1066" s="2">
        <v>42733</v>
      </c>
      <c r="C1066" s="3">
        <v>25.065999999999999</v>
      </c>
      <c r="D1066" s="3">
        <f t="shared" si="48"/>
        <v>11244.513126316469</v>
      </c>
      <c r="E1066" s="3">
        <f t="shared" si="49"/>
        <v>1193.2781110159003</v>
      </c>
      <c r="F1066" s="3">
        <f t="shared" si="50"/>
        <v>772.35164480015305</v>
      </c>
    </row>
    <row r="1067" spans="2:6" x14ac:dyDescent="0.35">
      <c r="B1067" s="2">
        <v>42734</v>
      </c>
      <c r="C1067" s="3">
        <v>24.759999999999998</v>
      </c>
      <c r="D1067" s="3">
        <f t="shared" si="48"/>
        <v>11103.2952757565</v>
      </c>
      <c r="E1067" s="3">
        <f t="shared" si="49"/>
        <v>1178.7108445206129</v>
      </c>
      <c r="F1067" s="3">
        <f t="shared" si="50"/>
        <v>762.65181716600955</v>
      </c>
    </row>
    <row r="1068" spans="2:6" x14ac:dyDescent="0.35">
      <c r="B1068" s="2">
        <v>42738</v>
      </c>
      <c r="C1068" s="3">
        <v>25.497999999999998</v>
      </c>
      <c r="D1068" s="3">
        <f t="shared" si="48"/>
        <v>11443.758463321361</v>
      </c>
      <c r="E1068" s="3">
        <f t="shared" si="49"/>
        <v>1213.843663715129</v>
      </c>
      <c r="F1068" s="3">
        <f t="shared" si="50"/>
        <v>786.03720521755645</v>
      </c>
    </row>
    <row r="1069" spans="2:6" x14ac:dyDescent="0.35">
      <c r="B1069" s="2">
        <v>42739</v>
      </c>
      <c r="C1069" s="3">
        <v>25.881999999999998</v>
      </c>
      <c r="D1069" s="3">
        <f t="shared" si="48"/>
        <v>11621.057485500796</v>
      </c>
      <c r="E1069" s="3">
        <f t="shared" si="49"/>
        <v>1232.1241550033324</v>
      </c>
      <c r="F1069" s="3">
        <f t="shared" si="50"/>
        <v>798.21533955413872</v>
      </c>
    </row>
    <row r="1070" spans="2:6" x14ac:dyDescent="0.35">
      <c r="B1070" s="2">
        <v>42740</v>
      </c>
      <c r="C1070" s="3">
        <v>26.362000000000002</v>
      </c>
      <c r="D1070" s="3">
        <f t="shared" si="48"/>
        <v>11842.775818173268</v>
      </c>
      <c r="E1070" s="3">
        <f t="shared" si="49"/>
        <v>1254.9747691135867</v>
      </c>
      <c r="F1070" s="3">
        <f t="shared" si="50"/>
        <v>813.44450216867233</v>
      </c>
    </row>
    <row r="1071" spans="2:6" x14ac:dyDescent="0.35">
      <c r="B1071" s="2">
        <v>42741</v>
      </c>
      <c r="C1071" s="3">
        <v>26.213999999999999</v>
      </c>
      <c r="D1071" s="3">
        <f t="shared" si="48"/>
        <v>11774.376870837206</v>
      </c>
      <c r="E1071" s="3">
        <f t="shared" si="49"/>
        <v>1247.9291630962582</v>
      </c>
      <c r="F1071" s="3">
        <f t="shared" si="50"/>
        <v>808.74638506176359</v>
      </c>
    </row>
    <row r="1072" spans="2:6" x14ac:dyDescent="0.35">
      <c r="B1072" s="2">
        <v>42744</v>
      </c>
      <c r="C1072" s="3">
        <v>26.189999999999998</v>
      </c>
      <c r="D1072" s="3">
        <f t="shared" si="48"/>
        <v>11763.286950432641</v>
      </c>
      <c r="E1072" s="3">
        <f t="shared" si="49"/>
        <v>1246.7866323907454</v>
      </c>
      <c r="F1072" s="3">
        <f t="shared" si="50"/>
        <v>807.98465192410356</v>
      </c>
    </row>
    <row r="1073" spans="2:6" x14ac:dyDescent="0.35">
      <c r="B1073" s="2">
        <v>42745</v>
      </c>
      <c r="C1073" s="3">
        <v>25.977999999999998</v>
      </c>
      <c r="D1073" s="3">
        <f t="shared" si="48"/>
        <v>11665.328568306548</v>
      </c>
      <c r="E1073" s="3">
        <f t="shared" si="49"/>
        <v>1236.6942778253831</v>
      </c>
      <c r="F1073" s="3">
        <f t="shared" si="50"/>
        <v>801.25618651994296</v>
      </c>
    </row>
    <row r="1074" spans="2:6" x14ac:dyDescent="0.35">
      <c r="B1074" s="2">
        <v>42746</v>
      </c>
      <c r="C1074" s="3">
        <v>26.1</v>
      </c>
      <c r="D1074" s="3">
        <f t="shared" si="48"/>
        <v>11721.687615714945</v>
      </c>
      <c r="E1074" s="3">
        <f t="shared" si="49"/>
        <v>1242.5021422450729</v>
      </c>
      <c r="F1074" s="3">
        <f t="shared" si="50"/>
        <v>805.12731926497679</v>
      </c>
    </row>
    <row r="1075" spans="2:6" x14ac:dyDescent="0.35">
      <c r="B1075" s="2">
        <v>42747</v>
      </c>
      <c r="C1075" s="3">
        <v>25.836000000000002</v>
      </c>
      <c r="D1075" s="3">
        <f t="shared" si="48"/>
        <v>11599.713939679872</v>
      </c>
      <c r="E1075" s="3">
        <f t="shared" si="49"/>
        <v>1229.9343044844331</v>
      </c>
      <c r="F1075" s="3">
        <f t="shared" si="50"/>
        <v>796.74931585569357</v>
      </c>
    </row>
    <row r="1076" spans="2:6" x14ac:dyDescent="0.35">
      <c r="B1076" s="2">
        <v>42748</v>
      </c>
      <c r="C1076" s="3">
        <v>26.74</v>
      </c>
      <c r="D1076" s="3">
        <f t="shared" si="48"/>
        <v>12017.258647764244</v>
      </c>
      <c r="E1076" s="3">
        <f t="shared" si="49"/>
        <v>1272.9696277254118</v>
      </c>
      <c r="F1076" s="3">
        <f t="shared" si="50"/>
        <v>825.42920074211088</v>
      </c>
    </row>
    <row r="1077" spans="2:6" x14ac:dyDescent="0.35">
      <c r="B1077" s="2">
        <v>42752</v>
      </c>
      <c r="C1077" s="3">
        <v>26.577999999999996</v>
      </c>
      <c r="D1077" s="3">
        <f t="shared" si="48"/>
        <v>11942.360415057305</v>
      </c>
      <c r="E1077" s="3">
        <f t="shared" si="49"/>
        <v>1265.2575454632008</v>
      </c>
      <c r="F1077" s="3">
        <f t="shared" si="50"/>
        <v>820.28466735289328</v>
      </c>
    </row>
    <row r="1078" spans="2:6" x14ac:dyDescent="0.35">
      <c r="B1078" s="2">
        <v>42753</v>
      </c>
      <c r="C1078" s="3">
        <v>26.651999999999997</v>
      </c>
      <c r="D1078" s="3">
        <f t="shared" si="48"/>
        <v>11976.567191278207</v>
      </c>
      <c r="E1078" s="3">
        <f t="shared" si="49"/>
        <v>1268.780348471865</v>
      </c>
      <c r="F1078" s="3">
        <f t="shared" si="50"/>
        <v>822.63422749664858</v>
      </c>
    </row>
    <row r="1079" spans="2:6" x14ac:dyDescent="0.35">
      <c r="B1079" s="2">
        <v>42754</v>
      </c>
      <c r="C1079" s="3">
        <v>27.681999999999999</v>
      </c>
      <c r="D1079" s="3">
        <f t="shared" si="48"/>
        <v>12452.72655089472</v>
      </c>
      <c r="E1079" s="3">
        <f t="shared" si="49"/>
        <v>1317.8139579167857</v>
      </c>
      <c r="F1079" s="3">
        <f t="shared" si="50"/>
        <v>855.3401757627496</v>
      </c>
    </row>
    <row r="1080" spans="2:6" x14ac:dyDescent="0.35">
      <c r="B1080" s="2">
        <v>42755</v>
      </c>
      <c r="C1080" s="3">
        <v>27.72</v>
      </c>
      <c r="D1080" s="3">
        <f t="shared" si="48"/>
        <v>12470.312391556301</v>
      </c>
      <c r="E1080" s="3">
        <f t="shared" si="49"/>
        <v>1319.6229648671806</v>
      </c>
      <c r="F1080" s="3">
        <f t="shared" si="50"/>
        <v>856.54809404321099</v>
      </c>
    </row>
    <row r="1081" spans="2:6" x14ac:dyDescent="0.35">
      <c r="B1081" s="2">
        <v>42758</v>
      </c>
      <c r="C1081" s="3">
        <v>27.477999999999998</v>
      </c>
      <c r="D1081" s="3">
        <f t="shared" si="48"/>
        <v>12358.313938769841</v>
      </c>
      <c r="E1081" s="3">
        <f t="shared" si="49"/>
        <v>1308.1024469199276</v>
      </c>
      <c r="F1081" s="3">
        <f t="shared" si="50"/>
        <v>848.85525859066956</v>
      </c>
    </row>
    <row r="1082" spans="2:6" x14ac:dyDescent="0.35">
      <c r="B1082" s="2">
        <v>42759</v>
      </c>
      <c r="C1082" s="3">
        <v>28.022000000000002</v>
      </c>
      <c r="D1082" s="3">
        <f t="shared" si="48"/>
        <v>12610.015294014</v>
      </c>
      <c r="E1082" s="3">
        <f t="shared" si="49"/>
        <v>1333.9998095782159</v>
      </c>
      <c r="F1082" s="3">
        <f t="shared" si="50"/>
        <v>866.14386446781316</v>
      </c>
    </row>
    <row r="1083" spans="2:6" x14ac:dyDescent="0.35">
      <c r="B1083" s="2">
        <v>42760</v>
      </c>
      <c r="C1083" s="3">
        <v>27.904000000000003</v>
      </c>
      <c r="D1083" s="3">
        <f t="shared" si="48"/>
        <v>12555.387829712303</v>
      </c>
      <c r="E1083" s="3">
        <f t="shared" si="49"/>
        <v>1328.3823669427784</v>
      </c>
      <c r="F1083" s="3">
        <f t="shared" si="50"/>
        <v>862.39166893647155</v>
      </c>
    </row>
    <row r="1084" spans="2:6" x14ac:dyDescent="0.35">
      <c r="B1084" s="2">
        <v>42761</v>
      </c>
      <c r="C1084" s="3">
        <v>27.792000000000002</v>
      </c>
      <c r="D1084" s="3">
        <f t="shared" ref="D1084:D1094" si="51">D1083*(1+((E1084/E1083-1))*1.0287564)</f>
        <v>12503.544338261561</v>
      </c>
      <c r="E1084" s="3">
        <f t="shared" si="49"/>
        <v>1323.0505569837189</v>
      </c>
      <c r="F1084" s="3">
        <f t="shared" si="50"/>
        <v>858.83069609181803</v>
      </c>
    </row>
    <row r="1085" spans="2:6" x14ac:dyDescent="0.35">
      <c r="B1085" s="2">
        <v>42762</v>
      </c>
      <c r="C1085" s="3">
        <v>28.49</v>
      </c>
      <c r="D1085" s="3">
        <f t="shared" si="51"/>
        <v>12826.602940735222</v>
      </c>
      <c r="E1085" s="3">
        <f t="shared" si="49"/>
        <v>1356.2791583357136</v>
      </c>
      <c r="F1085" s="3">
        <f t="shared" si="50"/>
        <v>881.02061576058622</v>
      </c>
    </row>
    <row r="1086" spans="2:6" x14ac:dyDescent="0.35">
      <c r="B1086" s="2">
        <v>42765</v>
      </c>
      <c r="C1086" s="3">
        <v>28.244</v>
      </c>
      <c r="D1086" s="3">
        <f t="shared" si="51"/>
        <v>12712.665395388683</v>
      </c>
      <c r="E1086" s="3">
        <f t="shared" si="49"/>
        <v>1344.5682186042084</v>
      </c>
      <c r="F1086" s="3">
        <f t="shared" si="50"/>
        <v>873.19458989674172</v>
      </c>
    </row>
    <row r="1087" spans="2:6" x14ac:dyDescent="0.35">
      <c r="B1087" s="2">
        <v>42766</v>
      </c>
      <c r="C1087" s="3">
        <v>28.142000000000003</v>
      </c>
      <c r="D1087" s="3">
        <f t="shared" si="51"/>
        <v>12665.434831005821</v>
      </c>
      <c r="E1087" s="3">
        <f t="shared" si="49"/>
        <v>1339.7124631057795</v>
      </c>
      <c r="F1087" s="3">
        <f t="shared" si="50"/>
        <v>869.95046507993925</v>
      </c>
    </row>
    <row r="1088" spans="2:6" x14ac:dyDescent="0.35">
      <c r="B1088" s="2">
        <v>42767</v>
      </c>
      <c r="C1088" s="3">
        <v>28.155999999999999</v>
      </c>
      <c r="D1088" s="3">
        <f t="shared" si="51"/>
        <v>12671.916781825823</v>
      </c>
      <c r="E1088" s="3">
        <f t="shared" si="49"/>
        <v>1340.3789393506618</v>
      </c>
      <c r="F1088" s="3">
        <f t="shared" si="50"/>
        <v>870.39569070430412</v>
      </c>
    </row>
    <row r="1089" spans="2:6" x14ac:dyDescent="0.35">
      <c r="B1089" s="2">
        <v>42768</v>
      </c>
      <c r="C1089" s="3">
        <v>27.839999999999996</v>
      </c>
      <c r="D1089" s="3">
        <f t="shared" si="51"/>
        <v>12525.607799914174</v>
      </c>
      <c r="E1089" s="3">
        <f t="shared" si="49"/>
        <v>1325.3356183947442</v>
      </c>
      <c r="F1089" s="3">
        <f t="shared" si="50"/>
        <v>860.34616863437736</v>
      </c>
    </row>
    <row r="1090" spans="2:6" x14ac:dyDescent="0.35">
      <c r="B1090" s="2">
        <v>42769</v>
      </c>
      <c r="C1090" s="3">
        <v>28.05</v>
      </c>
      <c r="D1090" s="3">
        <f t="shared" si="51"/>
        <v>12622.806716203359</v>
      </c>
      <c r="E1090" s="3">
        <f t="shared" si="49"/>
        <v>1335.3327620679806</v>
      </c>
      <c r="F1090" s="3">
        <f t="shared" si="50"/>
        <v>867.02246862401819</v>
      </c>
    </row>
    <row r="1091" spans="2:6" x14ac:dyDescent="0.35">
      <c r="B1091" s="2">
        <v>42772</v>
      </c>
      <c r="C1091" s="3">
        <v>28.193999999999999</v>
      </c>
      <c r="D1091" s="3">
        <f t="shared" si="51"/>
        <v>12689.471750788634</v>
      </c>
      <c r="E1091" s="3">
        <f t="shared" si="49"/>
        <v>1342.1879463010566</v>
      </c>
      <c r="F1091" s="3">
        <f t="shared" si="50"/>
        <v>871.60148850101893</v>
      </c>
    </row>
    <row r="1092" spans="2:6" x14ac:dyDescent="0.35">
      <c r="B1092" s="2">
        <v>42773</v>
      </c>
      <c r="C1092" s="3">
        <v>28.8</v>
      </c>
      <c r="D1092" s="3">
        <f t="shared" si="51"/>
        <v>12970.061642872173</v>
      </c>
      <c r="E1092" s="3">
        <f t="shared" ref="E1092:E1155" si="52">C1092/$C$3*100</f>
        <v>1371.0368466152529</v>
      </c>
      <c r="F1092" s="3">
        <f t="shared" ref="F1092:F1155" si="53">D1092/$D$3*100</f>
        <v>890.8743607214999</v>
      </c>
    </row>
    <row r="1093" spans="2:6" x14ac:dyDescent="0.35">
      <c r="B1093" s="2">
        <v>42774</v>
      </c>
      <c r="C1093" s="3">
        <v>28.948</v>
      </c>
      <c r="D1093" s="3">
        <f t="shared" si="51"/>
        <v>13038.63001164571</v>
      </c>
      <c r="E1093" s="3">
        <f t="shared" si="52"/>
        <v>1378.0824526325812</v>
      </c>
      <c r="F1093" s="3">
        <f t="shared" si="53"/>
        <v>895.5841148752445</v>
      </c>
    </row>
    <row r="1094" spans="2:6" x14ac:dyDescent="0.35">
      <c r="B1094" s="2">
        <v>42775</v>
      </c>
      <c r="C1094" s="3">
        <v>28.827999999999996</v>
      </c>
      <c r="D1094" s="3">
        <f t="shared" si="51"/>
        <v>12983.025863220757</v>
      </c>
      <c r="E1094" s="3">
        <f t="shared" si="52"/>
        <v>1372.3697991050176</v>
      </c>
      <c r="F1094" s="3">
        <f t="shared" si="53"/>
        <v>891.76483386135919</v>
      </c>
    </row>
    <row r="1095" spans="2:6" x14ac:dyDescent="0.35">
      <c r="B1095" s="2">
        <v>42776</v>
      </c>
      <c r="C1095" s="3">
        <v>28.963999999999999</v>
      </c>
      <c r="D1095" s="3">
        <f>D1094*(1+((E1095/E1094-1))*0.287564)</f>
        <v>13000.638923977975</v>
      </c>
      <c r="E1095" s="3">
        <f t="shared" si="52"/>
        <v>1378.8441397695897</v>
      </c>
      <c r="F1095" s="3">
        <f t="shared" si="53"/>
        <v>892.97462180797686</v>
      </c>
    </row>
    <row r="1096" spans="2:6" x14ac:dyDescent="0.35">
      <c r="B1096" s="2">
        <v>42779</v>
      </c>
      <c r="C1096" s="3">
        <v>28.639999999999997</v>
      </c>
      <c r="D1096" s="3">
        <f t="shared" ref="D1096:D1159" si="54">D1095*(1+((E1096/E1095-1))*0.287564)</f>
        <v>12958.818764572599</v>
      </c>
      <c r="E1096" s="3">
        <f t="shared" si="52"/>
        <v>1363.4199752451677</v>
      </c>
      <c r="F1096" s="3">
        <f t="shared" si="53"/>
        <v>890.10212136801101</v>
      </c>
    </row>
    <row r="1097" spans="2:6" x14ac:dyDescent="0.35">
      <c r="B1097" s="2">
        <v>42780</v>
      </c>
      <c r="C1097" s="3">
        <v>28.163999999999998</v>
      </c>
      <c r="D1097" s="3">
        <f t="shared" si="54"/>
        <v>12896.884088406867</v>
      </c>
      <c r="E1097" s="3">
        <f t="shared" si="52"/>
        <v>1340.7597829191659</v>
      </c>
      <c r="F1097" s="3">
        <f t="shared" si="53"/>
        <v>885.84801552372903</v>
      </c>
    </row>
    <row r="1098" spans="2:6" x14ac:dyDescent="0.35">
      <c r="B1098" s="2">
        <v>42781</v>
      </c>
      <c r="C1098" s="3">
        <v>28.454000000000001</v>
      </c>
      <c r="D1098" s="3">
        <f t="shared" si="54"/>
        <v>12935.07174204412</v>
      </c>
      <c r="E1098" s="3">
        <f t="shared" si="52"/>
        <v>1354.5653622774446</v>
      </c>
      <c r="F1098" s="3">
        <f t="shared" si="53"/>
        <v>888.47101011375378</v>
      </c>
    </row>
    <row r="1099" spans="2:6" x14ac:dyDescent="0.35">
      <c r="B1099" s="2">
        <v>42782</v>
      </c>
      <c r="C1099" s="3">
        <v>28.401999999999997</v>
      </c>
      <c r="D1099" s="3">
        <f t="shared" si="54"/>
        <v>12928.274020442153</v>
      </c>
      <c r="E1099" s="3">
        <f t="shared" si="52"/>
        <v>1352.0898790821668</v>
      </c>
      <c r="F1099" s="3">
        <f t="shared" si="53"/>
        <v>888.00409514809962</v>
      </c>
    </row>
    <row r="1100" spans="2:6" x14ac:dyDescent="0.35">
      <c r="B1100" s="2">
        <v>42783</v>
      </c>
      <c r="C1100" s="3">
        <v>28.443999999999999</v>
      </c>
      <c r="D1100" s="3">
        <f t="shared" si="54"/>
        <v>12933.771649482273</v>
      </c>
      <c r="E1100" s="3">
        <f t="shared" si="52"/>
        <v>1354.0893078168142</v>
      </c>
      <c r="F1100" s="3">
        <f t="shared" si="53"/>
        <v>888.38171068235511</v>
      </c>
    </row>
    <row r="1101" spans="2:6" x14ac:dyDescent="0.35">
      <c r="B1101" s="2">
        <v>42787</v>
      </c>
      <c r="C1101" s="3">
        <v>28.52</v>
      </c>
      <c r="D1101" s="3">
        <f t="shared" si="54"/>
        <v>12943.709275006337</v>
      </c>
      <c r="E1101" s="3">
        <f t="shared" si="52"/>
        <v>1357.7073217176044</v>
      </c>
      <c r="F1101" s="3">
        <f t="shared" si="53"/>
        <v>889.06429616495416</v>
      </c>
    </row>
    <row r="1102" spans="2:6" x14ac:dyDescent="0.35">
      <c r="B1102" s="2">
        <v>42788</v>
      </c>
      <c r="C1102" s="3">
        <v>28.772000000000002</v>
      </c>
      <c r="D1102" s="3">
        <f t="shared" si="54"/>
        <v>12976.597791595306</v>
      </c>
      <c r="E1102" s="3">
        <f t="shared" si="52"/>
        <v>1369.7038941254882</v>
      </c>
      <c r="F1102" s="3">
        <f t="shared" si="53"/>
        <v>891.32330903613661</v>
      </c>
    </row>
    <row r="1103" spans="2:6" x14ac:dyDescent="0.35">
      <c r="B1103" s="2">
        <v>42789</v>
      </c>
      <c r="C1103" s="3">
        <v>28.556000000000001</v>
      </c>
      <c r="D1103" s="3">
        <f t="shared" si="54"/>
        <v>12948.583537760122</v>
      </c>
      <c r="E1103" s="3">
        <f t="shared" si="52"/>
        <v>1359.4211177758734</v>
      </c>
      <c r="F1103" s="3">
        <f t="shared" si="53"/>
        <v>889.399094551757</v>
      </c>
    </row>
    <row r="1104" spans="2:6" x14ac:dyDescent="0.35">
      <c r="B1104" s="2">
        <v>42790</v>
      </c>
      <c r="C1104" s="3">
        <v>28.65</v>
      </c>
      <c r="D1104" s="3">
        <f t="shared" si="54"/>
        <v>12960.840624494485</v>
      </c>
      <c r="E1104" s="3">
        <f t="shared" si="52"/>
        <v>1363.8960297057984</v>
      </c>
      <c r="F1104" s="3">
        <f t="shared" si="53"/>
        <v>890.24099681941402</v>
      </c>
    </row>
    <row r="1105" spans="2:6" x14ac:dyDescent="0.35">
      <c r="B1105" s="2">
        <v>42793</v>
      </c>
      <c r="C1105" s="3">
        <v>28.681999999999999</v>
      </c>
      <c r="D1105" s="3">
        <f t="shared" si="54"/>
        <v>12965.003496311134</v>
      </c>
      <c r="E1105" s="3">
        <f t="shared" si="52"/>
        <v>1365.4194039798153</v>
      </c>
      <c r="F1105" s="3">
        <f t="shared" si="53"/>
        <v>890.52693191136177</v>
      </c>
    </row>
    <row r="1106" spans="2:6" x14ac:dyDescent="0.35">
      <c r="B1106" s="2">
        <v>42794</v>
      </c>
      <c r="C1106" s="3">
        <v>28.425999999999998</v>
      </c>
      <c r="D1106" s="3">
        <f t="shared" si="54"/>
        <v>12931.72699272192</v>
      </c>
      <c r="E1106" s="3">
        <f t="shared" si="52"/>
        <v>1353.2324097876794</v>
      </c>
      <c r="F1106" s="3">
        <f t="shared" si="53"/>
        <v>888.24126938497125</v>
      </c>
    </row>
    <row r="1107" spans="2:6" x14ac:dyDescent="0.35">
      <c r="B1107" s="2">
        <v>42795</v>
      </c>
      <c r="C1107" s="3">
        <v>28.53</v>
      </c>
      <c r="D1107" s="3">
        <f t="shared" si="54"/>
        <v>12945.332308653016</v>
      </c>
      <c r="E1107" s="3">
        <f t="shared" si="52"/>
        <v>1358.183376178235</v>
      </c>
      <c r="F1107" s="3">
        <f t="shared" si="53"/>
        <v>889.17577744408993</v>
      </c>
    </row>
    <row r="1108" spans="2:6" x14ac:dyDescent="0.35">
      <c r="B1108" s="2">
        <v>42796</v>
      </c>
      <c r="C1108" s="3">
        <v>27.905999999999999</v>
      </c>
      <c r="D1108" s="3">
        <f t="shared" si="54"/>
        <v>12863.912413771717</v>
      </c>
      <c r="E1108" s="3">
        <f t="shared" si="52"/>
        <v>1328.4775778349042</v>
      </c>
      <c r="F1108" s="3">
        <f t="shared" si="53"/>
        <v>883.58329077751705</v>
      </c>
    </row>
    <row r="1109" spans="2:6" x14ac:dyDescent="0.35">
      <c r="B1109" s="2">
        <v>42797</v>
      </c>
      <c r="C1109" s="3">
        <v>27.827999999999996</v>
      </c>
      <c r="D1109" s="3">
        <f t="shared" si="54"/>
        <v>12853.572793169351</v>
      </c>
      <c r="E1109" s="3">
        <f t="shared" si="52"/>
        <v>1324.7643530419878</v>
      </c>
      <c r="F1109" s="3">
        <f t="shared" si="53"/>
        <v>882.87309346713664</v>
      </c>
    </row>
    <row r="1110" spans="2:6" x14ac:dyDescent="0.35">
      <c r="B1110" s="2">
        <v>42800</v>
      </c>
      <c r="C1110" s="3">
        <v>28.387999999999998</v>
      </c>
      <c r="D1110" s="3">
        <f t="shared" si="54"/>
        <v>12927.954203682115</v>
      </c>
      <c r="E1110" s="3">
        <f t="shared" si="52"/>
        <v>1351.4234028372846</v>
      </c>
      <c r="F1110" s="3">
        <f t="shared" si="53"/>
        <v>887.98212790079629</v>
      </c>
    </row>
    <row r="1111" spans="2:6" x14ac:dyDescent="0.35">
      <c r="B1111" s="2">
        <v>42801</v>
      </c>
      <c r="C1111" s="3">
        <v>28.286000000000001</v>
      </c>
      <c r="D1111" s="3">
        <f t="shared" si="54"/>
        <v>12914.596564866137</v>
      </c>
      <c r="E1111" s="3">
        <f t="shared" si="52"/>
        <v>1346.5676473388557</v>
      </c>
      <c r="F1111" s="3">
        <f t="shared" si="53"/>
        <v>887.06463203465501</v>
      </c>
    </row>
    <row r="1112" spans="2:6" x14ac:dyDescent="0.35">
      <c r="B1112" s="2">
        <v>42802</v>
      </c>
      <c r="C1112" s="3">
        <v>28.064</v>
      </c>
      <c r="D1112" s="3">
        <f t="shared" si="54"/>
        <v>12885.44936779548</v>
      </c>
      <c r="E1112" s="3">
        <f t="shared" si="52"/>
        <v>1335.9992383128629</v>
      </c>
      <c r="F1112" s="3">
        <f t="shared" si="53"/>
        <v>885.0625991012638</v>
      </c>
    </row>
    <row r="1113" spans="2:6" x14ac:dyDescent="0.35">
      <c r="B1113" s="2">
        <v>42803</v>
      </c>
      <c r="C1113" s="3">
        <v>28.106000000000002</v>
      </c>
      <c r="D1113" s="3">
        <f t="shared" si="54"/>
        <v>12890.994779611474</v>
      </c>
      <c r="E1113" s="3">
        <f t="shared" si="52"/>
        <v>1337.9986670475103</v>
      </c>
      <c r="F1113" s="3">
        <f t="shared" si="53"/>
        <v>885.44349669007568</v>
      </c>
    </row>
    <row r="1114" spans="2:6" x14ac:dyDescent="0.35">
      <c r="B1114" s="2">
        <v>42804</v>
      </c>
      <c r="C1114" s="3">
        <v>28.177999999999997</v>
      </c>
      <c r="D1114" s="3">
        <f t="shared" si="54"/>
        <v>12900.491079107735</v>
      </c>
      <c r="E1114" s="3">
        <f t="shared" si="52"/>
        <v>1341.4262591640481</v>
      </c>
      <c r="F1114" s="3">
        <f t="shared" si="53"/>
        <v>886.09576882076362</v>
      </c>
    </row>
    <row r="1115" spans="2:6" x14ac:dyDescent="0.35">
      <c r="B1115" s="2">
        <v>42807</v>
      </c>
      <c r="C1115" s="3">
        <v>28.704000000000001</v>
      </c>
      <c r="D1115" s="3">
        <f t="shared" si="54"/>
        <v>12969.740530650419</v>
      </c>
      <c r="E1115" s="3">
        <f t="shared" si="52"/>
        <v>1366.4667237932019</v>
      </c>
      <c r="F1115" s="3">
        <f t="shared" si="53"/>
        <v>890.85230449284404</v>
      </c>
    </row>
    <row r="1116" spans="2:6" x14ac:dyDescent="0.35">
      <c r="B1116" s="2">
        <v>42808</v>
      </c>
      <c r="C1116" s="3">
        <v>28.637999999999998</v>
      </c>
      <c r="D1116" s="3">
        <f t="shared" si="54"/>
        <v>12961.164875314817</v>
      </c>
      <c r="E1116" s="3">
        <f t="shared" si="52"/>
        <v>1363.3247643530419</v>
      </c>
      <c r="F1116" s="3">
        <f t="shared" si="53"/>
        <v>890.26326862892665</v>
      </c>
    </row>
    <row r="1117" spans="2:6" x14ac:dyDescent="0.35">
      <c r="B1117" s="2">
        <v>42809</v>
      </c>
      <c r="C1117" s="3">
        <v>29.05</v>
      </c>
      <c r="D1117" s="3">
        <f t="shared" si="54"/>
        <v>13014.78564979196</v>
      </c>
      <c r="E1117" s="3">
        <f t="shared" si="52"/>
        <v>1382.9382081310102</v>
      </c>
      <c r="F1117" s="3">
        <f t="shared" si="53"/>
        <v>893.94631767672888</v>
      </c>
    </row>
    <row r="1118" spans="2:6" x14ac:dyDescent="0.35">
      <c r="B1118" s="2">
        <v>42810</v>
      </c>
      <c r="C1118" s="3">
        <v>28.877999999999997</v>
      </c>
      <c r="D1118" s="3">
        <f t="shared" si="54"/>
        <v>12992.626461594278</v>
      </c>
      <c r="E1118" s="3">
        <f t="shared" si="52"/>
        <v>1374.7500714081689</v>
      </c>
      <c r="F1118" s="3">
        <f t="shared" si="53"/>
        <v>892.42426996691188</v>
      </c>
    </row>
    <row r="1119" spans="2:6" x14ac:dyDescent="0.35">
      <c r="B1119" s="2">
        <v>42811</v>
      </c>
      <c r="C1119" s="3">
        <v>29.022000000000002</v>
      </c>
      <c r="D1119" s="3">
        <f t="shared" si="54"/>
        <v>13011.257061897468</v>
      </c>
      <c r="E1119" s="3">
        <f t="shared" si="52"/>
        <v>1381.6052556412455</v>
      </c>
      <c r="F1119" s="3">
        <f t="shared" si="53"/>
        <v>893.70394963166382</v>
      </c>
    </row>
    <row r="1120" spans="2:6" x14ac:dyDescent="0.35">
      <c r="B1120" s="2">
        <v>42814</v>
      </c>
      <c r="C1120" s="3">
        <v>29.166000000000004</v>
      </c>
      <c r="D1120" s="3">
        <f t="shared" si="54"/>
        <v>13029.821804303492</v>
      </c>
      <c r="E1120" s="3">
        <f t="shared" si="52"/>
        <v>1388.4604398743218</v>
      </c>
      <c r="F1120" s="3">
        <f t="shared" si="53"/>
        <v>894.97910571637021</v>
      </c>
    </row>
    <row r="1121" spans="2:6" x14ac:dyDescent="0.35">
      <c r="B1121" s="2">
        <v>42815</v>
      </c>
      <c r="C1121" s="3">
        <v>28.483999999999998</v>
      </c>
      <c r="D1121" s="3">
        <f t="shared" si="54"/>
        <v>12942.206394719013</v>
      </c>
      <c r="E1121" s="3">
        <f t="shared" si="52"/>
        <v>1355.9935256593353</v>
      </c>
      <c r="F1121" s="3">
        <f t="shared" si="53"/>
        <v>888.96106785717313</v>
      </c>
    </row>
    <row r="1122" spans="2:6" x14ac:dyDescent="0.35">
      <c r="B1122" s="2">
        <v>42816</v>
      </c>
      <c r="C1122" s="3">
        <v>28.53</v>
      </c>
      <c r="D1122" s="3">
        <f t="shared" si="54"/>
        <v>12948.21674373691</v>
      </c>
      <c r="E1122" s="3">
        <f t="shared" si="52"/>
        <v>1358.183376178235</v>
      </c>
      <c r="F1122" s="3">
        <f t="shared" si="53"/>
        <v>889.37390057813207</v>
      </c>
    </row>
    <row r="1123" spans="2:6" x14ac:dyDescent="0.35">
      <c r="B1123" s="2">
        <v>42817</v>
      </c>
      <c r="C1123" s="3">
        <v>28.368000000000002</v>
      </c>
      <c r="D1123" s="3">
        <f t="shared" si="54"/>
        <v>12927.074176546208</v>
      </c>
      <c r="E1123" s="3">
        <f t="shared" si="52"/>
        <v>1350.471293916024</v>
      </c>
      <c r="F1123" s="3">
        <f t="shared" si="53"/>
        <v>887.92168149478027</v>
      </c>
    </row>
    <row r="1124" spans="2:6" x14ac:dyDescent="0.35">
      <c r="B1124" s="2">
        <v>42818</v>
      </c>
      <c r="C1124" s="3">
        <v>28.404000000000003</v>
      </c>
      <c r="D1124" s="3">
        <f t="shared" si="54"/>
        <v>12931.791639945326</v>
      </c>
      <c r="E1124" s="3">
        <f t="shared" si="52"/>
        <v>1352.1850899742931</v>
      </c>
      <c r="F1124" s="3">
        <f t="shared" si="53"/>
        <v>888.24570980749263</v>
      </c>
    </row>
    <row r="1125" spans="2:6" x14ac:dyDescent="0.35">
      <c r="B1125" s="2">
        <v>42821</v>
      </c>
      <c r="C1125" s="3">
        <v>28.812000000000001</v>
      </c>
      <c r="D1125" s="3">
        <f t="shared" si="54"/>
        <v>12985.207948715532</v>
      </c>
      <c r="E1125" s="3">
        <f t="shared" si="52"/>
        <v>1371.6081119680093</v>
      </c>
      <c r="F1125" s="3">
        <f t="shared" si="53"/>
        <v>891.91471472343392</v>
      </c>
    </row>
    <row r="1126" spans="2:6" x14ac:dyDescent="0.35">
      <c r="B1126" s="2">
        <v>42822</v>
      </c>
      <c r="C1126" s="3">
        <v>29.033999999999999</v>
      </c>
      <c r="D1126" s="3">
        <f t="shared" si="54"/>
        <v>13013.97948110347</v>
      </c>
      <c r="E1126" s="3">
        <f t="shared" si="52"/>
        <v>1382.1765209940017</v>
      </c>
      <c r="F1126" s="3">
        <f t="shared" si="53"/>
        <v>893.89094438439076</v>
      </c>
    </row>
    <row r="1127" spans="2:6" x14ac:dyDescent="0.35">
      <c r="B1127" s="2">
        <v>42823</v>
      </c>
      <c r="C1127" s="3">
        <v>29.294</v>
      </c>
      <c r="D1127" s="3">
        <f t="shared" si="54"/>
        <v>13047.492311537824</v>
      </c>
      <c r="E1127" s="3">
        <f t="shared" si="52"/>
        <v>1394.5539369703895</v>
      </c>
      <c r="F1127" s="3">
        <f t="shared" si="53"/>
        <v>896.19283948799512</v>
      </c>
    </row>
    <row r="1128" spans="2:6" x14ac:dyDescent="0.35">
      <c r="B1128" s="2">
        <v>42824</v>
      </c>
      <c r="C1128" s="3">
        <v>29.612000000000002</v>
      </c>
      <c r="D1128" s="3">
        <f t="shared" si="54"/>
        <v>13088.221898727892</v>
      </c>
      <c r="E1128" s="3">
        <f t="shared" si="52"/>
        <v>1409.6924688184329</v>
      </c>
      <c r="F1128" s="3">
        <f t="shared" si="53"/>
        <v>898.99043181635102</v>
      </c>
    </row>
    <row r="1129" spans="2:6" x14ac:dyDescent="0.35">
      <c r="B1129" s="2">
        <v>42825</v>
      </c>
      <c r="C1129" s="3">
        <v>29.562000000000001</v>
      </c>
      <c r="D1129" s="3">
        <f t="shared" si="54"/>
        <v>13081.866871303055</v>
      </c>
      <c r="E1129" s="3">
        <f t="shared" si="52"/>
        <v>1407.3121965152814</v>
      </c>
      <c r="F1129" s="3">
        <f t="shared" si="53"/>
        <v>898.5539241766528</v>
      </c>
    </row>
    <row r="1130" spans="2:6" x14ac:dyDescent="0.35">
      <c r="B1130" s="2">
        <v>42828</v>
      </c>
      <c r="C1130" s="3">
        <v>29.383999999999997</v>
      </c>
      <c r="D1130" s="3">
        <f t="shared" si="54"/>
        <v>13059.215712187761</v>
      </c>
      <c r="E1130" s="3">
        <f t="shared" si="52"/>
        <v>1398.8384271160619</v>
      </c>
      <c r="F1130" s="3">
        <f t="shared" si="53"/>
        <v>896.99808447040687</v>
      </c>
    </row>
    <row r="1131" spans="2:6" x14ac:dyDescent="0.35">
      <c r="B1131" s="2">
        <v>42829</v>
      </c>
      <c r="C1131" s="3">
        <v>29.1</v>
      </c>
      <c r="D1131" s="3">
        <f t="shared" si="54"/>
        <v>13022.919689617489</v>
      </c>
      <c r="E1131" s="3">
        <f t="shared" si="52"/>
        <v>1385.3184804341618</v>
      </c>
      <c r="F1131" s="3">
        <f t="shared" si="53"/>
        <v>894.50502030507243</v>
      </c>
    </row>
    <row r="1132" spans="2:6" x14ac:dyDescent="0.35">
      <c r="B1132" s="2">
        <v>42830</v>
      </c>
      <c r="C1132" s="3">
        <v>28.724</v>
      </c>
      <c r="D1132" s="3">
        <f t="shared" si="54"/>
        <v>12974.531682676352</v>
      </c>
      <c r="E1132" s="3">
        <f t="shared" si="52"/>
        <v>1367.4188327144625</v>
      </c>
      <c r="F1132" s="3">
        <f t="shared" si="53"/>
        <v>891.18139425477045</v>
      </c>
    </row>
    <row r="1133" spans="2:6" x14ac:dyDescent="0.35">
      <c r="B1133" s="2">
        <v>42831</v>
      </c>
      <c r="C1133" s="3">
        <v>28.748000000000001</v>
      </c>
      <c r="D1133" s="3">
        <f t="shared" si="54"/>
        <v>12977.649082672562</v>
      </c>
      <c r="E1133" s="3">
        <f t="shared" si="52"/>
        <v>1368.5613634199751</v>
      </c>
      <c r="F1133" s="3">
        <f t="shared" si="53"/>
        <v>891.39551904501479</v>
      </c>
    </row>
    <row r="1134" spans="2:6" x14ac:dyDescent="0.35">
      <c r="B1134" s="2">
        <v>42832</v>
      </c>
      <c r="C1134" s="3">
        <v>28.622000000000003</v>
      </c>
      <c r="D1134" s="3">
        <f t="shared" si="54"/>
        <v>12961.292466915571</v>
      </c>
      <c r="E1134" s="3">
        <f t="shared" si="52"/>
        <v>1362.5630772160337</v>
      </c>
      <c r="F1134" s="3">
        <f t="shared" si="53"/>
        <v>890.27203251061701</v>
      </c>
    </row>
    <row r="1135" spans="2:6" x14ac:dyDescent="0.35">
      <c r="B1135" s="2">
        <v>42835</v>
      </c>
      <c r="C1135" s="3">
        <v>28.77</v>
      </c>
      <c r="D1135" s="3">
        <f t="shared" si="54"/>
        <v>12980.565255813255</v>
      </c>
      <c r="E1135" s="3">
        <f t="shared" si="52"/>
        <v>1369.6086832333617</v>
      </c>
      <c r="F1135" s="3">
        <f t="shared" si="53"/>
        <v>891.59582217031993</v>
      </c>
    </row>
    <row r="1136" spans="2:6" x14ac:dyDescent="0.35">
      <c r="B1136" s="2">
        <v>42836</v>
      </c>
      <c r="C1136" s="3">
        <v>28.869999999999997</v>
      </c>
      <c r="D1136" s="3">
        <f t="shared" si="54"/>
        <v>12993.539684965923</v>
      </c>
      <c r="E1136" s="3">
        <f t="shared" si="52"/>
        <v>1374.3692278396647</v>
      </c>
      <c r="F1136" s="3">
        <f t="shared" si="53"/>
        <v>892.48699652209814</v>
      </c>
    </row>
    <row r="1137" spans="2:6" x14ac:dyDescent="0.35">
      <c r="B1137" s="2">
        <v>42837</v>
      </c>
      <c r="C1137" s="3">
        <v>28.766000000000002</v>
      </c>
      <c r="D1137" s="3">
        <f t="shared" si="54"/>
        <v>12980.079576840511</v>
      </c>
      <c r="E1137" s="3">
        <f t="shared" si="52"/>
        <v>1369.4182614491097</v>
      </c>
      <c r="F1137" s="3">
        <f t="shared" si="53"/>
        <v>891.56246234858031</v>
      </c>
    </row>
    <row r="1138" spans="2:6" x14ac:dyDescent="0.35">
      <c r="B1138" s="2">
        <v>42838</v>
      </c>
      <c r="C1138" s="3">
        <v>28.583999999999996</v>
      </c>
      <c r="D1138" s="3">
        <f t="shared" si="54"/>
        <v>12956.463715899639</v>
      </c>
      <c r="E1138" s="3">
        <f t="shared" si="52"/>
        <v>1360.7540702656381</v>
      </c>
      <c r="F1138" s="3">
        <f t="shared" si="53"/>
        <v>889.94036018762802</v>
      </c>
    </row>
    <row r="1139" spans="2:6" x14ac:dyDescent="0.35">
      <c r="B1139" s="2">
        <v>42842</v>
      </c>
      <c r="C1139" s="3">
        <v>29.45</v>
      </c>
      <c r="D1139" s="3">
        <f t="shared" si="54"/>
        <v>13069.343426671789</v>
      </c>
      <c r="E1139" s="3">
        <f t="shared" si="52"/>
        <v>1401.9803865562221</v>
      </c>
      <c r="F1139" s="3">
        <f t="shared" si="53"/>
        <v>897.69372658953944</v>
      </c>
    </row>
    <row r="1140" spans="2:6" x14ac:dyDescent="0.35">
      <c r="B1140" s="2">
        <v>42843</v>
      </c>
      <c r="C1140" s="3">
        <v>28.672000000000004</v>
      </c>
      <c r="D1140" s="3">
        <f t="shared" si="54"/>
        <v>12970.058668107826</v>
      </c>
      <c r="E1140" s="3">
        <f t="shared" si="52"/>
        <v>1364.9433495191852</v>
      </c>
      <c r="F1140" s="3">
        <f t="shared" si="53"/>
        <v>890.87415639392145</v>
      </c>
    </row>
    <row r="1141" spans="2:6" x14ac:dyDescent="0.35">
      <c r="B1141" s="2">
        <v>42844</v>
      </c>
      <c r="C1141" s="3">
        <v>27.951999999999998</v>
      </c>
      <c r="D1141" s="3">
        <f t="shared" si="54"/>
        <v>12876.399355726346</v>
      </c>
      <c r="E1141" s="3">
        <f t="shared" si="52"/>
        <v>1330.6674283538034</v>
      </c>
      <c r="F1141" s="3">
        <f t="shared" si="53"/>
        <v>884.44098110602135</v>
      </c>
    </row>
    <row r="1142" spans="2:6" x14ac:dyDescent="0.35">
      <c r="B1142" s="2">
        <v>42845</v>
      </c>
      <c r="C1142" s="3">
        <v>28.236000000000001</v>
      </c>
      <c r="D1142" s="3">
        <f t="shared" si="54"/>
        <v>12914.020708360495</v>
      </c>
      <c r="E1142" s="3">
        <f t="shared" si="52"/>
        <v>1344.1873750357042</v>
      </c>
      <c r="F1142" s="3">
        <f t="shared" si="53"/>
        <v>887.02507819054404</v>
      </c>
    </row>
    <row r="1143" spans="2:6" x14ac:dyDescent="0.35">
      <c r="B1143" s="2">
        <v>42846</v>
      </c>
      <c r="C1143" s="3">
        <v>28.574000000000002</v>
      </c>
      <c r="D1143" s="3">
        <f t="shared" si="54"/>
        <v>12958.474572874977</v>
      </c>
      <c r="E1143" s="3">
        <f t="shared" si="52"/>
        <v>1360.2780158050082</v>
      </c>
      <c r="F1143" s="3">
        <f t="shared" si="53"/>
        <v>890.07847987986486</v>
      </c>
    </row>
    <row r="1144" spans="2:6" x14ac:dyDescent="0.35">
      <c r="B1144" s="2">
        <v>42849</v>
      </c>
      <c r="C1144" s="3">
        <v>28.766000000000002</v>
      </c>
      <c r="D1144" s="3">
        <f t="shared" si="54"/>
        <v>12983.513665412185</v>
      </c>
      <c r="E1144" s="3">
        <f t="shared" si="52"/>
        <v>1369.4182614491097</v>
      </c>
      <c r="F1144" s="3">
        <f t="shared" si="53"/>
        <v>891.79833952057754</v>
      </c>
    </row>
    <row r="1145" spans="2:6" x14ac:dyDescent="0.35">
      <c r="B1145" s="2">
        <v>42850</v>
      </c>
      <c r="C1145" s="3">
        <v>30.431999999999999</v>
      </c>
      <c r="D1145" s="3">
        <f t="shared" si="54"/>
        <v>13199.746816077966</v>
      </c>
      <c r="E1145" s="3">
        <f t="shared" si="52"/>
        <v>1448.728934590117</v>
      </c>
      <c r="F1145" s="3">
        <f t="shared" si="53"/>
        <v>906.65074154998797</v>
      </c>
    </row>
    <row r="1146" spans="2:6" x14ac:dyDescent="0.35">
      <c r="B1146" s="2">
        <v>42851</v>
      </c>
      <c r="C1146" s="3">
        <v>30.033999999999999</v>
      </c>
      <c r="D1146" s="3">
        <f t="shared" si="54"/>
        <v>13150.104424733967</v>
      </c>
      <c r="E1146" s="3">
        <f t="shared" si="52"/>
        <v>1429.7819670570314</v>
      </c>
      <c r="F1146" s="3">
        <f t="shared" si="53"/>
        <v>903.2409556236754</v>
      </c>
    </row>
    <row r="1147" spans="2:6" x14ac:dyDescent="0.35">
      <c r="B1147" s="2">
        <v>42852</v>
      </c>
      <c r="C1147" s="3">
        <v>30.616000000000003</v>
      </c>
      <c r="D1147" s="3">
        <f t="shared" si="54"/>
        <v>13223.382410948198</v>
      </c>
      <c r="E1147" s="3">
        <f t="shared" si="52"/>
        <v>1457.4883366657148</v>
      </c>
      <c r="F1147" s="3">
        <f t="shared" si="53"/>
        <v>908.27419917494547</v>
      </c>
    </row>
    <row r="1148" spans="2:6" x14ac:dyDescent="0.35">
      <c r="B1148" s="2">
        <v>42853</v>
      </c>
      <c r="C1148" s="3">
        <v>30.439999999999998</v>
      </c>
      <c r="D1148" s="3">
        <f t="shared" si="54"/>
        <v>13201.522857179794</v>
      </c>
      <c r="E1148" s="3">
        <f t="shared" si="52"/>
        <v>1449.1097781586213</v>
      </c>
      <c r="F1148" s="3">
        <f t="shared" si="53"/>
        <v>906.77273244908872</v>
      </c>
    </row>
    <row r="1149" spans="2:6" x14ac:dyDescent="0.35">
      <c r="B1149" s="2">
        <v>42856</v>
      </c>
      <c r="C1149" s="3">
        <v>31.07</v>
      </c>
      <c r="D1149" s="3">
        <f t="shared" si="54"/>
        <v>13280.092440389659</v>
      </c>
      <c r="E1149" s="3">
        <f t="shared" si="52"/>
        <v>1479.10120917833</v>
      </c>
      <c r="F1149" s="3">
        <f t="shared" si="53"/>
        <v>912.16943981575798</v>
      </c>
    </row>
    <row r="1150" spans="2:6" x14ac:dyDescent="0.35">
      <c r="B1150" s="2">
        <v>42857</v>
      </c>
      <c r="C1150" s="3">
        <v>31.29</v>
      </c>
      <c r="D1150" s="3">
        <f t="shared" si="54"/>
        <v>13307.133085080879</v>
      </c>
      <c r="E1150" s="3">
        <f t="shared" si="52"/>
        <v>1489.5744073121964</v>
      </c>
      <c r="F1150" s="3">
        <f t="shared" si="53"/>
        <v>914.02678002863422</v>
      </c>
    </row>
    <row r="1151" spans="2:6" x14ac:dyDescent="0.35">
      <c r="B1151" s="2">
        <v>42858</v>
      </c>
      <c r="C1151" s="3">
        <v>31.118000000000002</v>
      </c>
      <c r="D1151" s="3">
        <f t="shared" si="54"/>
        <v>13286.098114931367</v>
      </c>
      <c r="E1151" s="3">
        <f t="shared" si="52"/>
        <v>1481.3862705893555</v>
      </c>
      <c r="F1151" s="3">
        <f t="shared" si="53"/>
        <v>912.58195146106584</v>
      </c>
    </row>
    <row r="1152" spans="2:6" x14ac:dyDescent="0.35">
      <c r="B1152" s="2">
        <v>42859</v>
      </c>
      <c r="C1152" s="3">
        <v>31.45</v>
      </c>
      <c r="D1152" s="3">
        <f t="shared" si="54"/>
        <v>13326.860386545317</v>
      </c>
      <c r="E1152" s="3">
        <f t="shared" si="52"/>
        <v>1497.1912786822813</v>
      </c>
      <c r="F1152" s="3">
        <f t="shared" si="53"/>
        <v>915.38178878378142</v>
      </c>
    </row>
    <row r="1153" spans="2:6" x14ac:dyDescent="0.35">
      <c r="B1153" s="2">
        <v>42860</v>
      </c>
      <c r="C1153" s="3">
        <v>31.32</v>
      </c>
      <c r="D1153" s="3">
        <f t="shared" si="54"/>
        <v>13311.019296356906</v>
      </c>
      <c r="E1153" s="3">
        <f t="shared" si="52"/>
        <v>1491.0025706940876</v>
      </c>
      <c r="F1153" s="3">
        <f t="shared" si="53"/>
        <v>914.29371214364539</v>
      </c>
    </row>
    <row r="1154" spans="2:6" x14ac:dyDescent="0.35">
      <c r="B1154" s="2">
        <v>42863</v>
      </c>
      <c r="C1154" s="3">
        <v>31.276</v>
      </c>
      <c r="D1154" s="3">
        <f t="shared" si="54"/>
        <v>13305.641841761464</v>
      </c>
      <c r="E1154" s="3">
        <f t="shared" si="52"/>
        <v>1488.9079310673142</v>
      </c>
      <c r="F1154" s="3">
        <f t="shared" si="53"/>
        <v>913.92435102903153</v>
      </c>
    </row>
    <row r="1155" spans="2:6" x14ac:dyDescent="0.35">
      <c r="B1155" s="2">
        <v>42864</v>
      </c>
      <c r="C1155" s="3">
        <v>31.492000000000001</v>
      </c>
      <c r="D1155" s="3">
        <f t="shared" si="54"/>
        <v>13332.066713726108</v>
      </c>
      <c r="E1155" s="3">
        <f t="shared" si="52"/>
        <v>1499.1907074169285</v>
      </c>
      <c r="F1155" s="3">
        <f t="shared" si="53"/>
        <v>915.73939567313971</v>
      </c>
    </row>
    <row r="1156" spans="2:6" x14ac:dyDescent="0.35">
      <c r="B1156" s="2">
        <v>42865</v>
      </c>
      <c r="C1156" s="3">
        <v>32.055999999999997</v>
      </c>
      <c r="D1156" s="3">
        <f t="shared" si="54"/>
        <v>13400.727829308185</v>
      </c>
      <c r="E1156" s="3">
        <f t="shared" ref="E1156:E1219" si="55">C1156/$C$3*100</f>
        <v>1526.0401789964772</v>
      </c>
      <c r="F1156" s="3">
        <f t="shared" ref="F1156:F1219" si="56">D1156/$D$3*100</f>
        <v>920.45552032503952</v>
      </c>
    </row>
    <row r="1157" spans="2:6" x14ac:dyDescent="0.35">
      <c r="B1157" s="2">
        <v>42866</v>
      </c>
      <c r="C1157" s="3">
        <v>31.707999999999998</v>
      </c>
      <c r="D1157" s="3">
        <f t="shared" si="54"/>
        <v>13358.893499375177</v>
      </c>
      <c r="E1157" s="3">
        <f t="shared" si="55"/>
        <v>1509.4734837665428</v>
      </c>
      <c r="F1157" s="3">
        <f t="shared" si="56"/>
        <v>917.58204655432985</v>
      </c>
    </row>
    <row r="1158" spans="2:6" x14ac:dyDescent="0.35">
      <c r="B1158" s="2">
        <v>42867</v>
      </c>
      <c r="C1158" s="3">
        <v>32.161999999999999</v>
      </c>
      <c r="D1158" s="3">
        <f t="shared" si="54"/>
        <v>13413.897212318772</v>
      </c>
      <c r="E1158" s="3">
        <f t="shared" si="55"/>
        <v>1531.0863562791583</v>
      </c>
      <c r="F1158" s="3">
        <f t="shared" si="56"/>
        <v>921.36008546849814</v>
      </c>
    </row>
    <row r="1159" spans="2:6" x14ac:dyDescent="0.35">
      <c r="B1159" s="2">
        <v>42870</v>
      </c>
      <c r="C1159" s="3">
        <v>32.004000000000005</v>
      </c>
      <c r="D1159" s="3">
        <f t="shared" si="54"/>
        <v>13394.947460369323</v>
      </c>
      <c r="E1159" s="3">
        <f t="shared" si="55"/>
        <v>1523.5646958012001</v>
      </c>
      <c r="F1159" s="3">
        <f t="shared" si="56"/>
        <v>920.05848424109968</v>
      </c>
    </row>
    <row r="1160" spans="2:6" x14ac:dyDescent="0.35">
      <c r="B1160" s="2">
        <v>42871</v>
      </c>
      <c r="C1160" s="3">
        <v>31.881999999999998</v>
      </c>
      <c r="D1160" s="3">
        <f t="shared" ref="D1160:D1223" si="57">D1159*(1+((E1160/E1159-1))*0.287564)</f>
        <v>13380.263909253143</v>
      </c>
      <c r="E1160" s="3">
        <f t="shared" si="55"/>
        <v>1517.75683138151</v>
      </c>
      <c r="F1160" s="3">
        <f t="shared" si="56"/>
        <v>919.04991546371559</v>
      </c>
    </row>
    <row r="1161" spans="2:6" x14ac:dyDescent="0.35">
      <c r="B1161" s="2">
        <v>42872</v>
      </c>
      <c r="C1161" s="3">
        <v>30.639999999999997</v>
      </c>
      <c r="D1161" s="3">
        <f t="shared" si="57"/>
        <v>13230.373020795261</v>
      </c>
      <c r="E1161" s="3">
        <f t="shared" si="55"/>
        <v>1458.6308673712272</v>
      </c>
      <c r="F1161" s="3">
        <f t="shared" si="56"/>
        <v>908.75436305157427</v>
      </c>
    </row>
    <row r="1162" spans="2:6" x14ac:dyDescent="0.35">
      <c r="B1162" s="2">
        <v>42873</v>
      </c>
      <c r="C1162" s="3">
        <v>31.139999999999997</v>
      </c>
      <c r="D1162" s="3">
        <f t="shared" si="57"/>
        <v>13292.45818703795</v>
      </c>
      <c r="E1162" s="3">
        <f t="shared" si="55"/>
        <v>1482.4335904027419</v>
      </c>
      <c r="F1162" s="3">
        <f t="shared" si="56"/>
        <v>913.0188056047167</v>
      </c>
    </row>
    <row r="1163" spans="2:6" x14ac:dyDescent="0.35">
      <c r="B1163" s="2">
        <v>42874</v>
      </c>
      <c r="C1163" s="3">
        <v>31.404000000000003</v>
      </c>
      <c r="D1163" s="3">
        <f t="shared" si="57"/>
        <v>13324.864165386367</v>
      </c>
      <c r="E1163" s="3">
        <f t="shared" si="55"/>
        <v>1495.0014281633819</v>
      </c>
      <c r="F1163" s="3">
        <f t="shared" si="56"/>
        <v>915.24467438156751</v>
      </c>
    </row>
    <row r="1164" spans="2:6" x14ac:dyDescent="0.35">
      <c r="B1164" s="2">
        <v>42877</v>
      </c>
      <c r="C1164" s="3">
        <v>31.431999999999999</v>
      </c>
      <c r="D1164" s="3">
        <f t="shared" si="57"/>
        <v>13328.280578412987</v>
      </c>
      <c r="E1164" s="3">
        <f t="shared" si="55"/>
        <v>1496.3343806531466</v>
      </c>
      <c r="F1164" s="3">
        <f t="shared" si="56"/>
        <v>915.47933747376055</v>
      </c>
    </row>
    <row r="1165" spans="2:6" x14ac:dyDescent="0.35">
      <c r="B1165" s="2">
        <v>42878</v>
      </c>
      <c r="C1165" s="3">
        <v>31.589999999999996</v>
      </c>
      <c r="D1165" s="3">
        <f t="shared" si="57"/>
        <v>13347.546674138603</v>
      </c>
      <c r="E1165" s="3">
        <f t="shared" si="55"/>
        <v>1503.856041131105</v>
      </c>
      <c r="F1165" s="3">
        <f t="shared" si="56"/>
        <v>916.80266739968965</v>
      </c>
    </row>
    <row r="1166" spans="2:6" x14ac:dyDescent="0.35">
      <c r="B1166" s="2">
        <v>42879</v>
      </c>
      <c r="C1166" s="3">
        <v>31.55</v>
      </c>
      <c r="D1166" s="3">
        <f t="shared" si="57"/>
        <v>13342.686561556391</v>
      </c>
      <c r="E1166" s="3">
        <f t="shared" si="55"/>
        <v>1501.9518232885841</v>
      </c>
      <c r="F1166" s="3">
        <f t="shared" si="56"/>
        <v>916.46884094543441</v>
      </c>
    </row>
    <row r="1167" spans="2:6" x14ac:dyDescent="0.35">
      <c r="B1167" s="2">
        <v>42880</v>
      </c>
      <c r="C1167" s="3">
        <v>32.61</v>
      </c>
      <c r="D1167" s="3">
        <f t="shared" si="57"/>
        <v>13471.595876849282</v>
      </c>
      <c r="E1167" s="3">
        <f t="shared" si="55"/>
        <v>1552.4135961153956</v>
      </c>
      <c r="F1167" s="3">
        <f t="shared" si="56"/>
        <v>925.32323246759893</v>
      </c>
    </row>
    <row r="1168" spans="2:6" x14ac:dyDescent="0.35">
      <c r="B1168" s="2">
        <v>42881</v>
      </c>
      <c r="C1168" s="3">
        <v>32.486000000000004</v>
      </c>
      <c r="D1168" s="3">
        <f t="shared" si="57"/>
        <v>13456.865140768492</v>
      </c>
      <c r="E1168" s="3">
        <f t="shared" si="55"/>
        <v>1546.5105208035802</v>
      </c>
      <c r="F1168" s="3">
        <f t="shared" si="56"/>
        <v>924.31142269750876</v>
      </c>
    </row>
    <row r="1169" spans="2:6" x14ac:dyDescent="0.35">
      <c r="B1169" s="2">
        <v>42885</v>
      </c>
      <c r="C1169" s="3">
        <v>32.643999999999998</v>
      </c>
      <c r="D1169" s="3">
        <f t="shared" si="57"/>
        <v>13475.685992053344</v>
      </c>
      <c r="E1169" s="3">
        <f t="shared" si="55"/>
        <v>1554.0321812815384</v>
      </c>
      <c r="F1169" s="3">
        <f t="shared" si="56"/>
        <v>925.60417012757534</v>
      </c>
    </row>
    <row r="1170" spans="2:6" x14ac:dyDescent="0.35">
      <c r="B1170" s="2">
        <v>42886</v>
      </c>
      <c r="C1170" s="3">
        <v>32.613999999999997</v>
      </c>
      <c r="D1170" s="3">
        <f t="shared" si="57"/>
        <v>13472.124735314019</v>
      </c>
      <c r="E1170" s="3">
        <f t="shared" si="55"/>
        <v>1552.6040178996477</v>
      </c>
      <c r="F1170" s="3">
        <f t="shared" si="56"/>
        <v>925.35955815822854</v>
      </c>
    </row>
    <row r="1171" spans="2:6" x14ac:dyDescent="0.35">
      <c r="B1171" s="2">
        <v>42887</v>
      </c>
      <c r="C1171" s="3">
        <v>32.597999999999999</v>
      </c>
      <c r="D1171" s="3">
        <f t="shared" si="57"/>
        <v>13470.224153685327</v>
      </c>
      <c r="E1171" s="3">
        <f t="shared" si="55"/>
        <v>1551.8423307626392</v>
      </c>
      <c r="F1171" s="3">
        <f t="shared" si="56"/>
        <v>925.22901294648784</v>
      </c>
    </row>
    <row r="1172" spans="2:6" x14ac:dyDescent="0.35">
      <c r="B1172" s="2">
        <v>42888</v>
      </c>
      <c r="C1172" s="3">
        <v>33.036000000000001</v>
      </c>
      <c r="D1172" s="3">
        <f t="shared" si="57"/>
        <v>13522.270769240769</v>
      </c>
      <c r="E1172" s="3">
        <f t="shared" si="55"/>
        <v>1572.6935161382462</v>
      </c>
      <c r="F1172" s="3">
        <f t="shared" si="56"/>
        <v>928.80393777239669</v>
      </c>
    </row>
    <row r="1173" spans="2:6" x14ac:dyDescent="0.35">
      <c r="B1173" s="2">
        <v>42891</v>
      </c>
      <c r="C1173" s="3">
        <v>33.012</v>
      </c>
      <c r="D1173" s="3">
        <f t="shared" si="57"/>
        <v>13519.445837695921</v>
      </c>
      <c r="E1173" s="3">
        <f t="shared" si="55"/>
        <v>1571.5509854327336</v>
      </c>
      <c r="F1173" s="3">
        <f t="shared" si="56"/>
        <v>928.60990175673271</v>
      </c>
    </row>
    <row r="1174" spans="2:6" x14ac:dyDescent="0.35">
      <c r="B1174" s="2">
        <v>42892</v>
      </c>
      <c r="C1174" s="3">
        <v>33.033999999999999</v>
      </c>
      <c r="D1174" s="3">
        <f t="shared" si="57"/>
        <v>13522.036699512932</v>
      </c>
      <c r="E1174" s="3">
        <f t="shared" si="55"/>
        <v>1572.5983052461202</v>
      </c>
      <c r="F1174" s="3">
        <f t="shared" si="56"/>
        <v>928.78786022975316</v>
      </c>
    </row>
    <row r="1175" spans="2:6" x14ac:dyDescent="0.35">
      <c r="B1175" s="2">
        <v>42893</v>
      </c>
      <c r="C1175" s="3">
        <v>33.122</v>
      </c>
      <c r="D1175" s="3">
        <f t="shared" si="57"/>
        <v>13532.395229651831</v>
      </c>
      <c r="E1175" s="3">
        <f t="shared" si="55"/>
        <v>1576.7875844996668</v>
      </c>
      <c r="F1175" s="3">
        <f t="shared" si="56"/>
        <v>929.49935637908561</v>
      </c>
    </row>
    <row r="1176" spans="2:6" x14ac:dyDescent="0.35">
      <c r="B1176" s="2">
        <v>42894</v>
      </c>
      <c r="C1176" s="3">
        <v>33.176000000000002</v>
      </c>
      <c r="D1176" s="3">
        <f t="shared" si="57"/>
        <v>13538.739568879482</v>
      </c>
      <c r="E1176" s="3">
        <f t="shared" si="55"/>
        <v>1579.3582785870703</v>
      </c>
      <c r="F1176" s="3">
        <f t="shared" si="56"/>
        <v>929.93512987880058</v>
      </c>
    </row>
    <row r="1177" spans="2:6" x14ac:dyDescent="0.35">
      <c r="B1177" s="2">
        <v>42895</v>
      </c>
      <c r="C1177" s="3">
        <v>31.606000000000002</v>
      </c>
      <c r="D1177" s="3">
        <f t="shared" si="57"/>
        <v>13354.497678794636</v>
      </c>
      <c r="E1177" s="3">
        <f t="shared" si="55"/>
        <v>1504.617728268114</v>
      </c>
      <c r="F1177" s="3">
        <f t="shared" si="56"/>
        <v>917.28011091536632</v>
      </c>
    </row>
    <row r="1178" spans="2:6" x14ac:dyDescent="0.35">
      <c r="B1178" s="2">
        <v>42898</v>
      </c>
      <c r="C1178" s="3">
        <v>30.288</v>
      </c>
      <c r="D1178" s="3">
        <f t="shared" si="57"/>
        <v>13194.354683429026</v>
      </c>
      <c r="E1178" s="3">
        <f t="shared" si="55"/>
        <v>1441.8737503570408</v>
      </c>
      <c r="F1178" s="3">
        <f t="shared" si="56"/>
        <v>906.28037224421143</v>
      </c>
    </row>
    <row r="1179" spans="2:6" x14ac:dyDescent="0.35">
      <c r="B1179" s="2">
        <v>42899</v>
      </c>
      <c r="C1179" s="3">
        <v>30.544</v>
      </c>
      <c r="D1179" s="3">
        <f t="shared" si="57"/>
        <v>13226.424172368788</v>
      </c>
      <c r="E1179" s="3">
        <f t="shared" si="55"/>
        <v>1454.0607445491764</v>
      </c>
      <c r="F1179" s="3">
        <f t="shared" si="56"/>
        <v>908.48312857988208</v>
      </c>
    </row>
    <row r="1180" spans="2:6" x14ac:dyDescent="0.35">
      <c r="B1180" s="2">
        <v>42900</v>
      </c>
      <c r="C1180" s="3">
        <v>30.439999999999998</v>
      </c>
      <c r="D1180" s="3">
        <f t="shared" si="57"/>
        <v>13213.473736347536</v>
      </c>
      <c r="E1180" s="3">
        <f t="shared" si="55"/>
        <v>1449.1097781586213</v>
      </c>
      <c r="F1180" s="3">
        <f t="shared" si="56"/>
        <v>907.59360224383431</v>
      </c>
    </row>
    <row r="1181" spans="2:6" x14ac:dyDescent="0.35">
      <c r="B1181" s="2">
        <v>42901</v>
      </c>
      <c r="C1181" s="3">
        <v>30.351999999999997</v>
      </c>
      <c r="D1181" s="3">
        <f t="shared" si="57"/>
        <v>13202.489002319491</v>
      </c>
      <c r="E1181" s="3">
        <f t="shared" si="55"/>
        <v>1444.9204989050745</v>
      </c>
      <c r="F1181" s="3">
        <f t="shared" si="56"/>
        <v>906.83909404068265</v>
      </c>
    </row>
    <row r="1182" spans="2:6" x14ac:dyDescent="0.35">
      <c r="B1182" s="2">
        <v>42902</v>
      </c>
      <c r="C1182" s="3">
        <v>30.475999999999999</v>
      </c>
      <c r="D1182" s="3">
        <f t="shared" si="57"/>
        <v>13217.999463174967</v>
      </c>
      <c r="E1182" s="3">
        <f t="shared" si="55"/>
        <v>1450.8235742168904</v>
      </c>
      <c r="F1182" s="3">
        <f t="shared" si="56"/>
        <v>907.90446075054024</v>
      </c>
    </row>
    <row r="1183" spans="2:6" x14ac:dyDescent="0.35">
      <c r="B1183" s="2">
        <v>42905</v>
      </c>
      <c r="C1183" s="3">
        <v>30.68</v>
      </c>
      <c r="D1183" s="3">
        <f t="shared" si="57"/>
        <v>13243.442705159354</v>
      </c>
      <c r="E1183" s="3">
        <f t="shared" si="55"/>
        <v>1460.5350852137483</v>
      </c>
      <c r="F1183" s="3">
        <f t="shared" si="56"/>
        <v>909.65208019612567</v>
      </c>
    </row>
    <row r="1184" spans="2:6" x14ac:dyDescent="0.35">
      <c r="B1184" s="2">
        <v>42906</v>
      </c>
      <c r="C1184" s="3">
        <v>30.410000000000004</v>
      </c>
      <c r="D1184" s="3">
        <f t="shared" si="57"/>
        <v>13209.927350313268</v>
      </c>
      <c r="E1184" s="3">
        <f t="shared" si="55"/>
        <v>1447.6816147767306</v>
      </c>
      <c r="F1184" s="3">
        <f t="shared" si="56"/>
        <v>907.35001169830389</v>
      </c>
    </row>
    <row r="1185" spans="2:6" x14ac:dyDescent="0.35">
      <c r="B1185" s="2">
        <v>42907</v>
      </c>
      <c r="C1185" s="3">
        <v>31.006</v>
      </c>
      <c r="D1185" s="3">
        <f t="shared" si="57"/>
        <v>13284.37736448443</v>
      </c>
      <c r="E1185" s="3">
        <f t="shared" si="55"/>
        <v>1476.054460630296</v>
      </c>
      <c r="F1185" s="3">
        <f t="shared" si="56"/>
        <v>912.46375831005491</v>
      </c>
    </row>
    <row r="1186" spans="2:6" x14ac:dyDescent="0.35">
      <c r="B1186" s="2">
        <v>42908</v>
      </c>
      <c r="C1186" s="3">
        <v>30.977999999999998</v>
      </c>
      <c r="D1186" s="3">
        <f t="shared" si="57"/>
        <v>13280.927611424107</v>
      </c>
      <c r="E1186" s="3">
        <f t="shared" si="55"/>
        <v>1474.7215081405311</v>
      </c>
      <c r="F1186" s="3">
        <f t="shared" si="56"/>
        <v>912.22680519164396</v>
      </c>
    </row>
    <row r="1187" spans="2:6" x14ac:dyDescent="0.35">
      <c r="B1187" s="2">
        <v>42909</v>
      </c>
      <c r="C1187" s="3">
        <v>31.604000000000003</v>
      </c>
      <c r="D1187" s="3">
        <f t="shared" si="57"/>
        <v>13358.103898916841</v>
      </c>
      <c r="E1187" s="3">
        <f t="shared" si="55"/>
        <v>1504.5225173759879</v>
      </c>
      <c r="F1187" s="3">
        <f t="shared" si="56"/>
        <v>917.52781128367997</v>
      </c>
    </row>
    <row r="1188" spans="2:6" x14ac:dyDescent="0.35">
      <c r="B1188" s="2">
        <v>42912</v>
      </c>
      <c r="C1188" s="3">
        <v>31.5</v>
      </c>
      <c r="D1188" s="3">
        <f t="shared" si="57"/>
        <v>13345.463213620133</v>
      </c>
      <c r="E1188" s="3">
        <f t="shared" si="55"/>
        <v>1499.5715509854326</v>
      </c>
      <c r="F1188" s="3">
        <f t="shared" si="56"/>
        <v>916.65956078935983</v>
      </c>
    </row>
    <row r="1189" spans="2:6" x14ac:dyDescent="0.35">
      <c r="B1189" s="2">
        <v>42913</v>
      </c>
      <c r="C1189" s="3">
        <v>30.206</v>
      </c>
      <c r="D1189" s="3">
        <f t="shared" si="57"/>
        <v>13187.813970130337</v>
      </c>
      <c r="E1189" s="3">
        <f t="shared" si="55"/>
        <v>1437.9701037798723</v>
      </c>
      <c r="F1189" s="3">
        <f t="shared" si="56"/>
        <v>905.83111040266613</v>
      </c>
    </row>
    <row r="1190" spans="2:6" x14ac:dyDescent="0.35">
      <c r="B1190" s="2">
        <v>42914</v>
      </c>
      <c r="C1190" s="3">
        <v>30.681999999999999</v>
      </c>
      <c r="D1190" s="3">
        <f t="shared" si="57"/>
        <v>13247.575411412769</v>
      </c>
      <c r="E1190" s="3">
        <f t="shared" si="55"/>
        <v>1460.6302961058745</v>
      </c>
      <c r="F1190" s="3">
        <f t="shared" si="56"/>
        <v>909.93594330664394</v>
      </c>
    </row>
    <row r="1191" spans="2:6" x14ac:dyDescent="0.35">
      <c r="B1191" s="2">
        <v>42915</v>
      </c>
      <c r="C1191" s="3">
        <v>30.018000000000001</v>
      </c>
      <c r="D1191" s="3">
        <f t="shared" si="57"/>
        <v>13165.13211843958</v>
      </c>
      <c r="E1191" s="3">
        <f t="shared" si="55"/>
        <v>1429.0202799200229</v>
      </c>
      <c r="F1191" s="3">
        <f t="shared" si="56"/>
        <v>904.27316251611251</v>
      </c>
    </row>
    <row r="1192" spans="2:6" x14ac:dyDescent="0.35">
      <c r="B1192" s="2">
        <v>42916</v>
      </c>
      <c r="C1192" s="3">
        <v>29.881999999999998</v>
      </c>
      <c r="D1192" s="3">
        <f t="shared" si="57"/>
        <v>13147.980034518567</v>
      </c>
      <c r="E1192" s="3">
        <f t="shared" si="55"/>
        <v>1422.5459392554508</v>
      </c>
      <c r="F1192" s="3">
        <f t="shared" si="56"/>
        <v>903.09503767608362</v>
      </c>
    </row>
    <row r="1193" spans="2:6" x14ac:dyDescent="0.35">
      <c r="B1193" s="2">
        <v>42919</v>
      </c>
      <c r="C1193" s="3">
        <v>29.233999999999998</v>
      </c>
      <c r="D1193" s="3">
        <f t="shared" si="57"/>
        <v>13065.990410214343</v>
      </c>
      <c r="E1193" s="3">
        <f t="shared" si="55"/>
        <v>1391.6976102066076</v>
      </c>
      <c r="F1193" s="3">
        <f t="shared" si="56"/>
        <v>897.46341801620611</v>
      </c>
    </row>
    <row r="1194" spans="2:6" x14ac:dyDescent="0.35">
      <c r="B1194" s="2">
        <v>42921</v>
      </c>
      <c r="C1194" s="3">
        <v>29.522000000000002</v>
      </c>
      <c r="D1194" s="3">
        <f t="shared" si="57"/>
        <v>13103.005695098416</v>
      </c>
      <c r="E1194" s="3">
        <f t="shared" si="55"/>
        <v>1405.4079786727602</v>
      </c>
      <c r="F1194" s="3">
        <f t="shared" si="56"/>
        <v>900.00588613748494</v>
      </c>
    </row>
    <row r="1195" spans="2:6" x14ac:dyDescent="0.35">
      <c r="B1195" s="2">
        <v>42922</v>
      </c>
      <c r="C1195" s="3">
        <v>29.25</v>
      </c>
      <c r="D1195" s="3">
        <f t="shared" si="57"/>
        <v>13068.289783490807</v>
      </c>
      <c r="E1195" s="3">
        <f t="shared" si="55"/>
        <v>1392.4592973436161</v>
      </c>
      <c r="F1195" s="3">
        <f t="shared" si="56"/>
        <v>897.62135502176045</v>
      </c>
    </row>
    <row r="1196" spans="2:6" x14ac:dyDescent="0.35">
      <c r="B1196" s="2">
        <v>42923</v>
      </c>
      <c r="C1196" s="3">
        <v>30.036000000000001</v>
      </c>
      <c r="D1196" s="3">
        <f t="shared" si="57"/>
        <v>13169.273173954862</v>
      </c>
      <c r="E1196" s="3">
        <f t="shared" si="55"/>
        <v>1429.8771779491574</v>
      </c>
      <c r="F1196" s="3">
        <f t="shared" si="56"/>
        <v>904.55759911221116</v>
      </c>
    </row>
    <row r="1197" spans="2:6" x14ac:dyDescent="0.35">
      <c r="B1197" s="2">
        <v>42926</v>
      </c>
      <c r="C1197" s="3">
        <v>30.533999999999999</v>
      </c>
      <c r="D1197" s="3">
        <f t="shared" si="57"/>
        <v>13232.062174412831</v>
      </c>
      <c r="E1197" s="3">
        <f t="shared" si="55"/>
        <v>1453.584690088546</v>
      </c>
      <c r="F1197" s="3">
        <f t="shared" si="56"/>
        <v>908.87038591180806</v>
      </c>
    </row>
    <row r="1198" spans="2:6" x14ac:dyDescent="0.35">
      <c r="B1198" s="2">
        <v>42927</v>
      </c>
      <c r="C1198" s="3">
        <v>30.866000000000003</v>
      </c>
      <c r="D1198" s="3">
        <f t="shared" si="57"/>
        <v>13273.435118979702</v>
      </c>
      <c r="E1198" s="3">
        <f t="shared" si="55"/>
        <v>1469.3896981814721</v>
      </c>
      <c r="F1198" s="3">
        <f t="shared" si="56"/>
        <v>911.71216851524173</v>
      </c>
    </row>
    <row r="1199" spans="2:6" x14ac:dyDescent="0.35">
      <c r="B1199" s="2">
        <v>42928</v>
      </c>
      <c r="C1199" s="3">
        <v>31.75</v>
      </c>
      <c r="D1199" s="3">
        <f t="shared" si="57"/>
        <v>13382.75263642135</v>
      </c>
      <c r="E1199" s="3">
        <f t="shared" si="55"/>
        <v>1511.4729125011902</v>
      </c>
      <c r="F1199" s="3">
        <f t="shared" si="56"/>
        <v>919.22085861618734</v>
      </c>
    </row>
    <row r="1200" spans="2:6" x14ac:dyDescent="0.35">
      <c r="B1200" s="2">
        <v>42929</v>
      </c>
      <c r="C1200" s="3">
        <v>31.642000000000003</v>
      </c>
      <c r="D1200" s="3">
        <f t="shared" si="57"/>
        <v>13369.662023163173</v>
      </c>
      <c r="E1200" s="3">
        <f t="shared" si="55"/>
        <v>1506.3315243263833</v>
      </c>
      <c r="F1200" s="3">
        <f t="shared" si="56"/>
        <v>918.32170392911314</v>
      </c>
    </row>
    <row r="1201" spans="2:6" x14ac:dyDescent="0.35">
      <c r="B1201" s="2">
        <v>42930</v>
      </c>
      <c r="C1201" s="3">
        <v>32.224000000000004</v>
      </c>
      <c r="D1201" s="3">
        <f t="shared" si="57"/>
        <v>13440.377423302129</v>
      </c>
      <c r="E1201" s="3">
        <f t="shared" si="55"/>
        <v>1534.0378939350664</v>
      </c>
      <c r="F1201" s="3">
        <f t="shared" si="56"/>
        <v>923.17893118266113</v>
      </c>
    </row>
    <row r="1202" spans="2:6" x14ac:dyDescent="0.35">
      <c r="B1202" s="2">
        <v>42933</v>
      </c>
      <c r="C1202" s="3">
        <v>32.339999999999996</v>
      </c>
      <c r="D1202" s="3">
        <f t="shared" si="57"/>
        <v>13454.290542977806</v>
      </c>
      <c r="E1202" s="3">
        <f t="shared" si="55"/>
        <v>1539.5601256783773</v>
      </c>
      <c r="F1202" s="3">
        <f t="shared" si="56"/>
        <v>924.1345813513343</v>
      </c>
    </row>
    <row r="1203" spans="2:6" x14ac:dyDescent="0.35">
      <c r="B1203" s="2">
        <v>42934</v>
      </c>
      <c r="C1203" s="3">
        <v>36.72</v>
      </c>
      <c r="D1203" s="3">
        <f t="shared" si="57"/>
        <v>13978.288281783305</v>
      </c>
      <c r="E1203" s="3">
        <f t="shared" si="55"/>
        <v>1748.0719794344473</v>
      </c>
      <c r="F1203" s="3">
        <f t="shared" si="56"/>
        <v>960.12640339748498</v>
      </c>
    </row>
    <row r="1204" spans="2:6" x14ac:dyDescent="0.35">
      <c r="B1204" s="2">
        <v>42935</v>
      </c>
      <c r="C1204" s="3">
        <v>36.772000000000006</v>
      </c>
      <c r="D1204" s="3">
        <f t="shared" si="57"/>
        <v>13983.980600126335</v>
      </c>
      <c r="E1204" s="3">
        <f t="shared" si="55"/>
        <v>1750.547462629725</v>
      </c>
      <c r="F1204" s="3">
        <f t="shared" si="56"/>
        <v>960.51739155193661</v>
      </c>
    </row>
    <row r="1205" spans="2:6" x14ac:dyDescent="0.35">
      <c r="B1205" s="2">
        <v>42936</v>
      </c>
      <c r="C1205" s="3">
        <v>36.72</v>
      </c>
      <c r="D1205" s="3">
        <f t="shared" si="57"/>
        <v>13978.294016620968</v>
      </c>
      <c r="E1205" s="3">
        <f t="shared" si="55"/>
        <v>1748.0719794344473</v>
      </c>
      <c r="F1205" s="3">
        <f t="shared" si="56"/>
        <v>960.1267973061631</v>
      </c>
    </row>
    <row r="1206" spans="2:6" x14ac:dyDescent="0.35">
      <c r="B1206" s="2">
        <v>42937</v>
      </c>
      <c r="C1206" s="3">
        <v>37.707999999999998</v>
      </c>
      <c r="D1206" s="3">
        <f t="shared" si="57"/>
        <v>14086.448109510631</v>
      </c>
      <c r="E1206" s="3">
        <f t="shared" si="55"/>
        <v>1795.1061601447204</v>
      </c>
      <c r="F1206" s="3">
        <f t="shared" si="56"/>
        <v>967.55557528852853</v>
      </c>
    </row>
    <row r="1207" spans="2:6" x14ac:dyDescent="0.35">
      <c r="B1207" s="2">
        <v>42940</v>
      </c>
      <c r="C1207" s="3">
        <v>37.582000000000001</v>
      </c>
      <c r="D1207" s="3">
        <f t="shared" si="57"/>
        <v>14072.912648179228</v>
      </c>
      <c r="E1207" s="3">
        <f t="shared" si="55"/>
        <v>1789.107873940779</v>
      </c>
      <c r="F1207" s="3">
        <f t="shared" si="56"/>
        <v>966.62586533088074</v>
      </c>
    </row>
    <row r="1208" spans="2:6" x14ac:dyDescent="0.35">
      <c r="B1208" s="2">
        <v>42941</v>
      </c>
      <c r="C1208" s="3">
        <v>37.393999999999998</v>
      </c>
      <c r="D1208" s="3">
        <f t="shared" si="57"/>
        <v>14052.668641635693</v>
      </c>
      <c r="E1208" s="3">
        <f t="shared" si="55"/>
        <v>1780.1580500809291</v>
      </c>
      <c r="F1208" s="3">
        <f t="shared" si="56"/>
        <v>965.23536566445682</v>
      </c>
    </row>
    <row r="1209" spans="2:6" x14ac:dyDescent="0.35">
      <c r="B1209" s="2">
        <v>42942</v>
      </c>
      <c r="C1209" s="3">
        <v>37.816000000000003</v>
      </c>
      <c r="D1209" s="3">
        <f t="shared" si="57"/>
        <v>14098.27273741098</v>
      </c>
      <c r="E1209" s="3">
        <f t="shared" si="55"/>
        <v>1800.2475483195281</v>
      </c>
      <c r="F1209" s="3">
        <f t="shared" si="56"/>
        <v>968.3677732650342</v>
      </c>
    </row>
    <row r="1210" spans="2:6" x14ac:dyDescent="0.35">
      <c r="B1210" s="2">
        <v>42943</v>
      </c>
      <c r="C1210" s="3">
        <v>36.536000000000001</v>
      </c>
      <c r="D1210" s="3">
        <f t="shared" si="57"/>
        <v>13961.047242967625</v>
      </c>
      <c r="E1210" s="3">
        <f t="shared" si="55"/>
        <v>1739.3125773588497</v>
      </c>
      <c r="F1210" s="3">
        <f t="shared" si="56"/>
        <v>958.94216851441206</v>
      </c>
    </row>
    <row r="1211" spans="2:6" x14ac:dyDescent="0.35">
      <c r="B1211" s="2">
        <v>42944</v>
      </c>
      <c r="C1211" s="3">
        <v>36.808</v>
      </c>
      <c r="D1211" s="3">
        <f t="shared" si="57"/>
        <v>13990.935488213696</v>
      </c>
      <c r="E1211" s="3">
        <f t="shared" si="55"/>
        <v>1752.2612586879936</v>
      </c>
      <c r="F1211" s="3">
        <f t="shared" si="56"/>
        <v>960.99510180878201</v>
      </c>
    </row>
    <row r="1212" spans="2:6" x14ac:dyDescent="0.35">
      <c r="B1212" s="2">
        <v>42947</v>
      </c>
      <c r="C1212" s="3">
        <v>36.332000000000001</v>
      </c>
      <c r="D1212" s="3">
        <f t="shared" si="57"/>
        <v>13938.906425471338</v>
      </c>
      <c r="E1212" s="3">
        <f t="shared" si="55"/>
        <v>1729.6010663619918</v>
      </c>
      <c r="F1212" s="3">
        <f t="shared" si="56"/>
        <v>957.42138263258903</v>
      </c>
    </row>
    <row r="1213" spans="2:6" x14ac:dyDescent="0.35">
      <c r="B1213" s="2">
        <v>42948</v>
      </c>
      <c r="C1213" s="3">
        <v>36.405999999999999</v>
      </c>
      <c r="D1213" s="3">
        <f t="shared" si="57"/>
        <v>13947.070475038186</v>
      </c>
      <c r="E1213" s="3">
        <f t="shared" si="55"/>
        <v>1733.1238693706559</v>
      </c>
      <c r="F1213" s="3">
        <f t="shared" si="56"/>
        <v>957.98214653942534</v>
      </c>
    </row>
    <row r="1214" spans="2:6" x14ac:dyDescent="0.35">
      <c r="B1214" s="2">
        <v>42949</v>
      </c>
      <c r="C1214" s="3">
        <v>36.148000000000003</v>
      </c>
      <c r="D1214" s="3">
        <f t="shared" si="57"/>
        <v>13918.647845622332</v>
      </c>
      <c r="E1214" s="3">
        <f t="shared" si="55"/>
        <v>1720.8416642863945</v>
      </c>
      <c r="F1214" s="3">
        <f t="shared" si="56"/>
        <v>956.02988196982801</v>
      </c>
    </row>
    <row r="1215" spans="2:6" x14ac:dyDescent="0.35">
      <c r="B1215" s="2">
        <v>42950</v>
      </c>
      <c r="C1215" s="3">
        <v>35.845999999999997</v>
      </c>
      <c r="D1215" s="3">
        <f t="shared" si="57"/>
        <v>13885.208772400529</v>
      </c>
      <c r="E1215" s="3">
        <f t="shared" si="55"/>
        <v>1706.4648195753591</v>
      </c>
      <c r="F1215" s="3">
        <f t="shared" si="56"/>
        <v>953.7330530263846</v>
      </c>
    </row>
    <row r="1216" spans="2:6" x14ac:dyDescent="0.35">
      <c r="B1216" s="2">
        <v>42951</v>
      </c>
      <c r="C1216" s="3">
        <v>36.054000000000002</v>
      </c>
      <c r="D1216" s="3">
        <f t="shared" si="57"/>
        <v>13908.377893766616</v>
      </c>
      <c r="E1216" s="3">
        <f t="shared" si="55"/>
        <v>1716.3667523564698</v>
      </c>
      <c r="F1216" s="3">
        <f t="shared" si="56"/>
        <v>955.32446999523404</v>
      </c>
    </row>
    <row r="1217" spans="2:6" x14ac:dyDescent="0.35">
      <c r="B1217" s="2">
        <v>42954</v>
      </c>
      <c r="C1217" s="3">
        <v>36.266000000000005</v>
      </c>
      <c r="D1217" s="3">
        <f t="shared" si="57"/>
        <v>13931.8955157086</v>
      </c>
      <c r="E1217" s="3">
        <f t="shared" si="55"/>
        <v>1726.459106921832</v>
      </c>
      <c r="F1217" s="3">
        <f t="shared" si="56"/>
        <v>956.93982441606454</v>
      </c>
    </row>
    <row r="1218" spans="2:6" x14ac:dyDescent="0.35">
      <c r="B1218" s="2">
        <v>42955</v>
      </c>
      <c r="C1218" s="3">
        <v>35.672000000000004</v>
      </c>
      <c r="D1218" s="3">
        <f t="shared" si="57"/>
        <v>13866.276227900873</v>
      </c>
      <c r="E1218" s="3">
        <f t="shared" si="55"/>
        <v>1698.1814719603924</v>
      </c>
      <c r="F1218" s="3">
        <f t="shared" si="56"/>
        <v>952.43263372674073</v>
      </c>
    </row>
    <row r="1219" spans="2:6" x14ac:dyDescent="0.35">
      <c r="B1219" s="2">
        <v>42956</v>
      </c>
      <c r="C1219" s="3">
        <v>35.155999999999999</v>
      </c>
      <c r="D1219" s="3">
        <f t="shared" si="57"/>
        <v>13808.597376187618</v>
      </c>
      <c r="E1219" s="3">
        <f t="shared" si="55"/>
        <v>1673.6170617918688</v>
      </c>
      <c r="F1219" s="3">
        <f t="shared" si="56"/>
        <v>948.47084761021631</v>
      </c>
    </row>
    <row r="1220" spans="2:6" x14ac:dyDescent="0.35">
      <c r="B1220" s="2">
        <v>42957</v>
      </c>
      <c r="C1220" s="3">
        <v>33.827999999999996</v>
      </c>
      <c r="D1220" s="3">
        <f t="shared" si="57"/>
        <v>13658.600331628037</v>
      </c>
      <c r="E1220" s="3">
        <f t="shared" ref="E1220:E1273" si="58">C1220/$C$3*100</f>
        <v>1610.3970294201656</v>
      </c>
      <c r="F1220" s="3">
        <f t="shared" ref="F1220:F1273" si="59">D1220/$D$3*100</f>
        <v>938.1680036560731</v>
      </c>
    </row>
    <row r="1221" spans="2:6" x14ac:dyDescent="0.35">
      <c r="B1221" s="2">
        <v>42958</v>
      </c>
      <c r="C1221" s="3">
        <v>34.28</v>
      </c>
      <c r="D1221" s="3">
        <f t="shared" si="57"/>
        <v>13711.081419161603</v>
      </c>
      <c r="E1221" s="3">
        <f t="shared" si="58"/>
        <v>1631.9146910406553</v>
      </c>
      <c r="F1221" s="3">
        <f t="shared" si="59"/>
        <v>941.77277104992174</v>
      </c>
    </row>
    <row r="1222" spans="2:6" x14ac:dyDescent="0.35">
      <c r="B1222" s="2">
        <v>42961</v>
      </c>
      <c r="C1222" s="3">
        <v>34.200000000000003</v>
      </c>
      <c r="D1222" s="3">
        <f t="shared" si="57"/>
        <v>13701.879987616165</v>
      </c>
      <c r="E1222" s="3">
        <f t="shared" si="58"/>
        <v>1628.106255355613</v>
      </c>
      <c r="F1222" s="3">
        <f t="shared" si="59"/>
        <v>941.14075250818507</v>
      </c>
    </row>
    <row r="1223" spans="2:6" x14ac:dyDescent="0.35">
      <c r="B1223" s="2">
        <v>42962</v>
      </c>
      <c r="C1223" s="3">
        <v>33.700000000000003</v>
      </c>
      <c r="D1223" s="3">
        <f t="shared" si="57"/>
        <v>13644.275200821443</v>
      </c>
      <c r="E1223" s="3">
        <f t="shared" si="58"/>
        <v>1604.3035323240979</v>
      </c>
      <c r="F1223" s="3">
        <f t="shared" si="59"/>
        <v>937.18405368721619</v>
      </c>
    </row>
    <row r="1224" spans="2:6" x14ac:dyDescent="0.35">
      <c r="B1224" s="2">
        <v>42963</v>
      </c>
      <c r="C1224" s="3">
        <v>33.995999999999995</v>
      </c>
      <c r="D1224" s="3">
        <f t="shared" ref="D1224:D1273" si="60">D1223*(1+((E1224/E1223-1))*0.287564)</f>
        <v>13678.737702208366</v>
      </c>
      <c r="E1224" s="3">
        <f t="shared" si="58"/>
        <v>1618.3947443587545</v>
      </c>
      <c r="F1224" s="3">
        <f t="shared" si="59"/>
        <v>939.55117882025741</v>
      </c>
    </row>
    <row r="1225" spans="2:6" x14ac:dyDescent="0.35">
      <c r="B1225" s="2">
        <v>42964</v>
      </c>
      <c r="C1225" s="3">
        <v>33.218000000000004</v>
      </c>
      <c r="D1225" s="3">
        <f t="shared" si="60"/>
        <v>13588.719089805463</v>
      </c>
      <c r="E1225" s="3">
        <f t="shared" si="58"/>
        <v>1581.3577073217177</v>
      </c>
      <c r="F1225" s="3">
        <f t="shared" si="59"/>
        <v>933.36807221786557</v>
      </c>
    </row>
    <row r="1226" spans="2:6" x14ac:dyDescent="0.35">
      <c r="B1226" s="2">
        <v>42965</v>
      </c>
      <c r="C1226" s="3">
        <v>33.308</v>
      </c>
      <c r="D1226" s="3">
        <f t="shared" si="60"/>
        <v>13599.306312921564</v>
      </c>
      <c r="E1226" s="3">
        <f t="shared" si="58"/>
        <v>1585.6421974673901</v>
      </c>
      <c r="F1226" s="3">
        <f t="shared" si="59"/>
        <v>934.09527659707953</v>
      </c>
    </row>
    <row r="1227" spans="2:6" x14ac:dyDescent="0.35">
      <c r="B1227" s="2">
        <v>42968</v>
      </c>
      <c r="C1227" s="3">
        <v>33.351999999999997</v>
      </c>
      <c r="D1227" s="3">
        <f t="shared" si="60"/>
        <v>13604.472324705672</v>
      </c>
      <c r="E1227" s="3">
        <f t="shared" si="58"/>
        <v>1587.7368370941633</v>
      </c>
      <c r="F1227" s="3">
        <f t="shared" si="59"/>
        <v>934.45011434360458</v>
      </c>
    </row>
    <row r="1228" spans="2:6" x14ac:dyDescent="0.35">
      <c r="B1228" s="2">
        <v>42969</v>
      </c>
      <c r="C1228" s="3">
        <v>33.868000000000002</v>
      </c>
      <c r="D1228" s="3">
        <f t="shared" si="60"/>
        <v>13664.998612288551</v>
      </c>
      <c r="E1228" s="3">
        <f t="shared" si="58"/>
        <v>1612.301247262687</v>
      </c>
      <c r="F1228" s="3">
        <f t="shared" si="59"/>
        <v>938.60748222989196</v>
      </c>
    </row>
    <row r="1229" spans="2:6" x14ac:dyDescent="0.35">
      <c r="B1229" s="2">
        <v>42970</v>
      </c>
      <c r="C1229" s="3">
        <v>33.811999999999998</v>
      </c>
      <c r="D1229" s="3">
        <f t="shared" si="60"/>
        <v>13658.501167709215</v>
      </c>
      <c r="E1229" s="3">
        <f t="shared" si="58"/>
        <v>1609.6353422831569</v>
      </c>
      <c r="F1229" s="3">
        <f t="shared" si="59"/>
        <v>938.16119238599424</v>
      </c>
    </row>
    <row r="1230" spans="2:6" x14ac:dyDescent="0.35">
      <c r="B1230" s="2">
        <v>42971</v>
      </c>
      <c r="C1230" s="3">
        <v>33.625999999999998</v>
      </c>
      <c r="D1230" s="3">
        <f t="shared" si="60"/>
        <v>13636.894905413546</v>
      </c>
      <c r="E1230" s="3">
        <f t="shared" si="58"/>
        <v>1600.7807293154335</v>
      </c>
      <c r="F1230" s="3">
        <f t="shared" si="59"/>
        <v>936.67712348638247</v>
      </c>
    </row>
    <row r="1231" spans="2:6" x14ac:dyDescent="0.35">
      <c r="B1231" s="2">
        <v>42972</v>
      </c>
      <c r="C1231" s="3">
        <v>33.19</v>
      </c>
      <c r="D1231" s="3">
        <f t="shared" si="60"/>
        <v>13586.048378907002</v>
      </c>
      <c r="E1231" s="3">
        <f t="shared" si="58"/>
        <v>1580.0247548319528</v>
      </c>
      <c r="F1231" s="3">
        <f t="shared" si="59"/>
        <v>933.18462915260875</v>
      </c>
    </row>
    <row r="1232" spans="2:6" x14ac:dyDescent="0.35">
      <c r="B1232" s="2">
        <v>42975</v>
      </c>
      <c r="C1232" s="3">
        <v>33.423999999999999</v>
      </c>
      <c r="D1232" s="3">
        <f t="shared" si="60"/>
        <v>13613.592966715121</v>
      </c>
      <c r="E1232" s="3">
        <f t="shared" si="58"/>
        <v>1591.1644292107017</v>
      </c>
      <c r="F1232" s="3">
        <f t="shared" si="59"/>
        <v>935.07658369612341</v>
      </c>
    </row>
    <row r="1233" spans="2:6" x14ac:dyDescent="0.35">
      <c r="B1233" s="2">
        <v>42976</v>
      </c>
      <c r="C1233" s="3">
        <v>33.762</v>
      </c>
      <c r="D1233" s="3">
        <f t="shared" si="60"/>
        <v>13653.181148434353</v>
      </c>
      <c r="E1233" s="3">
        <f t="shared" si="58"/>
        <v>1607.2550699800058</v>
      </c>
      <c r="F1233" s="3">
        <f t="shared" si="59"/>
        <v>937.79577633007887</v>
      </c>
    </row>
    <row r="1234" spans="2:6" x14ac:dyDescent="0.35">
      <c r="B1234" s="2">
        <v>42977</v>
      </c>
      <c r="C1234" s="3">
        <v>34.938000000000002</v>
      </c>
      <c r="D1234" s="3">
        <f t="shared" si="60"/>
        <v>13789.937505857244</v>
      </c>
      <c r="E1234" s="3">
        <f t="shared" si="58"/>
        <v>1663.2390745501286</v>
      </c>
      <c r="F1234" s="3">
        <f t="shared" si="59"/>
        <v>947.18915747570145</v>
      </c>
    </row>
    <row r="1235" spans="2:6" x14ac:dyDescent="0.35">
      <c r="B1235" s="2">
        <v>42978</v>
      </c>
      <c r="C1235" s="3">
        <v>34.942</v>
      </c>
      <c r="D1235" s="3">
        <f t="shared" si="60"/>
        <v>13790.391508901372</v>
      </c>
      <c r="E1235" s="3">
        <f t="shared" si="58"/>
        <v>1663.4294963343805</v>
      </c>
      <c r="F1235" s="3">
        <f t="shared" si="59"/>
        <v>947.22034157357552</v>
      </c>
    </row>
    <row r="1236" spans="2:6" x14ac:dyDescent="0.35">
      <c r="B1236" s="2">
        <v>42979</v>
      </c>
      <c r="C1236" s="3">
        <v>34.948</v>
      </c>
      <c r="D1236" s="3">
        <f t="shared" si="60"/>
        <v>13791.072457927276</v>
      </c>
      <c r="E1236" s="3">
        <f t="shared" si="58"/>
        <v>1663.7151290107588</v>
      </c>
      <c r="F1236" s="3">
        <f t="shared" si="59"/>
        <v>947.2671139054919</v>
      </c>
    </row>
    <row r="1237" spans="2:6" x14ac:dyDescent="0.35">
      <c r="B1237" s="2">
        <v>42983</v>
      </c>
      <c r="C1237" s="3">
        <v>34.904000000000003</v>
      </c>
      <c r="D1237" s="3">
        <f t="shared" si="60"/>
        <v>13786.079442525743</v>
      </c>
      <c r="E1237" s="3">
        <f t="shared" si="58"/>
        <v>1661.6204893839856</v>
      </c>
      <c r="F1237" s="3">
        <f t="shared" si="59"/>
        <v>946.92415875798429</v>
      </c>
    </row>
    <row r="1238" spans="2:6" x14ac:dyDescent="0.35">
      <c r="B1238" s="2">
        <v>42984</v>
      </c>
      <c r="C1238" s="3">
        <v>35.85</v>
      </c>
      <c r="D1238" s="3">
        <f t="shared" si="60"/>
        <v>13893.525684239434</v>
      </c>
      <c r="E1238" s="3">
        <f t="shared" si="58"/>
        <v>1706.6552413596116</v>
      </c>
      <c r="F1238" s="3">
        <f t="shared" si="59"/>
        <v>954.30431658099803</v>
      </c>
    </row>
    <row r="1239" spans="2:6" x14ac:dyDescent="0.35">
      <c r="B1239" s="2">
        <v>42985</v>
      </c>
      <c r="C1239" s="3">
        <v>35.799999999999997</v>
      </c>
      <c r="D1239" s="3">
        <f t="shared" si="60"/>
        <v>13887.95346970685</v>
      </c>
      <c r="E1239" s="3">
        <f t="shared" si="58"/>
        <v>1704.2749690564599</v>
      </c>
      <c r="F1239" s="3">
        <f t="shared" si="59"/>
        <v>953.92157799453582</v>
      </c>
    </row>
    <row r="1240" spans="2:6" x14ac:dyDescent="0.35">
      <c r="B1240" s="2">
        <v>42986</v>
      </c>
      <c r="C1240" s="3">
        <v>35.283999999999999</v>
      </c>
      <c r="D1240" s="3">
        <f t="shared" si="60"/>
        <v>13830.390996717844</v>
      </c>
      <c r="E1240" s="3">
        <f t="shared" si="58"/>
        <v>1679.7105588879369</v>
      </c>
      <c r="F1240" s="3">
        <f t="shared" si="59"/>
        <v>949.9677855810811</v>
      </c>
    </row>
    <row r="1241" spans="2:6" x14ac:dyDescent="0.35">
      <c r="B1241" s="2">
        <v>42989</v>
      </c>
      <c r="C1241" s="3">
        <v>36.347999999999999</v>
      </c>
      <c r="D1241" s="3">
        <f t="shared" si="60"/>
        <v>13950.322365049136</v>
      </c>
      <c r="E1241" s="3">
        <f t="shared" si="58"/>
        <v>1730.3627534990003</v>
      </c>
      <c r="F1241" s="3">
        <f t="shared" si="59"/>
        <v>958.20550904258153</v>
      </c>
    </row>
    <row r="1242" spans="2:6" x14ac:dyDescent="0.35">
      <c r="B1242" s="2">
        <v>42990</v>
      </c>
      <c r="C1242" s="3">
        <v>37.03</v>
      </c>
      <c r="D1242" s="3">
        <f t="shared" si="60"/>
        <v>14025.592486139642</v>
      </c>
      <c r="E1242" s="3">
        <f t="shared" si="58"/>
        <v>1762.8296677139865</v>
      </c>
      <c r="F1242" s="3">
        <f t="shared" si="59"/>
        <v>963.37558632165019</v>
      </c>
    </row>
    <row r="1243" spans="2:6" x14ac:dyDescent="0.35">
      <c r="B1243" s="2">
        <v>42991</v>
      </c>
      <c r="C1243" s="3">
        <v>36.727999999999994</v>
      </c>
      <c r="D1243" s="3">
        <f t="shared" si="60"/>
        <v>13992.69907122577</v>
      </c>
      <c r="E1243" s="3">
        <f t="shared" si="58"/>
        <v>1748.4528230029512</v>
      </c>
      <c r="F1243" s="3">
        <f t="shared" si="59"/>
        <v>961.11623699932466</v>
      </c>
    </row>
    <row r="1244" spans="2:6" x14ac:dyDescent="0.35">
      <c r="B1244" s="2">
        <v>42992</v>
      </c>
      <c r="C1244" s="3">
        <v>36.525999999999996</v>
      </c>
      <c r="D1244" s="3">
        <f t="shared" si="60"/>
        <v>13970.568628615907</v>
      </c>
      <c r="E1244" s="3">
        <f t="shared" si="58"/>
        <v>1738.8365228982195</v>
      </c>
      <c r="F1244" s="3">
        <f t="shared" si="59"/>
        <v>959.59616373711469</v>
      </c>
    </row>
    <row r="1245" spans="2:6" x14ac:dyDescent="0.35">
      <c r="B1245" s="2">
        <v>42993</v>
      </c>
      <c r="C1245" s="3">
        <v>36.47</v>
      </c>
      <c r="D1245" s="3">
        <f t="shared" si="60"/>
        <v>13964.409283890542</v>
      </c>
      <c r="E1245" s="3">
        <f t="shared" si="58"/>
        <v>1736.1706179186899</v>
      </c>
      <c r="F1245" s="3">
        <f t="shared" si="59"/>
        <v>959.1730969510221</v>
      </c>
    </row>
    <row r="1246" spans="2:6" x14ac:dyDescent="0.35">
      <c r="B1246" s="2">
        <v>42996</v>
      </c>
      <c r="C1246" s="3">
        <v>36.923999999999999</v>
      </c>
      <c r="D1246" s="3">
        <f t="shared" si="60"/>
        <v>14014.398597618427</v>
      </c>
      <c r="E1246" s="3">
        <f t="shared" si="58"/>
        <v>1757.7834904313054</v>
      </c>
      <c r="F1246" s="3">
        <f t="shared" si="59"/>
        <v>962.60671192807285</v>
      </c>
    </row>
    <row r="1247" spans="2:6" x14ac:dyDescent="0.35">
      <c r="B1247" s="2">
        <v>42997</v>
      </c>
      <c r="C1247" s="3">
        <v>37.136000000000003</v>
      </c>
      <c r="D1247" s="3">
        <f t="shared" si="60"/>
        <v>14037.537145497448</v>
      </c>
      <c r="E1247" s="3">
        <f t="shared" si="58"/>
        <v>1767.8758449966676</v>
      </c>
      <c r="F1247" s="3">
        <f t="shared" si="59"/>
        <v>964.19602889643693</v>
      </c>
    </row>
    <row r="1248" spans="2:6" x14ac:dyDescent="0.35">
      <c r="B1248" s="2">
        <v>42998</v>
      </c>
      <c r="C1248" s="3">
        <v>37.101999999999997</v>
      </c>
      <c r="D1248" s="3">
        <f t="shared" si="60"/>
        <v>14033.841338967986</v>
      </c>
      <c r="E1248" s="3">
        <f t="shared" si="58"/>
        <v>1766.2572598305242</v>
      </c>
      <c r="F1248" s="3">
        <f t="shared" si="59"/>
        <v>963.94217510838712</v>
      </c>
    </row>
    <row r="1249" spans="2:6" x14ac:dyDescent="0.35">
      <c r="B1249" s="2">
        <v>42999</v>
      </c>
      <c r="C1249" s="3">
        <v>37.756</v>
      </c>
      <c r="D1249" s="3">
        <f t="shared" si="60"/>
        <v>14104.977677122872</v>
      </c>
      <c r="E1249" s="3">
        <f t="shared" si="58"/>
        <v>1797.3912215557459</v>
      </c>
      <c r="F1249" s="3">
        <f t="shared" si="59"/>
        <v>968.82831532288856</v>
      </c>
    </row>
    <row r="1250" spans="2:6" x14ac:dyDescent="0.35">
      <c r="B1250" s="2">
        <v>43000</v>
      </c>
      <c r="C1250" s="3">
        <v>37.47</v>
      </c>
      <c r="D1250" s="3">
        <f t="shared" si="60"/>
        <v>14074.253024961286</v>
      </c>
      <c r="E1250" s="3">
        <f t="shared" si="58"/>
        <v>1783.7760639817195</v>
      </c>
      <c r="F1250" s="3">
        <f t="shared" si="59"/>
        <v>966.71793176369522</v>
      </c>
    </row>
    <row r="1251" spans="2:6" x14ac:dyDescent="0.35">
      <c r="B1251" s="2">
        <v>43003</v>
      </c>
      <c r="C1251" s="3">
        <v>35.71</v>
      </c>
      <c r="D1251" s="3">
        <f t="shared" si="60"/>
        <v>13884.150079818743</v>
      </c>
      <c r="E1251" s="3">
        <f t="shared" si="58"/>
        <v>1699.9904789107873</v>
      </c>
      <c r="F1251" s="3">
        <f t="shared" si="59"/>
        <v>953.66033463051497</v>
      </c>
    </row>
    <row r="1252" spans="2:6" x14ac:dyDescent="0.35">
      <c r="B1252" s="2">
        <v>43004</v>
      </c>
      <c r="C1252" s="3">
        <v>35.875999999999998</v>
      </c>
      <c r="D1252" s="3">
        <f t="shared" si="60"/>
        <v>13902.709826885944</v>
      </c>
      <c r="E1252" s="3">
        <f t="shared" si="58"/>
        <v>1707.8929829572503</v>
      </c>
      <c r="F1252" s="3">
        <f t="shared" si="59"/>
        <v>954.93514760048515</v>
      </c>
    </row>
    <row r="1253" spans="2:6" x14ac:dyDescent="0.35">
      <c r="B1253" s="2">
        <v>43005</v>
      </c>
      <c r="C1253" s="3">
        <v>36.393999999999998</v>
      </c>
      <c r="D1253" s="3">
        <f t="shared" si="60"/>
        <v>13960.434265608354</v>
      </c>
      <c r="E1253" s="3">
        <f t="shared" si="58"/>
        <v>1732.5526040178995</v>
      </c>
      <c r="F1253" s="3">
        <f t="shared" si="59"/>
        <v>958.90006495098169</v>
      </c>
    </row>
    <row r="1254" spans="2:6" x14ac:dyDescent="0.35">
      <c r="B1254" s="2">
        <v>43006</v>
      </c>
      <c r="C1254" s="3">
        <v>36.14</v>
      </c>
      <c r="D1254" s="3">
        <f t="shared" si="60"/>
        <v>13932.416250191925</v>
      </c>
      <c r="E1254" s="3">
        <f t="shared" si="58"/>
        <v>1720.4608207178901</v>
      </c>
      <c r="F1254" s="3">
        <f t="shared" si="59"/>
        <v>956.97559209494773</v>
      </c>
    </row>
    <row r="1255" spans="2:6" x14ac:dyDescent="0.35">
      <c r="B1255" s="2">
        <v>43007</v>
      </c>
      <c r="C1255" s="3">
        <v>36.269999999999996</v>
      </c>
      <c r="D1255" s="3">
        <f t="shared" si="60"/>
        <v>13946.827981654409</v>
      </c>
      <c r="E1255" s="3">
        <f t="shared" si="58"/>
        <v>1726.6495287060839</v>
      </c>
      <c r="F1255" s="3">
        <f t="shared" si="59"/>
        <v>957.96549040129742</v>
      </c>
    </row>
    <row r="1256" spans="2:6" x14ac:dyDescent="0.35">
      <c r="B1256" s="2">
        <v>43010</v>
      </c>
      <c r="C1256" s="3">
        <v>35.402000000000001</v>
      </c>
      <c r="D1256" s="3">
        <f t="shared" si="60"/>
        <v>13850.847675698802</v>
      </c>
      <c r="E1256" s="3">
        <f t="shared" si="58"/>
        <v>1685.3280015233743</v>
      </c>
      <c r="F1256" s="3">
        <f t="shared" si="59"/>
        <v>951.3728930748963</v>
      </c>
    </row>
    <row r="1257" spans="2:6" x14ac:dyDescent="0.35">
      <c r="B1257" s="2">
        <v>43011</v>
      </c>
      <c r="C1257" s="3">
        <v>35.838000000000001</v>
      </c>
      <c r="D1257" s="3">
        <f t="shared" si="60"/>
        <v>13899.901126074556</v>
      </c>
      <c r="E1257" s="3">
        <f t="shared" si="58"/>
        <v>1706.0839760068554</v>
      </c>
      <c r="F1257" s="3">
        <f t="shared" si="59"/>
        <v>954.74222642488087</v>
      </c>
    </row>
    <row r="1258" spans="2:6" x14ac:dyDescent="0.35">
      <c r="B1258" s="2">
        <v>43012</v>
      </c>
      <c r="C1258" s="3">
        <v>36.89</v>
      </c>
      <c r="D1258" s="3">
        <f t="shared" si="60"/>
        <v>14017.233592956756</v>
      </c>
      <c r="E1258" s="3">
        <f t="shared" si="58"/>
        <v>1756.1649052651624</v>
      </c>
      <c r="F1258" s="3">
        <f t="shared" si="59"/>
        <v>962.80143919531531</v>
      </c>
    </row>
    <row r="1259" spans="2:6" x14ac:dyDescent="0.35">
      <c r="B1259" s="2">
        <v>43013</v>
      </c>
      <c r="C1259" s="3">
        <v>38.878</v>
      </c>
      <c r="D1259" s="3">
        <f t="shared" si="60"/>
        <v>14234.455964892755</v>
      </c>
      <c r="E1259" s="3">
        <f t="shared" si="58"/>
        <v>1850.8045320384654</v>
      </c>
      <c r="F1259" s="3">
        <f t="shared" si="59"/>
        <v>977.72178784602806</v>
      </c>
    </row>
    <row r="1260" spans="2:6" x14ac:dyDescent="0.35">
      <c r="B1260" s="2">
        <v>43014</v>
      </c>
      <c r="C1260" s="3">
        <v>39.603999999999999</v>
      </c>
      <c r="D1260" s="3">
        <f t="shared" si="60"/>
        <v>14310.893750042047</v>
      </c>
      <c r="E1260" s="3">
        <f t="shared" si="58"/>
        <v>1885.3660858802248</v>
      </c>
      <c r="F1260" s="3">
        <f t="shared" si="59"/>
        <v>982.97206844259449</v>
      </c>
    </row>
    <row r="1261" spans="2:6" x14ac:dyDescent="0.35">
      <c r="B1261" s="2">
        <v>43017</v>
      </c>
      <c r="C1261" s="3">
        <v>39.374000000000002</v>
      </c>
      <c r="D1261" s="3">
        <f t="shared" si="60"/>
        <v>14286.994181675784</v>
      </c>
      <c r="E1261" s="3">
        <f t="shared" si="58"/>
        <v>1874.4168332857282</v>
      </c>
      <c r="F1261" s="3">
        <f t="shared" si="59"/>
        <v>981.33047927547477</v>
      </c>
    </row>
    <row r="1262" spans="2:6" x14ac:dyDescent="0.35">
      <c r="B1262" s="2">
        <v>43018</v>
      </c>
      <c r="C1262" s="3">
        <v>39.016000000000005</v>
      </c>
      <c r="D1262" s="3">
        <f t="shared" si="60"/>
        <v>14249.639170253025</v>
      </c>
      <c r="E1262" s="3">
        <f t="shared" si="58"/>
        <v>1857.3740835951635</v>
      </c>
      <c r="F1262" s="3">
        <f t="shared" si="59"/>
        <v>978.76467636433108</v>
      </c>
    </row>
    <row r="1263" spans="2:6" x14ac:dyDescent="0.35">
      <c r="B1263" s="2">
        <v>43019</v>
      </c>
      <c r="C1263" s="3">
        <v>38.989999999999995</v>
      </c>
      <c r="D1263" s="3">
        <f t="shared" si="60"/>
        <v>14246.908501701733</v>
      </c>
      <c r="E1263" s="3">
        <f t="shared" si="58"/>
        <v>1856.1363419975244</v>
      </c>
      <c r="F1263" s="3">
        <f t="shared" si="59"/>
        <v>978.57711498899164</v>
      </c>
    </row>
    <row r="1264" spans="2:6" x14ac:dyDescent="0.35">
      <c r="B1264" s="2">
        <v>43020</v>
      </c>
      <c r="C1264" s="3">
        <v>39.172000000000004</v>
      </c>
      <c r="D1264" s="3">
        <f t="shared" si="60"/>
        <v>14266.032262546612</v>
      </c>
      <c r="E1264" s="3">
        <f t="shared" si="58"/>
        <v>1864.8005331809961</v>
      </c>
      <c r="F1264" s="3">
        <f t="shared" si="59"/>
        <v>979.89066836185759</v>
      </c>
    </row>
    <row r="1265" spans="2:6" x14ac:dyDescent="0.35">
      <c r="B1265" s="2">
        <v>43021</v>
      </c>
      <c r="C1265" s="3">
        <v>39.898000000000003</v>
      </c>
      <c r="D1265" s="3">
        <f t="shared" si="60"/>
        <v>14342.064643862937</v>
      </c>
      <c r="E1265" s="3">
        <f t="shared" si="58"/>
        <v>1899.3620870227555</v>
      </c>
      <c r="F1265" s="3">
        <f t="shared" si="59"/>
        <v>985.11310299358024</v>
      </c>
    </row>
    <row r="1266" spans="2:6" x14ac:dyDescent="0.35">
      <c r="B1266" s="2">
        <v>43024</v>
      </c>
      <c r="C1266" s="3">
        <v>40.536000000000001</v>
      </c>
      <c r="D1266" s="3">
        <f t="shared" si="60"/>
        <v>14408.01478729078</v>
      </c>
      <c r="E1266" s="3">
        <f t="shared" si="58"/>
        <v>1929.7343616109681</v>
      </c>
      <c r="F1266" s="3">
        <f t="shared" si="59"/>
        <v>989.64301915616522</v>
      </c>
    </row>
    <row r="1267" spans="2:6" x14ac:dyDescent="0.35">
      <c r="B1267" s="2">
        <v>43025</v>
      </c>
      <c r="C1267" s="3">
        <v>39.896000000000001</v>
      </c>
      <c r="D1267" s="3">
        <f t="shared" si="60"/>
        <v>14342.599727266428</v>
      </c>
      <c r="E1267" s="3">
        <f t="shared" si="58"/>
        <v>1899.2668761306295</v>
      </c>
      <c r="F1267" s="3">
        <f t="shared" si="59"/>
        <v>985.14985625645159</v>
      </c>
    </row>
    <row r="1268" spans="2:6" x14ac:dyDescent="0.35">
      <c r="B1268" s="2">
        <v>43026</v>
      </c>
      <c r="C1268" s="3">
        <v>39.107999999999997</v>
      </c>
      <c r="D1268" s="3">
        <f t="shared" si="60"/>
        <v>14261.136941668832</v>
      </c>
      <c r="E1268" s="3">
        <f t="shared" si="58"/>
        <v>1861.7537846329619</v>
      </c>
      <c r="F1268" s="3">
        <f t="shared" si="59"/>
        <v>979.55442355611933</v>
      </c>
    </row>
    <row r="1269" spans="2:6" x14ac:dyDescent="0.35">
      <c r="B1269" s="2">
        <v>43027</v>
      </c>
      <c r="C1269" s="3">
        <v>39.025999999999996</v>
      </c>
      <c r="D1269" s="3">
        <f t="shared" si="60"/>
        <v>14252.538160195822</v>
      </c>
      <c r="E1269" s="3">
        <f t="shared" si="58"/>
        <v>1857.8501380557934</v>
      </c>
      <c r="F1269" s="3">
        <f t="shared" si="59"/>
        <v>978.9637992276713</v>
      </c>
    </row>
    <row r="1270" spans="2:6" x14ac:dyDescent="0.35">
      <c r="B1270" s="2">
        <v>43028</v>
      </c>
      <c r="C1270" s="3">
        <v>38.832000000000001</v>
      </c>
      <c r="D1270" s="3">
        <f t="shared" si="60"/>
        <v>14232.164248562585</v>
      </c>
      <c r="E1270" s="3">
        <f t="shared" si="58"/>
        <v>1848.6146815195659</v>
      </c>
      <c r="F1270" s="3">
        <f t="shared" si="59"/>
        <v>977.56437677298834</v>
      </c>
    </row>
    <row r="1271" spans="2:6" x14ac:dyDescent="0.35">
      <c r="B1271" s="2">
        <v>43031</v>
      </c>
      <c r="C1271" s="3">
        <v>38.494</v>
      </c>
      <c r="D1271" s="3">
        <f t="shared" si="60"/>
        <v>14196.541091603605</v>
      </c>
      <c r="E1271" s="3">
        <f t="shared" si="58"/>
        <v>1832.524040750262</v>
      </c>
      <c r="F1271" s="3">
        <f t="shared" si="59"/>
        <v>975.11752971423493</v>
      </c>
    </row>
    <row r="1272" spans="2:6" x14ac:dyDescent="0.35">
      <c r="B1272" s="2">
        <v>43032</v>
      </c>
      <c r="C1272" s="3">
        <v>39.204000000000001</v>
      </c>
      <c r="D1272" s="3">
        <f t="shared" si="60"/>
        <v>14271.838905318749</v>
      </c>
      <c r="E1272" s="3">
        <f t="shared" si="58"/>
        <v>1866.3239074550127</v>
      </c>
      <c r="F1272" s="3">
        <f t="shared" si="59"/>
        <v>980.28950911604989</v>
      </c>
    </row>
    <row r="1273" spans="2:6" x14ac:dyDescent="0.35">
      <c r="B1273" s="2">
        <v>43033</v>
      </c>
      <c r="C1273" s="3">
        <v>40</v>
      </c>
      <c r="D1273" s="3">
        <f t="shared" si="60"/>
        <v>14355.168091066207</v>
      </c>
      <c r="E1273" s="3">
        <f t="shared" si="58"/>
        <v>1904.2178425211844</v>
      </c>
      <c r="F1273" s="3">
        <f t="shared" si="59"/>
        <v>986.0131392055805</v>
      </c>
    </row>
  </sheetData>
  <sortState ref="B3:D1273">
    <sortCondition ref="B3:B1273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J21"/>
  <sheetViews>
    <sheetView showGridLines="0" workbookViewId="0"/>
  </sheetViews>
  <sheetFormatPr defaultColWidth="8.796875" defaultRowHeight="15.6" outlineLevelRow="1" x14ac:dyDescent="0.35"/>
  <cols>
    <col min="2" max="2" width="30.59765625" customWidth="1"/>
    <col min="3" max="10" width="10.59765625" customWidth="1"/>
  </cols>
  <sheetData>
    <row r="2" spans="2:10" s="5" customFormat="1" x14ac:dyDescent="0.35">
      <c r="B2" s="81" t="s">
        <v>2</v>
      </c>
      <c r="C2" s="86">
        <v>2014</v>
      </c>
      <c r="D2" s="94">
        <f>C2+1</f>
        <v>2015</v>
      </c>
      <c r="E2" s="101">
        <f t="shared" ref="E2:J2" si="0">D2+1</f>
        <v>2016</v>
      </c>
      <c r="F2" s="103">
        <f t="shared" si="0"/>
        <v>2017</v>
      </c>
      <c r="G2" s="103">
        <f t="shared" si="0"/>
        <v>2018</v>
      </c>
      <c r="H2" s="103">
        <f t="shared" si="0"/>
        <v>2019</v>
      </c>
      <c r="I2" s="103">
        <f t="shared" si="0"/>
        <v>2020</v>
      </c>
      <c r="J2" s="103">
        <f t="shared" si="0"/>
        <v>2021</v>
      </c>
    </row>
    <row r="3" spans="2:10" x14ac:dyDescent="0.35">
      <c r="B3" s="82" t="s">
        <v>3</v>
      </c>
      <c r="C3" s="87">
        <f t="shared" ref="C3:J5" si="1">C17*C$6</f>
        <v>295.21499999999997</v>
      </c>
      <c r="D3" s="95">
        <f t="shared" si="1"/>
        <v>331.64612500000004</v>
      </c>
      <c r="E3" s="95">
        <f t="shared" si="1"/>
        <v>343.39626000000004</v>
      </c>
      <c r="F3" s="112">
        <f t="shared" si="1"/>
        <v>412.15192500000001</v>
      </c>
      <c r="G3" s="112">
        <f t="shared" si="1"/>
        <v>503.79160000000007</v>
      </c>
      <c r="H3" s="112">
        <f t="shared" si="1"/>
        <v>521.26200000000006</v>
      </c>
      <c r="I3" s="112">
        <f t="shared" si="1"/>
        <v>535.94659999999999</v>
      </c>
      <c r="J3" s="112">
        <f t="shared" si="1"/>
        <v>547.77847500000007</v>
      </c>
    </row>
    <row r="4" spans="2:10" x14ac:dyDescent="0.35">
      <c r="B4" s="83" t="s">
        <v>4</v>
      </c>
      <c r="C4" s="88">
        <f t="shared" si="1"/>
        <v>177.12899999999999</v>
      </c>
      <c r="D4" s="96">
        <f t="shared" si="1"/>
        <v>197.67422500000001</v>
      </c>
      <c r="E4" s="96">
        <f t="shared" si="1"/>
        <v>203.34445199999999</v>
      </c>
      <c r="F4" s="112">
        <f t="shared" si="1"/>
        <v>242.48938499999997</v>
      </c>
      <c r="G4" s="112">
        <f t="shared" si="1"/>
        <v>294.52432000000005</v>
      </c>
      <c r="H4" s="112">
        <f t="shared" si="1"/>
        <v>302.82839999999999</v>
      </c>
      <c r="I4" s="112">
        <f t="shared" si="1"/>
        <v>309.43331999999998</v>
      </c>
      <c r="J4" s="112">
        <f t="shared" si="1"/>
        <v>314.332695</v>
      </c>
    </row>
    <row r="5" spans="2:10" x14ac:dyDescent="0.35">
      <c r="B5" s="82" t="s">
        <v>5</v>
      </c>
      <c r="C5" s="87">
        <f t="shared" si="1"/>
        <v>118.086</v>
      </c>
      <c r="D5" s="95">
        <f t="shared" si="1"/>
        <v>127.40464999999998</v>
      </c>
      <c r="E5" s="95">
        <f t="shared" si="1"/>
        <v>126.58528799999996</v>
      </c>
      <c r="F5" s="112">
        <f t="shared" si="1"/>
        <v>145.65368999999995</v>
      </c>
      <c r="G5" s="112">
        <f t="shared" si="1"/>
        <v>170.51407999999995</v>
      </c>
      <c r="H5" s="112">
        <f t="shared" si="1"/>
        <v>168.78959999999992</v>
      </c>
      <c r="I5" s="112">
        <f t="shared" si="1"/>
        <v>165.84007999999992</v>
      </c>
      <c r="J5" s="112">
        <f t="shared" si="1"/>
        <v>161.77382999999992</v>
      </c>
    </row>
    <row r="6" spans="2:10" s="5" customFormat="1" x14ac:dyDescent="0.35">
      <c r="B6" s="117" t="s">
        <v>6</v>
      </c>
      <c r="C6" s="118">
        <v>590.42999999999995</v>
      </c>
      <c r="D6" s="119">
        <v>656.72500000000002</v>
      </c>
      <c r="E6" s="119">
        <v>673.32600000000002</v>
      </c>
      <c r="F6" s="119">
        <v>800.29499999999996</v>
      </c>
      <c r="G6" s="119">
        <v>968.83000000000015</v>
      </c>
      <c r="H6" s="119">
        <v>992.88</v>
      </c>
      <c r="I6" s="119">
        <v>1011.22</v>
      </c>
      <c r="J6" s="119">
        <v>1023.885</v>
      </c>
    </row>
    <row r="7" spans="2:10" s="5" customFormat="1" ht="4.95" customHeight="1" x14ac:dyDescent="0.35">
      <c r="B7" s="84"/>
      <c r="C7" s="89"/>
      <c r="D7" s="97"/>
      <c r="E7" s="97"/>
      <c r="F7" s="113"/>
      <c r="G7" s="113"/>
      <c r="H7" s="113"/>
      <c r="I7" s="113"/>
      <c r="J7" s="113"/>
    </row>
    <row r="8" spans="2:10" x14ac:dyDescent="0.35">
      <c r="B8" s="82" t="s">
        <v>7</v>
      </c>
      <c r="C8" s="90"/>
      <c r="D8" s="98">
        <f>D3/C3-1</f>
        <v>0.12340539945463491</v>
      </c>
      <c r="E8" s="98">
        <f t="shared" ref="E8:J8" si="2">E3/D3-1</f>
        <v>3.542973704275898E-2</v>
      </c>
      <c r="F8" s="114">
        <f t="shared" si="2"/>
        <v>0.20022252135186314</v>
      </c>
      <c r="G8" s="114">
        <f t="shared" si="2"/>
        <v>0.22234440613130713</v>
      </c>
      <c r="H8" s="114">
        <f t="shared" si="2"/>
        <v>3.4677831071419085E-2</v>
      </c>
      <c r="I8" s="114">
        <f t="shared" si="2"/>
        <v>2.8171245937743228E-2</v>
      </c>
      <c r="J8" s="114">
        <f t="shared" si="2"/>
        <v>2.2076593078489637E-2</v>
      </c>
    </row>
    <row r="9" spans="2:10" x14ac:dyDescent="0.35">
      <c r="B9" s="83" t="s">
        <v>8</v>
      </c>
      <c r="C9" s="91"/>
      <c r="D9" s="99">
        <f t="shared" ref="D9:J9" si="3">D4/C4-1</f>
        <v>0.11599018229651836</v>
      </c>
      <c r="E9" s="99">
        <f t="shared" si="3"/>
        <v>2.8684705858844195E-2</v>
      </c>
      <c r="F9" s="114">
        <f t="shared" si="3"/>
        <v>0.19250553735294429</v>
      </c>
      <c r="G9" s="114">
        <f t="shared" si="3"/>
        <v>0.21458644468086741</v>
      </c>
      <c r="H9" s="114">
        <f t="shared" si="3"/>
        <v>2.8194887267713353E-2</v>
      </c>
      <c r="I9" s="114">
        <f t="shared" si="3"/>
        <v>2.1810768078555309E-2</v>
      </c>
      <c r="J9" s="114">
        <f t="shared" si="3"/>
        <v>1.5833378900501183E-2</v>
      </c>
    </row>
    <row r="10" spans="2:10" x14ac:dyDescent="0.35">
      <c r="B10" s="82" t="s">
        <v>9</v>
      </c>
      <c r="C10" s="90"/>
      <c r="D10" s="98">
        <f t="shared" ref="D10:J11" si="4">D5/C5-1</f>
        <v>7.891409650593606E-2</v>
      </c>
      <c r="E10" s="98">
        <f t="shared" si="4"/>
        <v>-6.4311781398874723E-3</v>
      </c>
      <c r="F10" s="114">
        <f t="shared" si="4"/>
        <v>0.15063679438008615</v>
      </c>
      <c r="G10" s="114">
        <f t="shared" si="4"/>
        <v>0.17068149801079535</v>
      </c>
      <c r="H10" s="114">
        <f t="shared" si="4"/>
        <v>-1.011341702691082E-2</v>
      </c>
      <c r="I10" s="114">
        <f t="shared" si="4"/>
        <v>-1.7474536345841285E-2</v>
      </c>
      <c r="J10" s="114">
        <f t="shared" si="4"/>
        <v>-2.4519102981619412E-2</v>
      </c>
    </row>
    <row r="11" spans="2:10" x14ac:dyDescent="0.35">
      <c r="B11" s="120" t="s">
        <v>10</v>
      </c>
      <c r="C11" s="121"/>
      <c r="D11" s="122">
        <f t="shared" si="4"/>
        <v>0.1122825737174602</v>
      </c>
      <c r="E11" s="122">
        <f t="shared" si="4"/>
        <v>2.5278465110967208E-2</v>
      </c>
      <c r="F11" s="122">
        <f t="shared" si="4"/>
        <v>0.18856987551349569</v>
      </c>
      <c r="G11" s="122">
        <f t="shared" si="4"/>
        <v>0.21059109453389091</v>
      </c>
      <c r="H11" s="122">
        <f t="shared" si="4"/>
        <v>2.4823756489786408E-2</v>
      </c>
      <c r="I11" s="122">
        <f t="shared" si="4"/>
        <v>1.8471517202481635E-2</v>
      </c>
      <c r="J11" s="122">
        <f t="shared" si="4"/>
        <v>1.2524475386167078E-2</v>
      </c>
    </row>
    <row r="12" spans="2:10" ht="4.95" customHeight="1" x14ac:dyDescent="0.35">
      <c r="B12" s="84"/>
      <c r="C12" s="92"/>
      <c r="D12" s="100"/>
      <c r="E12" s="100"/>
      <c r="F12" s="115"/>
      <c r="G12" s="115"/>
      <c r="H12" s="115"/>
      <c r="I12" s="115"/>
      <c r="J12" s="115"/>
    </row>
    <row r="13" spans="2:10" x14ac:dyDescent="0.35">
      <c r="B13" s="82" t="s">
        <v>11</v>
      </c>
      <c r="C13" s="87">
        <v>192.06099999999998</v>
      </c>
      <c r="D13" s="95">
        <v>249.23300000000003</v>
      </c>
      <c r="E13" s="95">
        <v>249.44000000000008</v>
      </c>
      <c r="F13" s="112">
        <v>283.37339999999995</v>
      </c>
      <c r="G13" s="112">
        <v>310.02560000000011</v>
      </c>
      <c r="H13" s="112">
        <v>317.72159999999997</v>
      </c>
      <c r="I13" s="112">
        <v>323.59039999999993</v>
      </c>
      <c r="J13" s="112">
        <v>327.64319999999992</v>
      </c>
    </row>
    <row r="14" spans="2:10" x14ac:dyDescent="0.35">
      <c r="B14" s="85" t="s">
        <v>12</v>
      </c>
      <c r="C14" s="102">
        <f>C13/C6</f>
        <v>0.32529004285012619</v>
      </c>
      <c r="D14" s="102">
        <f t="shared" ref="D14:J14" si="5">D13/D6</f>
        <v>0.3795089268719784</v>
      </c>
      <c r="E14" s="102">
        <f t="shared" si="5"/>
        <v>0.37045948025176523</v>
      </c>
      <c r="F14" s="116">
        <f t="shared" si="5"/>
        <v>0.35408618072085912</v>
      </c>
      <c r="G14" s="116">
        <f t="shared" si="5"/>
        <v>0.32000000000000006</v>
      </c>
      <c r="H14" s="116">
        <f t="shared" si="5"/>
        <v>0.31999999999999995</v>
      </c>
      <c r="I14" s="116">
        <f t="shared" si="5"/>
        <v>0.31999999999999995</v>
      </c>
      <c r="J14" s="116">
        <f t="shared" si="5"/>
        <v>0.31999999999999995</v>
      </c>
    </row>
    <row r="15" spans="2:10" ht="4.95" customHeight="1" x14ac:dyDescent="0.35">
      <c r="B15" s="8"/>
      <c r="C15" s="93"/>
      <c r="D15" s="8"/>
      <c r="E15" s="8"/>
      <c r="F15" s="79"/>
      <c r="G15" s="79"/>
      <c r="H15" s="79"/>
      <c r="I15" s="79"/>
      <c r="J15" s="79"/>
    </row>
    <row r="17" spans="2:10" hidden="1" outlineLevel="1" x14ac:dyDescent="0.35">
      <c r="C17" s="9">
        <v>0.5</v>
      </c>
      <c r="D17" s="9">
        <f>C17+0.005</f>
        <v>0.505</v>
      </c>
      <c r="E17" s="9">
        <f t="shared" ref="E17:J17" si="6">D17+0.005</f>
        <v>0.51</v>
      </c>
      <c r="F17" s="9">
        <f t="shared" si="6"/>
        <v>0.51500000000000001</v>
      </c>
      <c r="G17" s="9">
        <f t="shared" si="6"/>
        <v>0.52</v>
      </c>
      <c r="H17" s="9">
        <f t="shared" si="6"/>
        <v>0.52500000000000002</v>
      </c>
      <c r="I17" s="9">
        <f t="shared" si="6"/>
        <v>0.53</v>
      </c>
      <c r="J17" s="9">
        <f t="shared" si="6"/>
        <v>0.53500000000000003</v>
      </c>
    </row>
    <row r="18" spans="2:10" hidden="1" outlineLevel="1" x14ac:dyDescent="0.35">
      <c r="C18" s="9">
        <v>0.3</v>
      </c>
      <c r="D18" s="9">
        <f>C18+0.001</f>
        <v>0.30099999999999999</v>
      </c>
      <c r="E18" s="9">
        <f t="shared" ref="E18:J18" si="7">D18+0.001</f>
        <v>0.30199999999999999</v>
      </c>
      <c r="F18" s="9">
        <f t="shared" si="7"/>
        <v>0.30299999999999999</v>
      </c>
      <c r="G18" s="9">
        <f t="shared" si="7"/>
        <v>0.30399999999999999</v>
      </c>
      <c r="H18" s="9">
        <f t="shared" si="7"/>
        <v>0.30499999999999999</v>
      </c>
      <c r="I18" s="9">
        <f t="shared" si="7"/>
        <v>0.30599999999999999</v>
      </c>
      <c r="J18" s="9">
        <f t="shared" si="7"/>
        <v>0.307</v>
      </c>
    </row>
    <row r="19" spans="2:10" hidden="1" outlineLevel="1" x14ac:dyDescent="0.35">
      <c r="C19" s="9">
        <v>0.2</v>
      </c>
      <c r="D19" s="9">
        <f>1-SUM(D17:D18)</f>
        <v>0.19399999999999995</v>
      </c>
      <c r="E19" s="9">
        <f t="shared" ref="E19:J19" si="8">1-SUM(E17:E18)</f>
        <v>0.18799999999999994</v>
      </c>
      <c r="F19" s="9">
        <f t="shared" si="8"/>
        <v>0.18199999999999994</v>
      </c>
      <c r="G19" s="9">
        <f t="shared" si="8"/>
        <v>0.17599999999999993</v>
      </c>
      <c r="H19" s="9">
        <f t="shared" si="8"/>
        <v>0.16999999999999993</v>
      </c>
      <c r="I19" s="9">
        <f t="shared" si="8"/>
        <v>0.16399999999999992</v>
      </c>
      <c r="J19" s="9">
        <f t="shared" si="8"/>
        <v>0.15799999999999992</v>
      </c>
    </row>
    <row r="20" spans="2:10" collapsed="1" x14ac:dyDescent="0.35">
      <c r="B20" s="80"/>
    </row>
    <row r="21" spans="2:10" x14ac:dyDescent="0.35">
      <c r="B21" s="80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I34"/>
  <sheetViews>
    <sheetView showGridLines="0" zoomScale="65" zoomScaleNormal="65" workbookViewId="0"/>
  </sheetViews>
  <sheetFormatPr defaultColWidth="8.796875" defaultRowHeight="15.6" outlineLevelCol="1" x14ac:dyDescent="0.35"/>
  <cols>
    <col min="2" max="2" width="39.19921875" bestFit="1" customWidth="1"/>
    <col min="3" max="4" width="15.59765625" customWidth="1"/>
    <col min="5" max="5" width="25.59765625" customWidth="1"/>
    <col min="6" max="7" width="20.59765625" customWidth="1"/>
    <col min="8" max="8" width="20.59765625" hidden="1" customWidth="1" outlineLevel="1"/>
    <col min="9" max="9" width="9" collapsed="1"/>
  </cols>
  <sheetData>
    <row r="2" spans="1:8" x14ac:dyDescent="0.35">
      <c r="B2" s="10" t="s">
        <v>13</v>
      </c>
      <c r="C2" s="10" t="s">
        <v>14</v>
      </c>
      <c r="D2" s="10" t="s">
        <v>15</v>
      </c>
      <c r="E2" s="10" t="s">
        <v>16</v>
      </c>
      <c r="F2" s="10" t="s">
        <v>17</v>
      </c>
      <c r="G2" s="10" t="s">
        <v>18</v>
      </c>
      <c r="H2" s="10" t="s">
        <v>60</v>
      </c>
    </row>
    <row r="3" spans="1:8" x14ac:dyDescent="0.35">
      <c r="A3" t="s">
        <v>30</v>
      </c>
      <c r="B3" s="7" t="str">
        <f>CONCATENATE("Shareholder"," ",A3)</f>
        <v>Shareholder A</v>
      </c>
      <c r="C3" s="12">
        <v>25413.93</v>
      </c>
      <c r="D3" s="13">
        <v>5.8999999999999999E-3</v>
      </c>
      <c r="E3" s="1" t="s">
        <v>19</v>
      </c>
      <c r="F3" s="1" t="s">
        <v>20</v>
      </c>
      <c r="G3" s="15">
        <f t="shared" ref="G3:G32" si="0">(C3*$H$3)/1000</f>
        <v>1016.5572</v>
      </c>
      <c r="H3" s="1">
        <v>40</v>
      </c>
    </row>
    <row r="4" spans="1:8" x14ac:dyDescent="0.35">
      <c r="A4" t="s">
        <v>41</v>
      </c>
      <c r="B4" s="7" t="str">
        <f t="shared" ref="B4:B16" si="1">CONCATENATE("Shareholder"," ",A4)</f>
        <v>Shareholder B</v>
      </c>
      <c r="C4" s="12">
        <v>25444.6</v>
      </c>
      <c r="D4" s="13">
        <v>5.8999999999999999E-3</v>
      </c>
      <c r="E4" s="1" t="s">
        <v>21</v>
      </c>
      <c r="F4" s="1" t="s">
        <v>20</v>
      </c>
      <c r="G4" s="15">
        <f t="shared" si="0"/>
        <v>1017.784</v>
      </c>
      <c r="H4" s="1"/>
    </row>
    <row r="5" spans="1:8" x14ac:dyDescent="0.35">
      <c r="A5" t="s">
        <v>42</v>
      </c>
      <c r="B5" s="7" t="str">
        <f t="shared" si="1"/>
        <v>Shareholder C</v>
      </c>
      <c r="C5" s="12">
        <v>25503.599999999999</v>
      </c>
      <c r="D5" s="13">
        <v>5.8999999999999999E-3</v>
      </c>
      <c r="E5" s="1" t="s">
        <v>22</v>
      </c>
      <c r="F5" s="1" t="s">
        <v>20</v>
      </c>
      <c r="G5" s="15">
        <f t="shared" si="0"/>
        <v>1020.144</v>
      </c>
      <c r="H5" s="1"/>
    </row>
    <row r="6" spans="1:8" x14ac:dyDescent="0.35">
      <c r="A6" t="s">
        <v>43</v>
      </c>
      <c r="B6" s="7" t="str">
        <f t="shared" si="1"/>
        <v>Shareholder D</v>
      </c>
      <c r="C6" s="12">
        <v>28288.39</v>
      </c>
      <c r="D6" s="13">
        <v>6.5000000000000006E-3</v>
      </c>
      <c r="E6" s="1" t="s">
        <v>19</v>
      </c>
      <c r="F6" s="1" t="s">
        <v>20</v>
      </c>
      <c r="G6" s="15">
        <f t="shared" si="0"/>
        <v>1131.5356000000002</v>
      </c>
      <c r="H6" s="1"/>
    </row>
    <row r="7" spans="1:8" x14ac:dyDescent="0.35">
      <c r="A7" t="s">
        <v>44</v>
      </c>
      <c r="B7" s="7" t="str">
        <f t="shared" si="1"/>
        <v>Shareholder E</v>
      </c>
      <c r="C7" s="12">
        <v>28859.68</v>
      </c>
      <c r="D7" s="13">
        <v>6.7000000000000002E-3</v>
      </c>
      <c r="E7" s="1" t="s">
        <v>23</v>
      </c>
      <c r="F7" s="1" t="s">
        <v>24</v>
      </c>
      <c r="G7" s="15">
        <f t="shared" si="0"/>
        <v>1154.3871999999999</v>
      </c>
      <c r="H7" s="1"/>
    </row>
    <row r="8" spans="1:8" x14ac:dyDescent="0.35">
      <c r="A8" t="s">
        <v>35</v>
      </c>
      <c r="B8" s="7" t="str">
        <f t="shared" si="1"/>
        <v>Shareholder F</v>
      </c>
      <c r="C8" s="12">
        <v>29918.54</v>
      </c>
      <c r="D8" s="13">
        <v>6.8999999999999999E-3</v>
      </c>
      <c r="E8" s="1" t="s">
        <v>21</v>
      </c>
      <c r="F8" s="1" t="s">
        <v>20</v>
      </c>
      <c r="G8" s="15">
        <f t="shared" si="0"/>
        <v>1196.7416000000001</v>
      </c>
      <c r="H8" s="1"/>
    </row>
    <row r="9" spans="1:8" x14ac:dyDescent="0.35">
      <c r="A9" t="s">
        <v>37</v>
      </c>
      <c r="B9" s="7" t="str">
        <f t="shared" si="1"/>
        <v>Shareholder G</v>
      </c>
      <c r="C9" s="12">
        <v>33904.879999999997</v>
      </c>
      <c r="D9" s="13">
        <v>7.8000000000000005E-3</v>
      </c>
      <c r="E9" s="1" t="s">
        <v>19</v>
      </c>
      <c r="F9" s="1" t="s">
        <v>20</v>
      </c>
      <c r="G9" s="15">
        <f t="shared" si="0"/>
        <v>1356.1951999999999</v>
      </c>
      <c r="H9" s="1"/>
    </row>
    <row r="10" spans="1:8" x14ac:dyDescent="0.35">
      <c r="A10" t="s">
        <v>47</v>
      </c>
      <c r="B10" s="7" t="str">
        <f t="shared" si="1"/>
        <v>Shareholder H</v>
      </c>
      <c r="C10" s="12">
        <v>34660.879999999997</v>
      </c>
      <c r="D10" s="13">
        <v>8.0000000000000002E-3</v>
      </c>
      <c r="E10" s="1" t="s">
        <v>19</v>
      </c>
      <c r="F10" s="1" t="s">
        <v>20</v>
      </c>
      <c r="G10" s="15">
        <f t="shared" si="0"/>
        <v>1386.4351999999999</v>
      </c>
      <c r="H10" s="1"/>
    </row>
    <row r="11" spans="1:8" x14ac:dyDescent="0.35">
      <c r="A11" t="s">
        <v>45</v>
      </c>
      <c r="B11" s="7" t="str">
        <f t="shared" si="1"/>
        <v>Shareholder I</v>
      </c>
      <c r="C11" s="12">
        <v>35189.65</v>
      </c>
      <c r="D11" s="13">
        <v>8.1000000000000013E-3</v>
      </c>
      <c r="E11" s="1" t="s">
        <v>25</v>
      </c>
      <c r="F11" s="1" t="s">
        <v>26</v>
      </c>
      <c r="G11" s="15">
        <f t="shared" si="0"/>
        <v>1407.586</v>
      </c>
      <c r="H11" s="1"/>
    </row>
    <row r="12" spans="1:8" x14ac:dyDescent="0.35">
      <c r="A12" t="s">
        <v>48</v>
      </c>
      <c r="B12" s="7" t="str">
        <f t="shared" si="1"/>
        <v>Shareholder J</v>
      </c>
      <c r="C12" s="12">
        <v>38100</v>
      </c>
      <c r="D12" s="13">
        <v>8.8000000000000005E-3</v>
      </c>
      <c r="E12" s="1" t="s">
        <v>21</v>
      </c>
      <c r="F12" s="1" t="s">
        <v>20</v>
      </c>
      <c r="G12" s="15">
        <f t="shared" si="0"/>
        <v>1524</v>
      </c>
      <c r="H12" s="1"/>
    </row>
    <row r="13" spans="1:8" x14ac:dyDescent="0.35">
      <c r="A13" t="s">
        <v>40</v>
      </c>
      <c r="B13" s="7" t="str">
        <f t="shared" si="1"/>
        <v>Shareholder K</v>
      </c>
      <c r="C13" s="12">
        <v>38979.01</v>
      </c>
      <c r="D13" s="13">
        <v>9.0000000000000011E-3</v>
      </c>
      <c r="E13" s="1" t="s">
        <v>19</v>
      </c>
      <c r="F13" s="1" t="s">
        <v>20</v>
      </c>
      <c r="G13" s="15">
        <f t="shared" si="0"/>
        <v>1559.1604000000002</v>
      </c>
      <c r="H13" s="1"/>
    </row>
    <row r="14" spans="1:8" x14ac:dyDescent="0.35">
      <c r="A14" t="s">
        <v>34</v>
      </c>
      <c r="B14" s="7" t="str">
        <f t="shared" si="1"/>
        <v>Shareholder L</v>
      </c>
      <c r="C14" s="12">
        <v>40203.68</v>
      </c>
      <c r="D14" s="13">
        <v>9.300000000000001E-3</v>
      </c>
      <c r="E14" s="1" t="s">
        <v>19</v>
      </c>
      <c r="F14" s="1" t="s">
        <v>20</v>
      </c>
      <c r="G14" s="15">
        <f t="shared" si="0"/>
        <v>1608.1471999999999</v>
      </c>
      <c r="H14" s="1"/>
    </row>
    <row r="15" spans="1:8" x14ac:dyDescent="0.35">
      <c r="A15" t="s">
        <v>46</v>
      </c>
      <c r="B15" s="7" t="str">
        <f t="shared" si="1"/>
        <v>Shareholder M</v>
      </c>
      <c r="C15" s="12">
        <v>41678.17</v>
      </c>
      <c r="D15" s="13">
        <v>9.5999999999999992E-3</v>
      </c>
      <c r="E15" s="1" t="s">
        <v>19</v>
      </c>
      <c r="F15" s="1" t="s">
        <v>20</v>
      </c>
      <c r="G15" s="15">
        <f t="shared" si="0"/>
        <v>1667.1267999999998</v>
      </c>
      <c r="H15" s="1"/>
    </row>
    <row r="16" spans="1:8" x14ac:dyDescent="0.35">
      <c r="A16" t="s">
        <v>33</v>
      </c>
      <c r="B16" s="7" t="str">
        <f t="shared" si="1"/>
        <v>Shareholder N</v>
      </c>
      <c r="C16" s="12">
        <v>42594.05</v>
      </c>
      <c r="D16" s="13">
        <v>9.7999999999999997E-3</v>
      </c>
      <c r="E16" s="1" t="s">
        <v>19</v>
      </c>
      <c r="F16" s="1" t="s">
        <v>20</v>
      </c>
      <c r="G16" s="15">
        <f t="shared" si="0"/>
        <v>1703.7619999999999</v>
      </c>
      <c r="H16" s="1"/>
    </row>
    <row r="17" spans="1:8" x14ac:dyDescent="0.35">
      <c r="B17" s="14" t="s">
        <v>59</v>
      </c>
      <c r="C17" s="12">
        <v>46704.94</v>
      </c>
      <c r="D17" s="13">
        <v>1.0800000000000001E-2</v>
      </c>
      <c r="E17" s="1" t="s">
        <v>19</v>
      </c>
      <c r="F17" s="1" t="s">
        <v>20</v>
      </c>
      <c r="G17" s="15">
        <f t="shared" si="0"/>
        <v>1868.1976000000002</v>
      </c>
      <c r="H17" s="1"/>
    </row>
    <row r="18" spans="1:8" x14ac:dyDescent="0.35">
      <c r="B18" s="14" t="s">
        <v>58</v>
      </c>
      <c r="C18" s="12">
        <v>50354.2</v>
      </c>
      <c r="D18" s="13">
        <v>1.1599999999999999E-2</v>
      </c>
      <c r="E18" s="1" t="s">
        <v>19</v>
      </c>
      <c r="F18" s="1" t="s">
        <v>20</v>
      </c>
      <c r="G18" s="15">
        <f t="shared" si="0"/>
        <v>2014.1679999999999</v>
      </c>
      <c r="H18" s="1"/>
    </row>
    <row r="19" spans="1:8" x14ac:dyDescent="0.35">
      <c r="A19" t="s">
        <v>32</v>
      </c>
      <c r="B19" s="7" t="str">
        <f t="shared" ref="B19" si="2">CONCATENATE("Shareholder"," ",A19)</f>
        <v>Shareholder O</v>
      </c>
      <c r="C19" s="12">
        <v>51059.57</v>
      </c>
      <c r="D19" s="13">
        <v>1.18E-2</v>
      </c>
      <c r="E19" s="1" t="s">
        <v>19</v>
      </c>
      <c r="F19" s="1" t="s">
        <v>20</v>
      </c>
      <c r="G19" s="15">
        <f t="shared" si="0"/>
        <v>2042.3828000000001</v>
      </c>
      <c r="H19" s="1"/>
    </row>
    <row r="20" spans="1:8" x14ac:dyDescent="0.35">
      <c r="B20" s="14" t="s">
        <v>57</v>
      </c>
      <c r="C20" s="12">
        <v>56342.49</v>
      </c>
      <c r="D20" s="13">
        <v>1.3000000000000001E-2</v>
      </c>
      <c r="E20" s="1" t="s">
        <v>19</v>
      </c>
      <c r="F20" s="1" t="s">
        <v>20</v>
      </c>
      <c r="G20" s="15">
        <f t="shared" si="0"/>
        <v>2253.6995999999999</v>
      </c>
      <c r="H20" s="1"/>
    </row>
    <row r="21" spans="1:8" x14ac:dyDescent="0.35">
      <c r="A21" t="s">
        <v>36</v>
      </c>
      <c r="B21" s="7" t="str">
        <f t="shared" ref="B21:B24" si="3">CONCATENATE("Shareholder"," ",A21)</f>
        <v>Shareholder P</v>
      </c>
      <c r="C21" s="12">
        <v>58625.27</v>
      </c>
      <c r="D21" s="13">
        <v>1.3500000000000002E-2</v>
      </c>
      <c r="E21" s="1" t="s">
        <v>27</v>
      </c>
      <c r="F21" s="1" t="s">
        <v>28</v>
      </c>
      <c r="G21" s="15">
        <f t="shared" si="0"/>
        <v>2345.0108</v>
      </c>
      <c r="H21" s="1"/>
    </row>
    <row r="22" spans="1:8" x14ac:dyDescent="0.35">
      <c r="A22" t="s">
        <v>49</v>
      </c>
      <c r="B22" s="7" t="str">
        <f t="shared" si="3"/>
        <v>Shareholder Q</v>
      </c>
      <c r="C22" s="12">
        <v>72066.16</v>
      </c>
      <c r="D22" s="13">
        <v>1.67E-2</v>
      </c>
      <c r="E22" s="1" t="s">
        <v>19</v>
      </c>
      <c r="F22" s="1" t="s">
        <v>29</v>
      </c>
      <c r="G22" s="15">
        <f t="shared" si="0"/>
        <v>2882.6464000000005</v>
      </c>
      <c r="H22" s="1"/>
    </row>
    <row r="23" spans="1:8" x14ac:dyDescent="0.35">
      <c r="A23" t="s">
        <v>39</v>
      </c>
      <c r="B23" s="7" t="str">
        <f t="shared" si="3"/>
        <v>Shareholder R</v>
      </c>
      <c r="C23" s="12">
        <v>74725.97</v>
      </c>
      <c r="D23" s="13">
        <v>1.7299999999999999E-2</v>
      </c>
      <c r="E23" s="1" t="s">
        <v>19</v>
      </c>
      <c r="F23" s="1" t="s">
        <v>20</v>
      </c>
      <c r="G23" s="15">
        <f t="shared" si="0"/>
        <v>2989.0387999999998</v>
      </c>
      <c r="H23" s="1"/>
    </row>
    <row r="24" spans="1:8" x14ac:dyDescent="0.35">
      <c r="A24" t="s">
        <v>38</v>
      </c>
      <c r="B24" s="7" t="str">
        <f t="shared" si="3"/>
        <v>Shareholder S</v>
      </c>
      <c r="C24" s="12">
        <v>75559.08</v>
      </c>
      <c r="D24" s="13">
        <v>1.7500000000000002E-2</v>
      </c>
      <c r="E24" s="1" t="s">
        <v>19</v>
      </c>
      <c r="F24" s="1" t="s">
        <v>20</v>
      </c>
      <c r="G24" s="15">
        <f t="shared" si="0"/>
        <v>3022.3632000000002</v>
      </c>
      <c r="H24" s="1"/>
    </row>
    <row r="25" spans="1:8" x14ac:dyDescent="0.35">
      <c r="B25" s="14" t="s">
        <v>56</v>
      </c>
      <c r="C25" s="12">
        <v>94055.82</v>
      </c>
      <c r="D25" s="13">
        <v>2.1700000000000001E-2</v>
      </c>
      <c r="E25" s="1" t="s">
        <v>21</v>
      </c>
      <c r="F25" s="1" t="s">
        <v>20</v>
      </c>
      <c r="G25" s="15">
        <f t="shared" si="0"/>
        <v>3762.2328000000002</v>
      </c>
      <c r="H25" s="1"/>
    </row>
    <row r="26" spans="1:8" x14ac:dyDescent="0.35">
      <c r="A26" t="s">
        <v>31</v>
      </c>
      <c r="B26" s="7" t="str">
        <f t="shared" ref="B26:B32" si="4">CONCATENATE("Shareholder"," ",A26)</f>
        <v>Shareholder T</v>
      </c>
      <c r="C26" s="12">
        <v>106429.83</v>
      </c>
      <c r="D26" s="13">
        <v>2.46E-2</v>
      </c>
      <c r="E26" s="1" t="s">
        <v>19</v>
      </c>
      <c r="F26" s="1" t="s">
        <v>20</v>
      </c>
      <c r="G26" s="15">
        <f t="shared" si="0"/>
        <v>4257.1932000000006</v>
      </c>
      <c r="H26" s="1"/>
    </row>
    <row r="27" spans="1:8" x14ac:dyDescent="0.35">
      <c r="A27" t="s">
        <v>50</v>
      </c>
      <c r="B27" s="7" t="str">
        <f t="shared" si="4"/>
        <v>Shareholder U</v>
      </c>
      <c r="C27" s="12">
        <v>147840.89000000001</v>
      </c>
      <c r="D27" s="13">
        <v>3.4200000000000001E-2</v>
      </c>
      <c r="E27" s="1" t="s">
        <v>19</v>
      </c>
      <c r="F27" s="1" t="s">
        <v>20</v>
      </c>
      <c r="G27" s="15">
        <f t="shared" si="0"/>
        <v>5913.6356000000005</v>
      </c>
      <c r="H27" s="1"/>
    </row>
    <row r="28" spans="1:8" x14ac:dyDescent="0.35">
      <c r="A28" t="s">
        <v>51</v>
      </c>
      <c r="B28" s="7" t="str">
        <f t="shared" si="4"/>
        <v>Shareholder V</v>
      </c>
      <c r="C28" s="12">
        <v>172065.69</v>
      </c>
      <c r="D28" s="13">
        <v>3.9800000000000002E-2</v>
      </c>
      <c r="E28" s="1" t="s">
        <v>19</v>
      </c>
      <c r="F28" s="1" t="s">
        <v>20</v>
      </c>
      <c r="G28" s="15">
        <f t="shared" si="0"/>
        <v>6882.6275999999998</v>
      </c>
      <c r="H28" s="1"/>
    </row>
    <row r="29" spans="1:8" x14ac:dyDescent="0.35">
      <c r="A29" t="s">
        <v>52</v>
      </c>
      <c r="B29" s="7" t="str">
        <f t="shared" si="4"/>
        <v>Shareholder W</v>
      </c>
      <c r="C29" s="12">
        <v>236332.37</v>
      </c>
      <c r="D29" s="13">
        <v>5.4600000000000003E-2</v>
      </c>
      <c r="E29" s="1" t="s">
        <v>19</v>
      </c>
      <c r="F29" s="1" t="s">
        <v>20</v>
      </c>
      <c r="G29" s="15">
        <f t="shared" si="0"/>
        <v>9453.2948000000015</v>
      </c>
      <c r="H29" s="1"/>
    </row>
    <row r="30" spans="1:8" x14ac:dyDescent="0.35">
      <c r="A30" t="s">
        <v>53</v>
      </c>
      <c r="B30" s="7" t="str">
        <f t="shared" si="4"/>
        <v>Shareholder X</v>
      </c>
      <c r="C30" s="12">
        <v>256642.51</v>
      </c>
      <c r="D30" s="13">
        <v>5.9299999999999999E-2</v>
      </c>
      <c r="E30" s="1" t="s">
        <v>19</v>
      </c>
      <c r="F30" s="1" t="s">
        <v>20</v>
      </c>
      <c r="G30" s="15">
        <f t="shared" si="0"/>
        <v>10265.7004</v>
      </c>
      <c r="H30" s="1"/>
    </row>
    <row r="31" spans="1:8" x14ac:dyDescent="0.35">
      <c r="A31" t="s">
        <v>54</v>
      </c>
      <c r="B31" s="7" t="str">
        <f t="shared" si="4"/>
        <v>Shareholder Y</v>
      </c>
      <c r="C31" s="12">
        <v>279507.57</v>
      </c>
      <c r="D31" s="13">
        <v>6.4600000000000005E-2</v>
      </c>
      <c r="E31" s="1" t="s">
        <v>19</v>
      </c>
      <c r="F31" s="1" t="s">
        <v>20</v>
      </c>
      <c r="G31" s="15">
        <f t="shared" si="0"/>
        <v>11180.302800000001</v>
      </c>
      <c r="H31" s="1"/>
    </row>
    <row r="32" spans="1:8" x14ac:dyDescent="0.35">
      <c r="A32" t="s">
        <v>55</v>
      </c>
      <c r="B32" s="7" t="str">
        <f t="shared" si="4"/>
        <v>Shareholder Z</v>
      </c>
      <c r="C32" s="12">
        <v>577965.96</v>
      </c>
      <c r="D32" s="13">
        <v>0.1336</v>
      </c>
      <c r="E32" s="1" t="s">
        <v>19</v>
      </c>
      <c r="F32" s="1" t="s">
        <v>20</v>
      </c>
      <c r="G32" s="15">
        <f t="shared" si="0"/>
        <v>23118.6384</v>
      </c>
      <c r="H32" s="1">
        <v>40</v>
      </c>
    </row>
    <row r="34" spans="3:3" x14ac:dyDescent="0.35">
      <c r="C34" s="12"/>
    </row>
  </sheetData>
  <autoFilter ref="B2:H2" xr:uid="{00000000-0009-0000-0000-000002000000}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N7"/>
  <sheetViews>
    <sheetView showGridLines="0" zoomScale="68" zoomScaleNormal="91" workbookViewId="0"/>
  </sheetViews>
  <sheetFormatPr defaultColWidth="8.796875" defaultRowHeight="15.6" x14ac:dyDescent="0.35"/>
  <cols>
    <col min="2" max="2" width="37" bestFit="1" customWidth="1"/>
    <col min="3" max="14" width="10.59765625" customWidth="1"/>
  </cols>
  <sheetData>
    <row r="2" spans="2:14" x14ac:dyDescent="0.35">
      <c r="B2" s="104" t="s">
        <v>2</v>
      </c>
      <c r="C2" s="105">
        <v>2014</v>
      </c>
      <c r="D2" s="105">
        <f>C2+1</f>
        <v>2015</v>
      </c>
      <c r="E2" s="105">
        <f t="shared" ref="E2:J2" si="0">D2+1</f>
        <v>2016</v>
      </c>
      <c r="F2" s="106">
        <f t="shared" si="0"/>
        <v>2017</v>
      </c>
      <c r="G2" s="106">
        <f t="shared" si="0"/>
        <v>2018</v>
      </c>
      <c r="H2" s="106">
        <f t="shared" si="0"/>
        <v>2019</v>
      </c>
      <c r="I2" s="106">
        <f t="shared" si="0"/>
        <v>2020</v>
      </c>
      <c r="J2" s="106">
        <f t="shared" si="0"/>
        <v>2021</v>
      </c>
      <c r="K2" s="106">
        <f t="shared" ref="K2:M2" si="1">J2+1</f>
        <v>2022</v>
      </c>
      <c r="L2" s="106">
        <f t="shared" si="1"/>
        <v>2023</v>
      </c>
      <c r="M2" s="106">
        <f t="shared" si="1"/>
        <v>2024</v>
      </c>
      <c r="N2" s="106">
        <f t="shared" ref="N2" si="2">M2+1</f>
        <v>2025</v>
      </c>
    </row>
    <row r="3" spans="2:14" x14ac:dyDescent="0.35">
      <c r="B3" s="111" t="s">
        <v>62</v>
      </c>
      <c r="C3" s="109">
        <v>50</v>
      </c>
      <c r="D3" s="109">
        <v>50</v>
      </c>
      <c r="E3" s="109">
        <v>60</v>
      </c>
      <c r="F3" s="110">
        <v>80</v>
      </c>
      <c r="G3" s="110">
        <v>100</v>
      </c>
      <c r="H3" s="110">
        <v>95</v>
      </c>
      <c r="I3" s="110">
        <v>90</v>
      </c>
      <c r="J3" s="110">
        <v>85</v>
      </c>
      <c r="K3" s="110">
        <v>80</v>
      </c>
      <c r="L3" s="110">
        <v>75</v>
      </c>
      <c r="M3" s="110">
        <v>70</v>
      </c>
      <c r="N3" s="110">
        <v>70</v>
      </c>
    </row>
    <row r="4" spans="2:14" x14ac:dyDescent="0.35">
      <c r="B4" s="107" t="s">
        <v>63</v>
      </c>
      <c r="C4" s="108">
        <v>200</v>
      </c>
      <c r="D4" s="108">
        <v>150</v>
      </c>
      <c r="E4" s="108">
        <v>130</v>
      </c>
      <c r="F4" s="110">
        <v>110</v>
      </c>
      <c r="G4" s="110">
        <v>100</v>
      </c>
      <c r="H4" s="110">
        <v>90</v>
      </c>
      <c r="I4" s="110">
        <v>80</v>
      </c>
      <c r="J4" s="110">
        <v>75</v>
      </c>
      <c r="K4" s="110">
        <v>75</v>
      </c>
      <c r="L4" s="110">
        <v>75</v>
      </c>
      <c r="M4" s="110">
        <v>75</v>
      </c>
      <c r="N4" s="110">
        <v>75</v>
      </c>
    </row>
    <row r="5" spans="2:14" x14ac:dyDescent="0.35">
      <c r="B5" s="111" t="s">
        <v>61</v>
      </c>
      <c r="C5" s="109">
        <v>0</v>
      </c>
      <c r="D5" s="109">
        <v>0</v>
      </c>
      <c r="E5" s="109">
        <v>100</v>
      </c>
      <c r="F5" s="110">
        <v>50</v>
      </c>
      <c r="G5" s="110">
        <v>0</v>
      </c>
      <c r="H5" s="110">
        <v>35</v>
      </c>
      <c r="I5" s="110">
        <v>15</v>
      </c>
      <c r="J5" s="110">
        <v>50</v>
      </c>
      <c r="K5" s="110">
        <v>0</v>
      </c>
      <c r="L5" s="110">
        <v>100</v>
      </c>
      <c r="M5" s="110">
        <v>0</v>
      </c>
      <c r="N5" s="110">
        <v>50</v>
      </c>
    </row>
    <row r="7" spans="2:14" x14ac:dyDescent="0.35">
      <c r="C7" s="16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I58"/>
  <sheetViews>
    <sheetView showGridLines="0" zoomScale="69" zoomScaleNormal="69" workbookViewId="0"/>
  </sheetViews>
  <sheetFormatPr defaultColWidth="9" defaultRowHeight="15.6" x14ac:dyDescent="0.35"/>
  <cols>
    <col min="1" max="1" width="9" style="19"/>
    <col min="2" max="2" width="25.59765625" style="19" customWidth="1"/>
    <col min="3" max="8" width="9.296875" style="19" bestFit="1" customWidth="1"/>
    <col min="9" max="9" width="10" style="19" bestFit="1" customWidth="1"/>
    <col min="10" max="16384" width="9" style="19"/>
  </cols>
  <sheetData>
    <row r="2" spans="2:9" x14ac:dyDescent="0.35">
      <c r="B2" s="6" t="s">
        <v>2</v>
      </c>
      <c r="C2" s="4">
        <v>2010</v>
      </c>
      <c r="D2" s="4">
        <f>C2+1</f>
        <v>2011</v>
      </c>
      <c r="E2" s="4">
        <f t="shared" ref="E2:I2" si="0">D2+1</f>
        <v>2012</v>
      </c>
      <c r="F2" s="4">
        <f t="shared" si="0"/>
        <v>2013</v>
      </c>
      <c r="G2" s="4">
        <f t="shared" si="0"/>
        <v>2014</v>
      </c>
      <c r="H2" s="4">
        <f t="shared" si="0"/>
        <v>2015</v>
      </c>
      <c r="I2" s="4">
        <f t="shared" si="0"/>
        <v>2016</v>
      </c>
    </row>
    <row r="3" spans="2:9" x14ac:dyDescent="0.35">
      <c r="B3" s="17" t="s">
        <v>66</v>
      </c>
      <c r="C3" s="18">
        <v>0</v>
      </c>
      <c r="D3" s="18">
        <v>641.20000000000005</v>
      </c>
      <c r="E3" s="18">
        <v>815.60640000000012</v>
      </c>
      <c r="F3" s="18">
        <v>1089.6501504000003</v>
      </c>
      <c r="G3" s="18">
        <v>1521.1516099584005</v>
      </c>
      <c r="H3" s="18">
        <v>2007.9201251450891</v>
      </c>
      <c r="I3" s="18">
        <v>2449.662552677009</v>
      </c>
    </row>
    <row r="4" spans="2:9" x14ac:dyDescent="0.35">
      <c r="B4" s="17" t="s">
        <v>69</v>
      </c>
      <c r="C4" s="18">
        <v>0</v>
      </c>
      <c r="D4" s="18">
        <v>0</v>
      </c>
      <c r="E4" s="18">
        <v>0</v>
      </c>
      <c r="F4" s="18">
        <v>0</v>
      </c>
      <c r="G4" s="18">
        <v>300</v>
      </c>
      <c r="H4" s="18">
        <f>G4*2</f>
        <v>600</v>
      </c>
      <c r="I4" s="18">
        <f>H4*2</f>
        <v>1200</v>
      </c>
    </row>
    <row r="5" spans="2:9" x14ac:dyDescent="0.35">
      <c r="B5" s="17" t="s">
        <v>67</v>
      </c>
      <c r="C5" s="18">
        <v>700.8</v>
      </c>
      <c r="D5" s="18">
        <v>770.88</v>
      </c>
      <c r="E5" s="18">
        <v>823.29984000000002</v>
      </c>
      <c r="F5" s="18">
        <v>869.40463104000003</v>
      </c>
      <c r="G5" s="18">
        <v>907.65843480576007</v>
      </c>
      <c r="H5" s="18">
        <v>936.70350471954441</v>
      </c>
      <c r="I5" s="18">
        <v>955.43757481393527</v>
      </c>
    </row>
    <row r="6" spans="2:9" x14ac:dyDescent="0.35">
      <c r="B6" s="17" t="s">
        <v>68</v>
      </c>
      <c r="C6" s="18">
        <v>2340.4</v>
      </c>
      <c r="D6" s="18">
        <v>2106.36</v>
      </c>
      <c r="E6" s="18">
        <v>1853.5968</v>
      </c>
      <c r="F6" s="18">
        <v>1594.0932479999999</v>
      </c>
      <c r="G6" s="18">
        <v>1339.0383283199999</v>
      </c>
      <c r="H6" s="18">
        <v>1098.0114292224</v>
      </c>
      <c r="I6" s="18">
        <v>878.40914337792003</v>
      </c>
    </row>
    <row r="7" spans="2:9" s="22" customFormat="1" x14ac:dyDescent="0.35">
      <c r="B7" s="23" t="s">
        <v>70</v>
      </c>
      <c r="C7" s="24">
        <f>SUM(C3:C6)</f>
        <v>3041.2</v>
      </c>
      <c r="D7" s="24">
        <f t="shared" ref="D7:I7" si="1">SUM(D3:D6)</f>
        <v>3518.44</v>
      </c>
      <c r="E7" s="24">
        <f t="shared" si="1"/>
        <v>3492.5030400000005</v>
      </c>
      <c r="F7" s="24">
        <f t="shared" si="1"/>
        <v>3553.1480294399998</v>
      </c>
      <c r="G7" s="24">
        <f t="shared" si="1"/>
        <v>4067.8483730841604</v>
      </c>
      <c r="H7" s="24">
        <f t="shared" si="1"/>
        <v>4642.6350590870334</v>
      </c>
      <c r="I7" s="24">
        <f t="shared" si="1"/>
        <v>5483.5092708688644</v>
      </c>
    </row>
    <row r="8" spans="2:9" s="22" customFormat="1" ht="4.95" customHeight="1" x14ac:dyDescent="0.35">
      <c r="B8" s="25"/>
      <c r="C8" s="26"/>
      <c r="D8" s="26"/>
      <c r="E8" s="26"/>
      <c r="F8" s="26"/>
      <c r="G8" s="26"/>
      <c r="H8" s="26"/>
      <c r="I8" s="26"/>
    </row>
    <row r="9" spans="2:9" x14ac:dyDescent="0.35">
      <c r="B9" s="19" t="s">
        <v>71</v>
      </c>
      <c r="D9" s="20"/>
      <c r="E9" s="20"/>
      <c r="F9" s="20"/>
      <c r="G9" s="20"/>
      <c r="H9" s="20"/>
      <c r="I9" s="20">
        <f>((I3/D3)^(1/(I2-D2)))-1</f>
        <v>0.30744235488530403</v>
      </c>
    </row>
    <row r="10" spans="2:9" x14ac:dyDescent="0.35">
      <c r="D10" s="20"/>
      <c r="E10" s="20"/>
      <c r="F10" s="20"/>
      <c r="G10" s="20"/>
      <c r="H10" s="20"/>
      <c r="I10" s="20"/>
    </row>
    <row r="11" spans="2:9" x14ac:dyDescent="0.35">
      <c r="D11" s="20"/>
      <c r="E11" s="20"/>
      <c r="F11" s="20"/>
      <c r="G11" s="20"/>
      <c r="H11" s="20"/>
      <c r="I11" s="20"/>
    </row>
    <row r="12" spans="2:9" x14ac:dyDescent="0.35">
      <c r="D12" s="20"/>
      <c r="E12" s="20"/>
      <c r="F12" s="20"/>
      <c r="G12" s="20"/>
      <c r="H12" s="20"/>
      <c r="I12" s="20"/>
    </row>
    <row r="13" spans="2:9" x14ac:dyDescent="0.35">
      <c r="D13" s="21"/>
      <c r="E13" s="21"/>
      <c r="F13" s="21"/>
      <c r="G13" s="21"/>
      <c r="H13" s="21"/>
      <c r="I13" s="21"/>
    </row>
    <row r="36" spans="2:4" x14ac:dyDescent="0.35">
      <c r="B36" s="4" t="s">
        <v>77</v>
      </c>
      <c r="C36" s="4"/>
      <c r="D36" s="4"/>
    </row>
    <row r="37" spans="2:4" x14ac:dyDescent="0.35">
      <c r="B37" s="17" t="s">
        <v>72</v>
      </c>
      <c r="C37" s="18">
        <v>6161</v>
      </c>
      <c r="D37" s="28">
        <f>C37/$C$43</f>
        <v>0.28991576866970964</v>
      </c>
    </row>
    <row r="38" spans="2:4" x14ac:dyDescent="0.35">
      <c r="B38" s="17" t="s">
        <v>20</v>
      </c>
      <c r="C38" s="18">
        <v>3341</v>
      </c>
      <c r="D38" s="28">
        <f t="shared" ref="D38:D42" si="2">C38/$C$43</f>
        <v>0.15721613100559972</v>
      </c>
    </row>
    <row r="39" spans="2:4" x14ac:dyDescent="0.35">
      <c r="B39" s="17" t="s">
        <v>73</v>
      </c>
      <c r="C39" s="18">
        <v>1798</v>
      </c>
      <c r="D39" s="28">
        <f t="shared" si="2"/>
        <v>8.4607783163145267E-2</v>
      </c>
    </row>
    <row r="40" spans="2:4" x14ac:dyDescent="0.35">
      <c r="B40" s="17" t="s">
        <v>74</v>
      </c>
      <c r="C40" s="18">
        <v>1078</v>
      </c>
      <c r="D40" s="28">
        <f t="shared" si="2"/>
        <v>5.0727024610606561E-2</v>
      </c>
    </row>
    <row r="41" spans="2:4" x14ac:dyDescent="0.35">
      <c r="B41" s="17" t="s">
        <v>75</v>
      </c>
      <c r="C41" s="18">
        <v>3806</v>
      </c>
      <c r="D41" s="28">
        <f t="shared" si="2"/>
        <v>0.17909745423744766</v>
      </c>
    </row>
    <row r="42" spans="2:4" x14ac:dyDescent="0.35">
      <c r="B42" s="17" t="s">
        <v>76</v>
      </c>
      <c r="C42" s="18">
        <v>5067</v>
      </c>
      <c r="D42" s="28">
        <f t="shared" si="2"/>
        <v>0.23843583831349113</v>
      </c>
    </row>
    <row r="43" spans="2:4" x14ac:dyDescent="0.35">
      <c r="B43" s="23" t="s">
        <v>70</v>
      </c>
      <c r="C43" s="27">
        <f>SUM(C37:C42)</f>
        <v>21251</v>
      </c>
      <c r="D43" s="29">
        <f>SUM(D37:D42)</f>
        <v>0.99999999999999989</v>
      </c>
    </row>
    <row r="44" spans="2:4" x14ac:dyDescent="0.35">
      <c r="B44" s="25"/>
      <c r="C44" s="30"/>
      <c r="D44" s="31"/>
    </row>
    <row r="45" spans="2:4" x14ac:dyDescent="0.35">
      <c r="B45" s="25"/>
      <c r="C45" s="30"/>
      <c r="D45" s="31"/>
    </row>
    <row r="46" spans="2:4" x14ac:dyDescent="0.35">
      <c r="B46" s="25"/>
      <c r="C46" s="30"/>
      <c r="D46" s="31"/>
    </row>
    <row r="47" spans="2:4" x14ac:dyDescent="0.35">
      <c r="B47" s="25"/>
      <c r="C47" s="30"/>
      <c r="D47" s="31"/>
    </row>
    <row r="48" spans="2:4" x14ac:dyDescent="0.35">
      <c r="B48" s="25"/>
      <c r="C48" s="30"/>
      <c r="D48" s="31"/>
    </row>
    <row r="49" spans="2:4" x14ac:dyDescent="0.35">
      <c r="B49" s="25"/>
      <c r="C49" s="30"/>
      <c r="D49" s="31"/>
    </row>
    <row r="50" spans="2:4" x14ac:dyDescent="0.35">
      <c r="B50" s="25"/>
      <c r="C50" s="30"/>
      <c r="D50" s="31"/>
    </row>
    <row r="52" spans="2:4" x14ac:dyDescent="0.35">
      <c r="B52" s="4" t="s">
        <v>77</v>
      </c>
      <c r="C52" s="4"/>
      <c r="D52" s="4"/>
    </row>
    <row r="53" spans="2:4" x14ac:dyDescent="0.35">
      <c r="B53" s="17" t="s">
        <v>3</v>
      </c>
      <c r="C53" s="18">
        <v>489.6</v>
      </c>
      <c r="D53" s="28">
        <f>C53/$C$58</f>
        <v>7.4645525232504964E-2</v>
      </c>
    </row>
    <row r="54" spans="2:4" x14ac:dyDescent="0.35">
      <c r="B54" s="17" t="s">
        <v>4</v>
      </c>
      <c r="C54" s="18">
        <v>547.6</v>
      </c>
      <c r="D54" s="28">
        <f t="shared" ref="D54:D58" si="3">C54/$C$58</f>
        <v>8.3488336636682425E-2</v>
      </c>
    </row>
    <row r="55" spans="2:4" x14ac:dyDescent="0.35">
      <c r="B55" s="17" t="s">
        <v>5</v>
      </c>
      <c r="C55" s="18">
        <v>1435</v>
      </c>
      <c r="D55" s="28">
        <f t="shared" si="3"/>
        <v>0.21878335112059766</v>
      </c>
    </row>
    <row r="56" spans="2:4" x14ac:dyDescent="0.35">
      <c r="B56" s="17" t="s">
        <v>78</v>
      </c>
      <c r="C56" s="18">
        <v>2076.8000000000002</v>
      </c>
      <c r="D56" s="28">
        <f t="shared" si="3"/>
        <v>0.31663363317578902</v>
      </c>
    </row>
    <row r="57" spans="2:4" x14ac:dyDescent="0.35">
      <c r="B57" s="17" t="s">
        <v>79</v>
      </c>
      <c r="C57" s="18">
        <v>2010</v>
      </c>
      <c r="D57" s="28">
        <f t="shared" si="3"/>
        <v>0.306449153834426</v>
      </c>
    </row>
    <row r="58" spans="2:4" x14ac:dyDescent="0.35">
      <c r="B58" s="23" t="s">
        <v>70</v>
      </c>
      <c r="C58" s="27">
        <f>SUM(C53:C57)</f>
        <v>6559</v>
      </c>
      <c r="D58" s="29">
        <f t="shared" si="3"/>
        <v>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D1273"/>
  <sheetViews>
    <sheetView showGridLines="0" zoomScale="69" zoomScaleNormal="69" workbookViewId="0"/>
  </sheetViews>
  <sheetFormatPr defaultColWidth="8.796875" defaultRowHeight="15.6" x14ac:dyDescent="0.35"/>
  <cols>
    <col min="2" max="4" width="15.59765625" style="1" customWidth="1"/>
  </cols>
  <sheetData>
    <row r="2" spans="2:4" x14ac:dyDescent="0.35">
      <c r="B2" s="4" t="s">
        <v>0</v>
      </c>
      <c r="C2" s="4" t="s">
        <v>1</v>
      </c>
      <c r="D2" s="4" t="s">
        <v>1</v>
      </c>
    </row>
    <row r="3" spans="2:4" x14ac:dyDescent="0.35">
      <c r="B3" s="2">
        <v>43033</v>
      </c>
      <c r="C3" s="3">
        <v>40</v>
      </c>
      <c r="D3" s="3"/>
    </row>
    <row r="4" spans="2:4" x14ac:dyDescent="0.35">
      <c r="B4" s="2">
        <v>43032</v>
      </c>
      <c r="C4" s="3">
        <v>39.204000000000001</v>
      </c>
      <c r="D4" s="3"/>
    </row>
    <row r="5" spans="2:4" x14ac:dyDescent="0.35">
      <c r="B5" s="2">
        <v>43031</v>
      </c>
      <c r="C5" s="3">
        <v>38.494</v>
      </c>
      <c r="D5" s="3"/>
    </row>
    <row r="6" spans="2:4" x14ac:dyDescent="0.35">
      <c r="B6" s="2">
        <v>43028</v>
      </c>
      <c r="C6" s="3">
        <v>38.832000000000001</v>
      </c>
      <c r="D6" s="3"/>
    </row>
    <row r="7" spans="2:4" x14ac:dyDescent="0.35">
      <c r="B7" s="2">
        <v>43027</v>
      </c>
      <c r="C7" s="3">
        <v>39.025999999999996</v>
      </c>
      <c r="D7" s="3"/>
    </row>
    <row r="8" spans="2:4" x14ac:dyDescent="0.35">
      <c r="B8" s="2">
        <v>43026</v>
      </c>
      <c r="C8" s="3">
        <v>39.107999999999997</v>
      </c>
      <c r="D8" s="3"/>
    </row>
    <row r="9" spans="2:4" x14ac:dyDescent="0.35">
      <c r="B9" s="2">
        <v>43025</v>
      </c>
      <c r="C9" s="3">
        <v>39.896000000000001</v>
      </c>
      <c r="D9" s="3"/>
    </row>
    <row r="10" spans="2:4" x14ac:dyDescent="0.35">
      <c r="B10" s="2">
        <v>43024</v>
      </c>
      <c r="C10" s="3">
        <v>40.536000000000001</v>
      </c>
      <c r="D10" s="3"/>
    </row>
    <row r="11" spans="2:4" x14ac:dyDescent="0.35">
      <c r="B11" s="2">
        <v>43021</v>
      </c>
      <c r="C11" s="3">
        <v>39.898000000000003</v>
      </c>
      <c r="D11" s="3"/>
    </row>
    <row r="12" spans="2:4" x14ac:dyDescent="0.35">
      <c r="B12" s="2">
        <v>43020</v>
      </c>
      <c r="C12" s="3">
        <v>39.172000000000004</v>
      </c>
      <c r="D12" s="3"/>
    </row>
    <row r="13" spans="2:4" x14ac:dyDescent="0.35">
      <c r="B13" s="2">
        <v>43019</v>
      </c>
      <c r="C13" s="3">
        <v>38.989999999999995</v>
      </c>
      <c r="D13" s="3"/>
    </row>
    <row r="14" spans="2:4" x14ac:dyDescent="0.35">
      <c r="B14" s="2">
        <v>43018</v>
      </c>
      <c r="C14" s="3">
        <v>39.016000000000005</v>
      </c>
      <c r="D14" s="3"/>
    </row>
    <row r="15" spans="2:4" x14ac:dyDescent="0.35">
      <c r="B15" s="2">
        <v>43017</v>
      </c>
      <c r="C15" s="3">
        <v>39.374000000000002</v>
      </c>
      <c r="D15" s="3"/>
    </row>
    <row r="16" spans="2:4" x14ac:dyDescent="0.35">
      <c r="B16" s="2">
        <v>43014</v>
      </c>
      <c r="C16" s="3">
        <v>39.603999999999999</v>
      </c>
      <c r="D16" s="3"/>
    </row>
    <row r="17" spans="2:4" x14ac:dyDescent="0.35">
      <c r="B17" s="2">
        <v>43013</v>
      </c>
      <c r="C17" s="3">
        <v>38.878</v>
      </c>
      <c r="D17" s="3"/>
    </row>
    <row r="18" spans="2:4" x14ac:dyDescent="0.35">
      <c r="B18" s="2">
        <v>43012</v>
      </c>
      <c r="C18" s="3">
        <v>36.89</v>
      </c>
      <c r="D18" s="3"/>
    </row>
    <row r="19" spans="2:4" x14ac:dyDescent="0.35">
      <c r="B19" s="2">
        <v>43011</v>
      </c>
      <c r="C19" s="3">
        <v>35.838000000000001</v>
      </c>
      <c r="D19" s="3"/>
    </row>
    <row r="20" spans="2:4" x14ac:dyDescent="0.35">
      <c r="B20" s="2">
        <v>43010</v>
      </c>
      <c r="C20" s="3">
        <v>35.402000000000001</v>
      </c>
      <c r="D20" s="3"/>
    </row>
    <row r="21" spans="2:4" x14ac:dyDescent="0.35">
      <c r="B21" s="2">
        <v>43007</v>
      </c>
      <c r="C21" s="3">
        <v>36.269999999999996</v>
      </c>
      <c r="D21" s="3"/>
    </row>
    <row r="22" spans="2:4" x14ac:dyDescent="0.35">
      <c r="B22" s="2">
        <v>43006</v>
      </c>
      <c r="C22" s="3">
        <v>36.14</v>
      </c>
      <c r="D22" s="3"/>
    </row>
    <row r="23" spans="2:4" x14ac:dyDescent="0.35">
      <c r="B23" s="2">
        <v>43005</v>
      </c>
      <c r="C23" s="3">
        <v>36.393999999999998</v>
      </c>
      <c r="D23" s="3"/>
    </row>
    <row r="24" spans="2:4" x14ac:dyDescent="0.35">
      <c r="B24" s="2">
        <v>43004</v>
      </c>
      <c r="C24" s="3">
        <v>35.875999999999998</v>
      </c>
      <c r="D24" s="3"/>
    </row>
    <row r="25" spans="2:4" x14ac:dyDescent="0.35">
      <c r="B25" s="2">
        <v>43003</v>
      </c>
      <c r="C25" s="3">
        <v>35.71</v>
      </c>
      <c r="D25" s="3"/>
    </row>
    <row r="26" spans="2:4" x14ac:dyDescent="0.35">
      <c r="B26" s="2">
        <v>43000</v>
      </c>
      <c r="C26" s="3">
        <v>37.47</v>
      </c>
      <c r="D26" s="3"/>
    </row>
    <row r="27" spans="2:4" x14ac:dyDescent="0.35">
      <c r="B27" s="2">
        <v>42999</v>
      </c>
      <c r="C27" s="3">
        <v>37.756</v>
      </c>
      <c r="D27" s="3"/>
    </row>
    <row r="28" spans="2:4" x14ac:dyDescent="0.35">
      <c r="B28" s="2">
        <v>42998</v>
      </c>
      <c r="C28" s="3">
        <v>37.101999999999997</v>
      </c>
      <c r="D28" s="3">
        <f>C28</f>
        <v>37.101999999999997</v>
      </c>
    </row>
    <row r="29" spans="2:4" x14ac:dyDescent="0.35">
      <c r="B29" s="2">
        <v>42997</v>
      </c>
      <c r="C29" s="3">
        <v>37.136000000000003</v>
      </c>
      <c r="D29" s="3"/>
    </row>
    <row r="30" spans="2:4" x14ac:dyDescent="0.35">
      <c r="B30" s="2">
        <v>42996</v>
      </c>
      <c r="C30" s="3">
        <v>36.923999999999999</v>
      </c>
      <c r="D30" s="3"/>
    </row>
    <row r="31" spans="2:4" x14ac:dyDescent="0.35">
      <c r="B31" s="2">
        <v>42993</v>
      </c>
      <c r="C31" s="3">
        <v>36.47</v>
      </c>
      <c r="D31" s="3"/>
    </row>
    <row r="32" spans="2:4" x14ac:dyDescent="0.35">
      <c r="B32" s="2">
        <v>42992</v>
      </c>
      <c r="C32" s="3">
        <v>36.525999999999996</v>
      </c>
      <c r="D32" s="3"/>
    </row>
    <row r="33" spans="2:4" x14ac:dyDescent="0.35">
      <c r="B33" s="2">
        <v>42991</v>
      </c>
      <c r="C33" s="3">
        <v>36.727999999999994</v>
      </c>
      <c r="D33" s="3"/>
    </row>
    <row r="34" spans="2:4" x14ac:dyDescent="0.35">
      <c r="B34" s="2">
        <v>42990</v>
      </c>
      <c r="C34" s="3">
        <v>37.03</v>
      </c>
      <c r="D34" s="3"/>
    </row>
    <row r="35" spans="2:4" x14ac:dyDescent="0.35">
      <c r="B35" s="2">
        <v>42989</v>
      </c>
      <c r="C35" s="3">
        <v>36.347999999999999</v>
      </c>
      <c r="D35" s="3"/>
    </row>
    <row r="36" spans="2:4" x14ac:dyDescent="0.35">
      <c r="B36" s="2">
        <v>42986</v>
      </c>
      <c r="C36" s="3">
        <v>35.283999999999999</v>
      </c>
      <c r="D36" s="3"/>
    </row>
    <row r="37" spans="2:4" x14ac:dyDescent="0.35">
      <c r="B37" s="2">
        <v>42985</v>
      </c>
      <c r="C37" s="3">
        <v>35.799999999999997</v>
      </c>
      <c r="D37" s="3"/>
    </row>
    <row r="38" spans="2:4" x14ac:dyDescent="0.35">
      <c r="B38" s="2">
        <v>42984</v>
      </c>
      <c r="C38" s="3">
        <v>35.85</v>
      </c>
      <c r="D38" s="3"/>
    </row>
    <row r="39" spans="2:4" x14ac:dyDescent="0.35">
      <c r="B39" s="2">
        <v>42983</v>
      </c>
      <c r="C39" s="3">
        <v>34.904000000000003</v>
      </c>
      <c r="D39" s="3"/>
    </row>
    <row r="40" spans="2:4" x14ac:dyDescent="0.35">
      <c r="B40" s="2">
        <v>42979</v>
      </c>
      <c r="C40" s="3">
        <v>34.948</v>
      </c>
      <c r="D40" s="3"/>
    </row>
    <row r="41" spans="2:4" x14ac:dyDescent="0.35">
      <c r="B41" s="2">
        <v>42978</v>
      </c>
      <c r="C41" s="3">
        <v>34.942</v>
      </c>
      <c r="D41" s="3"/>
    </row>
    <row r="42" spans="2:4" x14ac:dyDescent="0.35">
      <c r="B42" s="2">
        <v>42977</v>
      </c>
      <c r="C42" s="3">
        <v>34.938000000000002</v>
      </c>
      <c r="D42" s="3"/>
    </row>
    <row r="43" spans="2:4" x14ac:dyDescent="0.35">
      <c r="B43" s="2">
        <v>42976</v>
      </c>
      <c r="C43" s="3">
        <v>33.762</v>
      </c>
      <c r="D43" s="3"/>
    </row>
    <row r="44" spans="2:4" x14ac:dyDescent="0.35">
      <c r="B44" s="2">
        <v>42975</v>
      </c>
      <c r="C44" s="3">
        <v>33.423999999999999</v>
      </c>
      <c r="D44" s="3"/>
    </row>
    <row r="45" spans="2:4" x14ac:dyDescent="0.35">
      <c r="B45" s="2">
        <v>42972</v>
      </c>
      <c r="C45" s="3">
        <v>33.19</v>
      </c>
      <c r="D45" s="3"/>
    </row>
    <row r="46" spans="2:4" x14ac:dyDescent="0.35">
      <c r="B46" s="2">
        <v>42971</v>
      </c>
      <c r="C46" s="3">
        <v>33.625999999999998</v>
      </c>
      <c r="D46" s="3"/>
    </row>
    <row r="47" spans="2:4" x14ac:dyDescent="0.35">
      <c r="B47" s="2">
        <v>42970</v>
      </c>
      <c r="C47" s="3">
        <v>33.811999999999998</v>
      </c>
      <c r="D47" s="3"/>
    </row>
    <row r="48" spans="2:4" x14ac:dyDescent="0.35">
      <c r="B48" s="2">
        <v>42969</v>
      </c>
      <c r="C48" s="3">
        <v>33.868000000000002</v>
      </c>
      <c r="D48" s="3"/>
    </row>
    <row r="49" spans="2:4" x14ac:dyDescent="0.35">
      <c r="B49" s="2">
        <v>42968</v>
      </c>
      <c r="C49" s="3">
        <v>33.351999999999997</v>
      </c>
      <c r="D49" s="3"/>
    </row>
    <row r="50" spans="2:4" x14ac:dyDescent="0.35">
      <c r="B50" s="2">
        <v>42965</v>
      </c>
      <c r="C50" s="3">
        <v>33.308</v>
      </c>
      <c r="D50" s="3"/>
    </row>
    <row r="51" spans="2:4" x14ac:dyDescent="0.35">
      <c r="B51" s="2">
        <v>42964</v>
      </c>
      <c r="C51" s="3">
        <v>33.218000000000004</v>
      </c>
      <c r="D51" s="3"/>
    </row>
    <row r="52" spans="2:4" x14ac:dyDescent="0.35">
      <c r="B52" s="2">
        <v>42963</v>
      </c>
      <c r="C52" s="3">
        <v>33.995999999999995</v>
      </c>
      <c r="D52" s="3"/>
    </row>
    <row r="53" spans="2:4" x14ac:dyDescent="0.35">
      <c r="B53" s="2">
        <v>42962</v>
      </c>
      <c r="C53" s="3">
        <v>33.700000000000003</v>
      </c>
      <c r="D53" s="3"/>
    </row>
    <row r="54" spans="2:4" x14ac:dyDescent="0.35">
      <c r="B54" s="2">
        <v>42961</v>
      </c>
      <c r="C54" s="3">
        <v>34.200000000000003</v>
      </c>
      <c r="D54" s="3"/>
    </row>
    <row r="55" spans="2:4" x14ac:dyDescent="0.35">
      <c r="B55" s="2">
        <v>42958</v>
      </c>
      <c r="C55" s="3">
        <v>34.28</v>
      </c>
      <c r="D55" s="3"/>
    </row>
    <row r="56" spans="2:4" x14ac:dyDescent="0.35">
      <c r="B56" s="2">
        <v>42957</v>
      </c>
      <c r="C56" s="3">
        <v>33.827999999999996</v>
      </c>
      <c r="D56" s="3"/>
    </row>
    <row r="57" spans="2:4" x14ac:dyDescent="0.35">
      <c r="B57" s="2">
        <v>42956</v>
      </c>
      <c r="C57" s="3">
        <v>35.155999999999999</v>
      </c>
      <c r="D57" s="3"/>
    </row>
    <row r="58" spans="2:4" x14ac:dyDescent="0.35">
      <c r="B58" s="2">
        <v>42955</v>
      </c>
      <c r="C58" s="3">
        <v>35.672000000000004</v>
      </c>
      <c r="D58" s="3"/>
    </row>
    <row r="59" spans="2:4" x14ac:dyDescent="0.35">
      <c r="B59" s="2">
        <v>42954</v>
      </c>
      <c r="C59" s="3">
        <v>36.266000000000005</v>
      </c>
      <c r="D59" s="3"/>
    </row>
    <row r="60" spans="2:4" x14ac:dyDescent="0.35">
      <c r="B60" s="2">
        <v>42951</v>
      </c>
      <c r="C60" s="3">
        <v>36.054000000000002</v>
      </c>
      <c r="D60" s="3"/>
    </row>
    <row r="61" spans="2:4" x14ac:dyDescent="0.35">
      <c r="B61" s="2">
        <v>42950</v>
      </c>
      <c r="C61" s="3">
        <v>35.845999999999997</v>
      </c>
      <c r="D61" s="3"/>
    </row>
    <row r="62" spans="2:4" x14ac:dyDescent="0.35">
      <c r="B62" s="2">
        <v>42949</v>
      </c>
      <c r="C62" s="3">
        <v>36.148000000000003</v>
      </c>
      <c r="D62" s="3"/>
    </row>
    <row r="63" spans="2:4" x14ac:dyDescent="0.35">
      <c r="B63" s="2">
        <v>42948</v>
      </c>
      <c r="C63" s="3">
        <v>36.405999999999999</v>
      </c>
      <c r="D63" s="3"/>
    </row>
    <row r="64" spans="2:4" x14ac:dyDescent="0.35">
      <c r="B64" s="2">
        <v>42947</v>
      </c>
      <c r="C64" s="3">
        <v>36.332000000000001</v>
      </c>
      <c r="D64" s="3"/>
    </row>
    <row r="65" spans="2:4" x14ac:dyDescent="0.35">
      <c r="B65" s="2">
        <v>42944</v>
      </c>
      <c r="C65" s="3">
        <v>36.808</v>
      </c>
      <c r="D65" s="3"/>
    </row>
    <row r="66" spans="2:4" x14ac:dyDescent="0.35">
      <c r="B66" s="2">
        <v>42943</v>
      </c>
      <c r="C66" s="3">
        <v>36.536000000000001</v>
      </c>
      <c r="D66" s="3"/>
    </row>
    <row r="67" spans="2:4" x14ac:dyDescent="0.35">
      <c r="B67" s="2">
        <v>42942</v>
      </c>
      <c r="C67" s="3">
        <v>37.816000000000003</v>
      </c>
      <c r="D67" s="3"/>
    </row>
    <row r="68" spans="2:4" x14ac:dyDescent="0.35">
      <c r="B68" s="2">
        <v>42941</v>
      </c>
      <c r="C68" s="3">
        <v>37.393999999999998</v>
      </c>
      <c r="D68" s="3"/>
    </row>
    <row r="69" spans="2:4" x14ac:dyDescent="0.35">
      <c r="B69" s="2">
        <v>42940</v>
      </c>
      <c r="C69" s="3">
        <v>37.582000000000001</v>
      </c>
      <c r="D69" s="3"/>
    </row>
    <row r="70" spans="2:4" x14ac:dyDescent="0.35">
      <c r="B70" s="2">
        <v>42937</v>
      </c>
      <c r="C70" s="3">
        <v>37.707999999999998</v>
      </c>
      <c r="D70" s="3"/>
    </row>
    <row r="71" spans="2:4" x14ac:dyDescent="0.35">
      <c r="B71" s="2">
        <v>42936</v>
      </c>
      <c r="C71" s="3">
        <v>36.72</v>
      </c>
      <c r="D71" s="3"/>
    </row>
    <row r="72" spans="2:4" x14ac:dyDescent="0.35">
      <c r="B72" s="2">
        <v>42935</v>
      </c>
      <c r="C72" s="3">
        <v>36.772000000000006</v>
      </c>
      <c r="D72" s="3"/>
    </row>
    <row r="73" spans="2:4" x14ac:dyDescent="0.35">
      <c r="B73" s="2">
        <v>42934</v>
      </c>
      <c r="C73" s="3">
        <v>36.72</v>
      </c>
      <c r="D73" s="3"/>
    </row>
    <row r="74" spans="2:4" x14ac:dyDescent="0.35">
      <c r="B74" s="2">
        <v>42933</v>
      </c>
      <c r="C74" s="3">
        <v>32.339999999999996</v>
      </c>
      <c r="D74" s="3"/>
    </row>
    <row r="75" spans="2:4" x14ac:dyDescent="0.35">
      <c r="B75" s="2">
        <v>42930</v>
      </c>
      <c r="C75" s="3">
        <v>32.224000000000004</v>
      </c>
      <c r="D75" s="3"/>
    </row>
    <row r="76" spans="2:4" x14ac:dyDescent="0.35">
      <c r="B76" s="2">
        <v>42929</v>
      </c>
      <c r="C76" s="3">
        <v>31.642000000000003</v>
      </c>
      <c r="D76" s="3"/>
    </row>
    <row r="77" spans="2:4" x14ac:dyDescent="0.35">
      <c r="B77" s="2">
        <v>42928</v>
      </c>
      <c r="C77" s="3">
        <v>31.75</v>
      </c>
      <c r="D77" s="3"/>
    </row>
    <row r="78" spans="2:4" x14ac:dyDescent="0.35">
      <c r="B78" s="2">
        <v>42927</v>
      </c>
      <c r="C78" s="3">
        <v>30.866000000000003</v>
      </c>
      <c r="D78" s="3"/>
    </row>
    <row r="79" spans="2:4" x14ac:dyDescent="0.35">
      <c r="B79" s="2">
        <v>42926</v>
      </c>
      <c r="C79" s="3">
        <v>30.533999999999999</v>
      </c>
      <c r="D79" s="3"/>
    </row>
    <row r="80" spans="2:4" x14ac:dyDescent="0.35">
      <c r="B80" s="2">
        <v>42923</v>
      </c>
      <c r="C80" s="3">
        <v>30.036000000000001</v>
      </c>
      <c r="D80" s="3"/>
    </row>
    <row r="81" spans="2:4" x14ac:dyDescent="0.35">
      <c r="B81" s="2">
        <v>42922</v>
      </c>
      <c r="C81" s="3">
        <v>29.25</v>
      </c>
      <c r="D81" s="3"/>
    </row>
    <row r="82" spans="2:4" x14ac:dyDescent="0.35">
      <c r="B82" s="2">
        <v>42921</v>
      </c>
      <c r="C82" s="3">
        <v>29.522000000000002</v>
      </c>
      <c r="D82" s="3"/>
    </row>
    <row r="83" spans="2:4" x14ac:dyDescent="0.35">
      <c r="B83" s="2">
        <v>42919</v>
      </c>
      <c r="C83" s="3">
        <v>29.233999999999998</v>
      </c>
      <c r="D83" s="3"/>
    </row>
    <row r="84" spans="2:4" x14ac:dyDescent="0.35">
      <c r="B84" s="2">
        <v>42916</v>
      </c>
      <c r="C84" s="3">
        <v>29.881999999999998</v>
      </c>
      <c r="D84" s="3"/>
    </row>
    <row r="85" spans="2:4" x14ac:dyDescent="0.35">
      <c r="B85" s="2">
        <v>42915</v>
      </c>
      <c r="C85" s="3">
        <v>30.018000000000001</v>
      </c>
      <c r="D85" s="3"/>
    </row>
    <row r="86" spans="2:4" x14ac:dyDescent="0.35">
      <c r="B86" s="2">
        <v>42914</v>
      </c>
      <c r="C86" s="3">
        <v>30.681999999999999</v>
      </c>
      <c r="D86" s="3"/>
    </row>
    <row r="87" spans="2:4" x14ac:dyDescent="0.35">
      <c r="B87" s="2">
        <v>42913</v>
      </c>
      <c r="C87" s="3">
        <v>30.206</v>
      </c>
      <c r="D87" s="3"/>
    </row>
    <row r="88" spans="2:4" x14ac:dyDescent="0.35">
      <c r="B88" s="2">
        <v>42912</v>
      </c>
      <c r="C88" s="3">
        <v>31.5</v>
      </c>
      <c r="D88" s="3"/>
    </row>
    <row r="89" spans="2:4" x14ac:dyDescent="0.35">
      <c r="B89" s="2">
        <v>42909</v>
      </c>
      <c r="C89" s="3">
        <v>31.604000000000003</v>
      </c>
      <c r="D89" s="3"/>
    </row>
    <row r="90" spans="2:4" x14ac:dyDescent="0.35">
      <c r="B90" s="2">
        <v>42908</v>
      </c>
      <c r="C90" s="3">
        <v>30.977999999999998</v>
      </c>
      <c r="D90" s="3"/>
    </row>
    <row r="91" spans="2:4" x14ac:dyDescent="0.35">
      <c r="B91" s="2">
        <v>42907</v>
      </c>
      <c r="C91" s="3">
        <v>31.006</v>
      </c>
      <c r="D91" s="3"/>
    </row>
    <row r="92" spans="2:4" x14ac:dyDescent="0.35">
      <c r="B92" s="2">
        <v>42906</v>
      </c>
      <c r="C92" s="3">
        <v>30.410000000000004</v>
      </c>
      <c r="D92" s="3"/>
    </row>
    <row r="93" spans="2:4" x14ac:dyDescent="0.35">
      <c r="B93" s="2">
        <v>42905</v>
      </c>
      <c r="C93" s="3">
        <v>30.68</v>
      </c>
      <c r="D93" s="3"/>
    </row>
    <row r="94" spans="2:4" x14ac:dyDescent="0.35">
      <c r="B94" s="2">
        <v>42902</v>
      </c>
      <c r="C94" s="3">
        <v>30.475999999999999</v>
      </c>
      <c r="D94" s="3"/>
    </row>
    <row r="95" spans="2:4" x14ac:dyDescent="0.35">
      <c r="B95" s="2">
        <v>42901</v>
      </c>
      <c r="C95" s="3">
        <v>30.351999999999997</v>
      </c>
      <c r="D95" s="3"/>
    </row>
    <row r="96" spans="2:4" x14ac:dyDescent="0.35">
      <c r="B96" s="2">
        <v>42900</v>
      </c>
      <c r="C96" s="3">
        <v>30.439999999999998</v>
      </c>
      <c r="D96" s="3"/>
    </row>
    <row r="97" spans="2:4" x14ac:dyDescent="0.35">
      <c r="B97" s="2">
        <v>42899</v>
      </c>
      <c r="C97" s="3">
        <v>30.544</v>
      </c>
      <c r="D97" s="3"/>
    </row>
    <row r="98" spans="2:4" x14ac:dyDescent="0.35">
      <c r="B98" s="2">
        <v>42898</v>
      </c>
      <c r="C98" s="3">
        <v>30.288</v>
      </c>
      <c r="D98" s="3"/>
    </row>
    <row r="99" spans="2:4" x14ac:dyDescent="0.35">
      <c r="B99" s="2">
        <v>42895</v>
      </c>
      <c r="C99" s="3">
        <v>31.606000000000002</v>
      </c>
      <c r="D99" s="3"/>
    </row>
    <row r="100" spans="2:4" x14ac:dyDescent="0.35">
      <c r="B100" s="2">
        <v>42894</v>
      </c>
      <c r="C100" s="3">
        <v>33.176000000000002</v>
      </c>
      <c r="D100" s="3"/>
    </row>
    <row r="101" spans="2:4" x14ac:dyDescent="0.35">
      <c r="B101" s="2">
        <v>42893</v>
      </c>
      <c r="C101" s="3">
        <v>33.122</v>
      </c>
      <c r="D101" s="3"/>
    </row>
    <row r="102" spans="2:4" x14ac:dyDescent="0.35">
      <c r="B102" s="2">
        <v>42892</v>
      </c>
      <c r="C102" s="3">
        <v>33.033999999999999</v>
      </c>
      <c r="D102" s="3"/>
    </row>
    <row r="103" spans="2:4" x14ac:dyDescent="0.35">
      <c r="B103" s="2">
        <v>42891</v>
      </c>
      <c r="C103" s="3">
        <v>33.012</v>
      </c>
      <c r="D103" s="3"/>
    </row>
    <row r="104" spans="2:4" x14ac:dyDescent="0.35">
      <c r="B104" s="2">
        <v>42888</v>
      </c>
      <c r="C104" s="3">
        <v>33.036000000000001</v>
      </c>
      <c r="D104" s="3"/>
    </row>
    <row r="105" spans="2:4" x14ac:dyDescent="0.35">
      <c r="B105" s="2">
        <v>42887</v>
      </c>
      <c r="C105" s="3">
        <v>32.597999999999999</v>
      </c>
      <c r="D105" s="3"/>
    </row>
    <row r="106" spans="2:4" x14ac:dyDescent="0.35">
      <c r="B106" s="2">
        <v>42886</v>
      </c>
      <c r="C106" s="3">
        <v>32.613999999999997</v>
      </c>
      <c r="D106" s="3"/>
    </row>
    <row r="107" spans="2:4" x14ac:dyDescent="0.35">
      <c r="B107" s="2">
        <v>42885</v>
      </c>
      <c r="C107" s="3">
        <v>32.643999999999998</v>
      </c>
      <c r="D107" s="3"/>
    </row>
    <row r="108" spans="2:4" x14ac:dyDescent="0.35">
      <c r="B108" s="2">
        <v>42881</v>
      </c>
      <c r="C108" s="3">
        <v>32.486000000000004</v>
      </c>
      <c r="D108" s="3"/>
    </row>
    <row r="109" spans="2:4" x14ac:dyDescent="0.35">
      <c r="B109" s="2">
        <v>42880</v>
      </c>
      <c r="C109" s="3">
        <v>32.61</v>
      </c>
      <c r="D109" s="3"/>
    </row>
    <row r="110" spans="2:4" x14ac:dyDescent="0.35">
      <c r="B110" s="2">
        <v>42879</v>
      </c>
      <c r="C110" s="3">
        <v>31.55</v>
      </c>
      <c r="D110" s="3"/>
    </row>
    <row r="111" spans="2:4" x14ac:dyDescent="0.35">
      <c r="B111" s="2">
        <v>42878</v>
      </c>
      <c r="C111" s="3">
        <v>31.589999999999996</v>
      </c>
      <c r="D111" s="3"/>
    </row>
    <row r="112" spans="2:4" x14ac:dyDescent="0.35">
      <c r="B112" s="2">
        <v>42877</v>
      </c>
      <c r="C112" s="3">
        <v>31.431999999999999</v>
      </c>
      <c r="D112" s="3"/>
    </row>
    <row r="113" spans="2:4" x14ac:dyDescent="0.35">
      <c r="B113" s="2">
        <v>42874</v>
      </c>
      <c r="C113" s="3">
        <v>31.404000000000003</v>
      </c>
      <c r="D113" s="3"/>
    </row>
    <row r="114" spans="2:4" x14ac:dyDescent="0.35">
      <c r="B114" s="2">
        <v>42873</v>
      </c>
      <c r="C114" s="3">
        <v>31.139999999999997</v>
      </c>
      <c r="D114" s="3"/>
    </row>
    <row r="115" spans="2:4" x14ac:dyDescent="0.35">
      <c r="B115" s="2">
        <v>42872</v>
      </c>
      <c r="C115" s="3">
        <v>30.639999999999997</v>
      </c>
      <c r="D115" s="3"/>
    </row>
    <row r="116" spans="2:4" x14ac:dyDescent="0.35">
      <c r="B116" s="2">
        <v>42871</v>
      </c>
      <c r="C116" s="3">
        <v>31.881999999999998</v>
      </c>
      <c r="D116" s="3"/>
    </row>
    <row r="117" spans="2:4" x14ac:dyDescent="0.35">
      <c r="B117" s="2">
        <v>42870</v>
      </c>
      <c r="C117" s="3">
        <v>32.004000000000005</v>
      </c>
      <c r="D117" s="3"/>
    </row>
    <row r="118" spans="2:4" x14ac:dyDescent="0.35">
      <c r="B118" s="2">
        <v>42867</v>
      </c>
      <c r="C118" s="3">
        <v>32.161999999999999</v>
      </c>
      <c r="D118" s="3"/>
    </row>
    <row r="119" spans="2:4" x14ac:dyDescent="0.35">
      <c r="B119" s="2">
        <v>42866</v>
      </c>
      <c r="C119" s="3">
        <v>31.707999999999998</v>
      </c>
      <c r="D119" s="3"/>
    </row>
    <row r="120" spans="2:4" x14ac:dyDescent="0.35">
      <c r="B120" s="2">
        <v>42865</v>
      </c>
      <c r="C120" s="3">
        <v>32.055999999999997</v>
      </c>
      <c r="D120" s="3"/>
    </row>
    <row r="121" spans="2:4" x14ac:dyDescent="0.35">
      <c r="B121" s="2">
        <v>42864</v>
      </c>
      <c r="C121" s="3">
        <v>31.492000000000001</v>
      </c>
      <c r="D121" s="3"/>
    </row>
    <row r="122" spans="2:4" x14ac:dyDescent="0.35">
      <c r="B122" s="2">
        <v>42863</v>
      </c>
      <c r="C122" s="3">
        <v>31.276</v>
      </c>
      <c r="D122" s="3"/>
    </row>
    <row r="123" spans="2:4" x14ac:dyDescent="0.35">
      <c r="B123" s="2">
        <v>42860</v>
      </c>
      <c r="C123" s="3">
        <v>31.32</v>
      </c>
      <c r="D123" s="3"/>
    </row>
    <row r="124" spans="2:4" x14ac:dyDescent="0.35">
      <c r="B124" s="2">
        <v>42859</v>
      </c>
      <c r="C124" s="3">
        <v>31.45</v>
      </c>
      <c r="D124" s="3"/>
    </row>
    <row r="125" spans="2:4" x14ac:dyDescent="0.35">
      <c r="B125" s="2">
        <v>42858</v>
      </c>
      <c r="C125" s="3">
        <v>31.118000000000002</v>
      </c>
      <c r="D125" s="3"/>
    </row>
    <row r="126" spans="2:4" x14ac:dyDescent="0.35">
      <c r="B126" s="2">
        <v>42857</v>
      </c>
      <c r="C126" s="3">
        <v>31.29</v>
      </c>
      <c r="D126" s="3">
        <f>C126</f>
        <v>31.29</v>
      </c>
    </row>
    <row r="127" spans="2:4" x14ac:dyDescent="0.35">
      <c r="B127" s="2">
        <v>42856</v>
      </c>
      <c r="C127" s="3">
        <v>31.07</v>
      </c>
      <c r="D127" s="3"/>
    </row>
    <row r="128" spans="2:4" x14ac:dyDescent="0.35">
      <c r="B128" s="2">
        <v>42853</v>
      </c>
      <c r="C128" s="3">
        <v>30.439999999999998</v>
      </c>
      <c r="D128" s="3"/>
    </row>
    <row r="129" spans="2:4" x14ac:dyDescent="0.35">
      <c r="B129" s="2">
        <v>42852</v>
      </c>
      <c r="C129" s="3">
        <v>30.616000000000003</v>
      </c>
      <c r="D129" s="3"/>
    </row>
    <row r="130" spans="2:4" x14ac:dyDescent="0.35">
      <c r="B130" s="2">
        <v>42851</v>
      </c>
      <c r="C130" s="3">
        <v>30.033999999999999</v>
      </c>
      <c r="D130" s="3"/>
    </row>
    <row r="131" spans="2:4" x14ac:dyDescent="0.35">
      <c r="B131" s="2">
        <v>42850</v>
      </c>
      <c r="C131" s="3">
        <v>30.431999999999999</v>
      </c>
      <c r="D131" s="3"/>
    </row>
    <row r="132" spans="2:4" x14ac:dyDescent="0.35">
      <c r="B132" s="2">
        <v>42849</v>
      </c>
      <c r="C132" s="3">
        <v>28.766000000000002</v>
      </c>
      <c r="D132" s="3"/>
    </row>
    <row r="133" spans="2:4" x14ac:dyDescent="0.35">
      <c r="B133" s="2">
        <v>42846</v>
      </c>
      <c r="C133" s="3">
        <v>28.574000000000002</v>
      </c>
      <c r="D133" s="3"/>
    </row>
    <row r="134" spans="2:4" x14ac:dyDescent="0.35">
      <c r="B134" s="2">
        <v>42845</v>
      </c>
      <c r="C134" s="3">
        <v>28.236000000000001</v>
      </c>
      <c r="D134" s="3"/>
    </row>
    <row r="135" spans="2:4" x14ac:dyDescent="0.35">
      <c r="B135" s="2">
        <v>42844</v>
      </c>
      <c r="C135" s="3">
        <v>27.951999999999998</v>
      </c>
      <c r="D135" s="3"/>
    </row>
    <row r="136" spans="2:4" x14ac:dyDescent="0.35">
      <c r="B136" s="2">
        <v>42843</v>
      </c>
      <c r="C136" s="3">
        <v>28.672000000000004</v>
      </c>
      <c r="D136" s="3"/>
    </row>
    <row r="137" spans="2:4" x14ac:dyDescent="0.35">
      <c r="B137" s="2">
        <v>42842</v>
      </c>
      <c r="C137" s="3">
        <v>29.45</v>
      </c>
      <c r="D137" s="3"/>
    </row>
    <row r="138" spans="2:4" x14ac:dyDescent="0.35">
      <c r="B138" s="2">
        <v>42838</v>
      </c>
      <c r="C138" s="3">
        <v>28.583999999999996</v>
      </c>
      <c r="D138" s="3"/>
    </row>
    <row r="139" spans="2:4" x14ac:dyDescent="0.35">
      <c r="B139" s="2">
        <v>42837</v>
      </c>
      <c r="C139" s="3">
        <v>28.766000000000002</v>
      </c>
      <c r="D139" s="3"/>
    </row>
    <row r="140" spans="2:4" x14ac:dyDescent="0.35">
      <c r="B140" s="2">
        <v>42836</v>
      </c>
      <c r="C140" s="3">
        <v>28.869999999999997</v>
      </c>
      <c r="D140" s="3"/>
    </row>
    <row r="141" spans="2:4" x14ac:dyDescent="0.35">
      <c r="B141" s="2">
        <v>42835</v>
      </c>
      <c r="C141" s="3">
        <v>28.77</v>
      </c>
      <c r="D141" s="3"/>
    </row>
    <row r="142" spans="2:4" x14ac:dyDescent="0.35">
      <c r="B142" s="2">
        <v>42832</v>
      </c>
      <c r="C142" s="3">
        <v>28.622000000000003</v>
      </c>
      <c r="D142" s="3"/>
    </row>
    <row r="143" spans="2:4" x14ac:dyDescent="0.35">
      <c r="B143" s="2">
        <v>42831</v>
      </c>
      <c r="C143" s="3">
        <v>28.748000000000001</v>
      </c>
      <c r="D143" s="3"/>
    </row>
    <row r="144" spans="2:4" x14ac:dyDescent="0.35">
      <c r="B144" s="2">
        <v>42830</v>
      </c>
      <c r="C144" s="3">
        <v>28.724</v>
      </c>
      <c r="D144" s="3"/>
    </row>
    <row r="145" spans="2:4" x14ac:dyDescent="0.35">
      <c r="B145" s="2">
        <v>42829</v>
      </c>
      <c r="C145" s="3">
        <v>29.1</v>
      </c>
      <c r="D145" s="3"/>
    </row>
    <row r="146" spans="2:4" x14ac:dyDescent="0.35">
      <c r="B146" s="2">
        <v>42828</v>
      </c>
      <c r="C146" s="3">
        <v>29.383999999999997</v>
      </c>
      <c r="D146" s="3"/>
    </row>
    <row r="147" spans="2:4" x14ac:dyDescent="0.35">
      <c r="B147" s="2">
        <v>42825</v>
      </c>
      <c r="C147" s="3">
        <v>29.562000000000001</v>
      </c>
      <c r="D147" s="3"/>
    </row>
    <row r="148" spans="2:4" x14ac:dyDescent="0.35">
      <c r="B148" s="2">
        <v>42824</v>
      </c>
      <c r="C148" s="3">
        <v>29.612000000000002</v>
      </c>
      <c r="D148" s="3"/>
    </row>
    <row r="149" spans="2:4" x14ac:dyDescent="0.35">
      <c r="B149" s="2">
        <v>42823</v>
      </c>
      <c r="C149" s="3">
        <v>29.294</v>
      </c>
      <c r="D149" s="3"/>
    </row>
    <row r="150" spans="2:4" x14ac:dyDescent="0.35">
      <c r="B150" s="2">
        <v>42822</v>
      </c>
      <c r="C150" s="3">
        <v>29.033999999999999</v>
      </c>
      <c r="D150" s="3"/>
    </row>
    <row r="151" spans="2:4" x14ac:dyDescent="0.35">
      <c r="B151" s="2">
        <v>42821</v>
      </c>
      <c r="C151" s="3">
        <v>28.812000000000001</v>
      </c>
      <c r="D151" s="3"/>
    </row>
    <row r="152" spans="2:4" x14ac:dyDescent="0.35">
      <c r="B152" s="2">
        <v>42818</v>
      </c>
      <c r="C152" s="3">
        <v>28.404000000000003</v>
      </c>
      <c r="D152" s="3"/>
    </row>
    <row r="153" spans="2:4" x14ac:dyDescent="0.35">
      <c r="B153" s="2">
        <v>42817</v>
      </c>
      <c r="C153" s="3">
        <v>28.368000000000002</v>
      </c>
      <c r="D153" s="3"/>
    </row>
    <row r="154" spans="2:4" x14ac:dyDescent="0.35">
      <c r="B154" s="2">
        <v>42816</v>
      </c>
      <c r="C154" s="3">
        <v>28.53</v>
      </c>
      <c r="D154" s="3"/>
    </row>
    <row r="155" spans="2:4" x14ac:dyDescent="0.35">
      <c r="B155" s="2">
        <v>42815</v>
      </c>
      <c r="C155" s="3">
        <v>28.483999999999998</v>
      </c>
      <c r="D155" s="3"/>
    </row>
    <row r="156" spans="2:4" x14ac:dyDescent="0.35">
      <c r="B156" s="2">
        <v>42814</v>
      </c>
      <c r="C156" s="3">
        <v>29.166000000000004</v>
      </c>
      <c r="D156" s="3"/>
    </row>
    <row r="157" spans="2:4" x14ac:dyDescent="0.35">
      <c r="B157" s="2">
        <v>42811</v>
      </c>
      <c r="C157" s="3">
        <v>29.022000000000002</v>
      </c>
      <c r="D157" s="3"/>
    </row>
    <row r="158" spans="2:4" x14ac:dyDescent="0.35">
      <c r="B158" s="2">
        <v>42810</v>
      </c>
      <c r="C158" s="3">
        <v>28.877999999999997</v>
      </c>
      <c r="D158" s="3"/>
    </row>
    <row r="159" spans="2:4" x14ac:dyDescent="0.35">
      <c r="B159" s="2">
        <v>42809</v>
      </c>
      <c r="C159" s="3">
        <v>29.05</v>
      </c>
      <c r="D159" s="3"/>
    </row>
    <row r="160" spans="2:4" x14ac:dyDescent="0.35">
      <c r="B160" s="2">
        <v>42808</v>
      </c>
      <c r="C160" s="3">
        <v>28.637999999999998</v>
      </c>
      <c r="D160" s="3"/>
    </row>
    <row r="161" spans="2:4" x14ac:dyDescent="0.35">
      <c r="B161" s="2">
        <v>42807</v>
      </c>
      <c r="C161" s="3">
        <v>28.704000000000001</v>
      </c>
      <c r="D161" s="3"/>
    </row>
    <row r="162" spans="2:4" x14ac:dyDescent="0.35">
      <c r="B162" s="2">
        <v>42804</v>
      </c>
      <c r="C162" s="3">
        <v>28.177999999999997</v>
      </c>
      <c r="D162" s="3"/>
    </row>
    <row r="163" spans="2:4" x14ac:dyDescent="0.35">
      <c r="B163" s="2">
        <v>42803</v>
      </c>
      <c r="C163" s="3">
        <v>28.106000000000002</v>
      </c>
      <c r="D163" s="3"/>
    </row>
    <row r="164" spans="2:4" x14ac:dyDescent="0.35">
      <c r="B164" s="2">
        <v>42802</v>
      </c>
      <c r="C164" s="3">
        <v>28.064</v>
      </c>
      <c r="D164" s="3"/>
    </row>
    <row r="165" spans="2:4" x14ac:dyDescent="0.35">
      <c r="B165" s="2">
        <v>42801</v>
      </c>
      <c r="C165" s="3">
        <v>28.286000000000001</v>
      </c>
      <c r="D165" s="3"/>
    </row>
    <row r="166" spans="2:4" x14ac:dyDescent="0.35">
      <c r="B166" s="2">
        <v>42800</v>
      </c>
      <c r="C166" s="3">
        <v>28.387999999999998</v>
      </c>
      <c r="D166" s="3"/>
    </row>
    <row r="167" spans="2:4" x14ac:dyDescent="0.35">
      <c r="B167" s="2">
        <v>42797</v>
      </c>
      <c r="C167" s="3">
        <v>27.827999999999996</v>
      </c>
      <c r="D167" s="3"/>
    </row>
    <row r="168" spans="2:4" x14ac:dyDescent="0.35">
      <c r="B168" s="2">
        <v>42796</v>
      </c>
      <c r="C168" s="3">
        <v>27.905999999999999</v>
      </c>
      <c r="D168" s="3"/>
    </row>
    <row r="169" spans="2:4" x14ac:dyDescent="0.35">
      <c r="B169" s="2">
        <v>42795</v>
      </c>
      <c r="C169" s="3">
        <v>28.53</v>
      </c>
      <c r="D169" s="3"/>
    </row>
    <row r="170" spans="2:4" x14ac:dyDescent="0.35">
      <c r="B170" s="2">
        <v>42794</v>
      </c>
      <c r="C170" s="3">
        <v>28.425999999999998</v>
      </c>
      <c r="D170" s="3"/>
    </row>
    <row r="171" spans="2:4" x14ac:dyDescent="0.35">
      <c r="B171" s="2">
        <v>42793</v>
      </c>
      <c r="C171" s="3">
        <v>28.681999999999999</v>
      </c>
      <c r="D171" s="3"/>
    </row>
    <row r="172" spans="2:4" x14ac:dyDescent="0.35">
      <c r="B172" s="2">
        <v>42790</v>
      </c>
      <c r="C172" s="3">
        <v>28.65</v>
      </c>
      <c r="D172" s="3"/>
    </row>
    <row r="173" spans="2:4" x14ac:dyDescent="0.35">
      <c r="B173" s="2">
        <v>42789</v>
      </c>
      <c r="C173" s="3">
        <v>28.556000000000001</v>
      </c>
      <c r="D173" s="3"/>
    </row>
    <row r="174" spans="2:4" x14ac:dyDescent="0.35">
      <c r="B174" s="2">
        <v>42788</v>
      </c>
      <c r="C174" s="3">
        <v>28.772000000000002</v>
      </c>
      <c r="D174" s="3"/>
    </row>
    <row r="175" spans="2:4" x14ac:dyDescent="0.35">
      <c r="B175" s="2">
        <v>42787</v>
      </c>
      <c r="C175" s="3">
        <v>28.52</v>
      </c>
      <c r="D175" s="3"/>
    </row>
    <row r="176" spans="2:4" x14ac:dyDescent="0.35">
      <c r="B176" s="2">
        <v>42783</v>
      </c>
      <c r="C176" s="3">
        <v>28.443999999999999</v>
      </c>
      <c r="D176" s="3"/>
    </row>
    <row r="177" spans="2:4" x14ac:dyDescent="0.35">
      <c r="B177" s="2">
        <v>42782</v>
      </c>
      <c r="C177" s="3">
        <v>28.401999999999997</v>
      </c>
      <c r="D177" s="3"/>
    </row>
    <row r="178" spans="2:4" x14ac:dyDescent="0.35">
      <c r="B178" s="2">
        <v>42781</v>
      </c>
      <c r="C178" s="3">
        <v>28.454000000000001</v>
      </c>
      <c r="D178" s="3"/>
    </row>
    <row r="179" spans="2:4" x14ac:dyDescent="0.35">
      <c r="B179" s="2">
        <v>42780</v>
      </c>
      <c r="C179" s="3">
        <v>28.163999999999998</v>
      </c>
      <c r="D179" s="3"/>
    </row>
    <row r="180" spans="2:4" x14ac:dyDescent="0.35">
      <c r="B180" s="2">
        <v>42779</v>
      </c>
      <c r="C180" s="3">
        <v>28.639999999999997</v>
      </c>
      <c r="D180" s="3"/>
    </row>
    <row r="181" spans="2:4" x14ac:dyDescent="0.35">
      <c r="B181" s="2">
        <v>42776</v>
      </c>
      <c r="C181" s="3">
        <v>28.963999999999999</v>
      </c>
      <c r="D181" s="3"/>
    </row>
    <row r="182" spans="2:4" x14ac:dyDescent="0.35">
      <c r="B182" s="2">
        <v>42775</v>
      </c>
      <c r="C182" s="3">
        <v>28.827999999999996</v>
      </c>
      <c r="D182" s="3"/>
    </row>
    <row r="183" spans="2:4" x14ac:dyDescent="0.35">
      <c r="B183" s="2">
        <v>42774</v>
      </c>
      <c r="C183" s="3">
        <v>28.948</v>
      </c>
      <c r="D183" s="3"/>
    </row>
    <row r="184" spans="2:4" x14ac:dyDescent="0.35">
      <c r="B184" s="2">
        <v>42773</v>
      </c>
      <c r="C184" s="3">
        <v>28.8</v>
      </c>
      <c r="D184" s="3"/>
    </row>
    <row r="185" spans="2:4" x14ac:dyDescent="0.35">
      <c r="B185" s="2">
        <v>42772</v>
      </c>
      <c r="C185" s="3">
        <v>28.193999999999999</v>
      </c>
      <c r="D185" s="3"/>
    </row>
    <row r="186" spans="2:4" x14ac:dyDescent="0.35">
      <c r="B186" s="2">
        <v>42769</v>
      </c>
      <c r="C186" s="3">
        <v>28.05</v>
      </c>
      <c r="D186" s="3"/>
    </row>
    <row r="187" spans="2:4" x14ac:dyDescent="0.35">
      <c r="B187" s="2">
        <v>42768</v>
      </c>
      <c r="C187" s="3">
        <v>27.839999999999996</v>
      </c>
      <c r="D187" s="3"/>
    </row>
    <row r="188" spans="2:4" x14ac:dyDescent="0.35">
      <c r="B188" s="2">
        <v>42767</v>
      </c>
      <c r="C188" s="3">
        <v>28.155999999999999</v>
      </c>
      <c r="D188" s="3"/>
    </row>
    <row r="189" spans="2:4" x14ac:dyDescent="0.35">
      <c r="B189" s="2">
        <v>42766</v>
      </c>
      <c r="C189" s="3">
        <v>28.142000000000003</v>
      </c>
      <c r="D189" s="3"/>
    </row>
    <row r="190" spans="2:4" x14ac:dyDescent="0.35">
      <c r="B190" s="2">
        <v>42765</v>
      </c>
      <c r="C190" s="3">
        <v>28.244</v>
      </c>
      <c r="D190" s="3"/>
    </row>
    <row r="191" spans="2:4" x14ac:dyDescent="0.35">
      <c r="B191" s="2">
        <v>42762</v>
      </c>
      <c r="C191" s="3">
        <v>28.49</v>
      </c>
      <c r="D191" s="3"/>
    </row>
    <row r="192" spans="2:4" x14ac:dyDescent="0.35">
      <c r="B192" s="2">
        <v>42761</v>
      </c>
      <c r="C192" s="3">
        <v>27.792000000000002</v>
      </c>
      <c r="D192" s="3"/>
    </row>
    <row r="193" spans="2:4" x14ac:dyDescent="0.35">
      <c r="B193" s="2">
        <v>42760</v>
      </c>
      <c r="C193" s="3">
        <v>27.904000000000003</v>
      </c>
      <c r="D193" s="3"/>
    </row>
    <row r="194" spans="2:4" x14ac:dyDescent="0.35">
      <c r="B194" s="2">
        <v>42759</v>
      </c>
      <c r="C194" s="3">
        <v>28.022000000000002</v>
      </c>
      <c r="D194" s="3"/>
    </row>
    <row r="195" spans="2:4" x14ac:dyDescent="0.35">
      <c r="B195" s="2">
        <v>42758</v>
      </c>
      <c r="C195" s="3">
        <v>27.477999999999998</v>
      </c>
      <c r="D195" s="3"/>
    </row>
    <row r="196" spans="2:4" x14ac:dyDescent="0.35">
      <c r="B196" s="2">
        <v>42755</v>
      </c>
      <c r="C196" s="3">
        <v>27.72</v>
      </c>
      <c r="D196" s="3"/>
    </row>
    <row r="197" spans="2:4" x14ac:dyDescent="0.35">
      <c r="B197" s="2">
        <v>42754</v>
      </c>
      <c r="C197" s="3">
        <v>27.681999999999999</v>
      </c>
      <c r="D197" s="3"/>
    </row>
    <row r="198" spans="2:4" x14ac:dyDescent="0.35">
      <c r="B198" s="2">
        <v>42753</v>
      </c>
      <c r="C198" s="3">
        <v>26.651999999999997</v>
      </c>
      <c r="D198" s="3"/>
    </row>
    <row r="199" spans="2:4" x14ac:dyDescent="0.35">
      <c r="B199" s="2">
        <v>42752</v>
      </c>
      <c r="C199" s="3">
        <v>26.577999999999996</v>
      </c>
      <c r="D199" s="3"/>
    </row>
    <row r="200" spans="2:4" x14ac:dyDescent="0.35">
      <c r="B200" s="2">
        <v>42748</v>
      </c>
      <c r="C200" s="3">
        <v>26.74</v>
      </c>
      <c r="D200" s="3"/>
    </row>
    <row r="201" spans="2:4" x14ac:dyDescent="0.35">
      <c r="B201" s="2">
        <v>42747</v>
      </c>
      <c r="C201" s="3">
        <v>25.836000000000002</v>
      </c>
      <c r="D201" s="3"/>
    </row>
    <row r="202" spans="2:4" x14ac:dyDescent="0.35">
      <c r="B202" s="2">
        <v>42746</v>
      </c>
      <c r="C202" s="3">
        <v>26.1</v>
      </c>
      <c r="D202" s="3"/>
    </row>
    <row r="203" spans="2:4" x14ac:dyDescent="0.35">
      <c r="B203" s="2">
        <v>42745</v>
      </c>
      <c r="C203" s="3">
        <v>25.977999999999998</v>
      </c>
      <c r="D203" s="3"/>
    </row>
    <row r="204" spans="2:4" x14ac:dyDescent="0.35">
      <c r="B204" s="2">
        <v>42744</v>
      </c>
      <c r="C204" s="3">
        <v>26.189999999999998</v>
      </c>
      <c r="D204" s="3"/>
    </row>
    <row r="205" spans="2:4" x14ac:dyDescent="0.35">
      <c r="B205" s="2">
        <v>42741</v>
      </c>
      <c r="C205" s="3">
        <v>26.213999999999999</v>
      </c>
      <c r="D205" s="3"/>
    </row>
    <row r="206" spans="2:4" x14ac:dyDescent="0.35">
      <c r="B206" s="2">
        <v>42740</v>
      </c>
      <c r="C206" s="3">
        <v>26.362000000000002</v>
      </c>
      <c r="D206" s="3"/>
    </row>
    <row r="207" spans="2:4" x14ac:dyDescent="0.35">
      <c r="B207" s="2">
        <v>42739</v>
      </c>
      <c r="C207" s="3">
        <v>25.881999999999998</v>
      </c>
      <c r="D207" s="3"/>
    </row>
    <row r="208" spans="2:4" x14ac:dyDescent="0.35">
      <c r="B208" s="2">
        <v>42738</v>
      </c>
      <c r="C208" s="3">
        <v>25.497999999999998</v>
      </c>
      <c r="D208" s="3"/>
    </row>
    <row r="209" spans="2:4" x14ac:dyDescent="0.35">
      <c r="B209" s="2">
        <v>42734</v>
      </c>
      <c r="C209" s="3">
        <v>24.759999999999998</v>
      </c>
      <c r="D209" s="3"/>
    </row>
    <row r="210" spans="2:4" x14ac:dyDescent="0.35">
      <c r="B210" s="2">
        <v>42733</v>
      </c>
      <c r="C210" s="3">
        <v>25.065999999999999</v>
      </c>
      <c r="D210" s="3"/>
    </row>
    <row r="211" spans="2:4" x14ac:dyDescent="0.35">
      <c r="B211" s="2">
        <v>42732</v>
      </c>
      <c r="C211" s="3">
        <v>25.178000000000001</v>
      </c>
      <c r="D211" s="3"/>
    </row>
    <row r="212" spans="2:4" x14ac:dyDescent="0.35">
      <c r="B212" s="2">
        <v>42731</v>
      </c>
      <c r="C212" s="3">
        <v>25.669999999999998</v>
      </c>
      <c r="D212" s="3"/>
    </row>
    <row r="213" spans="2:4" x14ac:dyDescent="0.35">
      <c r="B213" s="2">
        <v>42727</v>
      </c>
      <c r="C213" s="3">
        <v>25.118000000000002</v>
      </c>
      <c r="D213" s="3"/>
    </row>
    <row r="214" spans="2:4" x14ac:dyDescent="0.35">
      <c r="B214" s="2">
        <v>42726</v>
      </c>
      <c r="C214" s="3">
        <v>25.116</v>
      </c>
      <c r="D214" s="3"/>
    </row>
    <row r="215" spans="2:4" x14ac:dyDescent="0.35">
      <c r="B215" s="2">
        <v>42725</v>
      </c>
      <c r="C215" s="3">
        <v>25.3</v>
      </c>
      <c r="D215" s="3"/>
    </row>
    <row r="216" spans="2:4" x14ac:dyDescent="0.35">
      <c r="B216" s="2">
        <v>42724</v>
      </c>
      <c r="C216" s="3">
        <v>25.024000000000001</v>
      </c>
      <c r="D216" s="3"/>
    </row>
    <row r="217" spans="2:4" x14ac:dyDescent="0.35">
      <c r="B217" s="2">
        <v>42723</v>
      </c>
      <c r="C217" s="3">
        <v>25.09</v>
      </c>
      <c r="D217" s="3"/>
    </row>
    <row r="218" spans="2:4" x14ac:dyDescent="0.35">
      <c r="B218" s="2">
        <v>42720</v>
      </c>
      <c r="C218" s="3">
        <v>24.844000000000001</v>
      </c>
      <c r="D218" s="3"/>
    </row>
    <row r="219" spans="2:4" x14ac:dyDescent="0.35">
      <c r="B219" s="2">
        <v>42719</v>
      </c>
      <c r="C219" s="3">
        <v>25</v>
      </c>
      <c r="D219" s="3"/>
    </row>
    <row r="220" spans="2:4" x14ac:dyDescent="0.35">
      <c r="B220" s="2">
        <v>42718</v>
      </c>
      <c r="C220" s="3">
        <v>24.687999999999999</v>
      </c>
      <c r="D220" s="3"/>
    </row>
    <row r="221" spans="2:4" x14ac:dyDescent="0.35">
      <c r="B221" s="2">
        <v>42717</v>
      </c>
      <c r="C221" s="3">
        <v>24.756</v>
      </c>
      <c r="D221" s="3"/>
    </row>
    <row r="222" spans="2:4" x14ac:dyDescent="0.35">
      <c r="B222" s="2">
        <v>42716</v>
      </c>
      <c r="C222" s="3">
        <v>24.565999999999999</v>
      </c>
      <c r="D222" s="3"/>
    </row>
    <row r="223" spans="2:4" x14ac:dyDescent="0.35">
      <c r="B223" s="2">
        <v>42713</v>
      </c>
      <c r="C223" s="3">
        <v>24.576000000000001</v>
      </c>
      <c r="D223" s="3"/>
    </row>
    <row r="224" spans="2:4" x14ac:dyDescent="0.35">
      <c r="B224" s="2">
        <v>42712</v>
      </c>
      <c r="C224" s="3">
        <v>24.648</v>
      </c>
      <c r="D224" s="3"/>
    </row>
    <row r="225" spans="2:4" x14ac:dyDescent="0.35">
      <c r="B225" s="2">
        <v>42711</v>
      </c>
      <c r="C225" s="3">
        <v>25.077999999999999</v>
      </c>
      <c r="D225" s="3"/>
    </row>
    <row r="226" spans="2:4" x14ac:dyDescent="0.35">
      <c r="B226" s="2">
        <v>42710</v>
      </c>
      <c r="C226" s="3">
        <v>24.913999999999998</v>
      </c>
      <c r="D226" s="3"/>
    </row>
    <row r="227" spans="2:4" x14ac:dyDescent="0.35">
      <c r="B227" s="2">
        <v>42709</v>
      </c>
      <c r="C227" s="3">
        <v>23.832000000000001</v>
      </c>
      <c r="D227" s="3"/>
    </row>
    <row r="228" spans="2:4" x14ac:dyDescent="0.35">
      <c r="B228" s="2">
        <v>42706</v>
      </c>
      <c r="C228" s="3">
        <v>24.161999999999999</v>
      </c>
      <c r="D228" s="3"/>
    </row>
    <row r="229" spans="2:4" x14ac:dyDescent="0.35">
      <c r="B229" s="2">
        <v>42705</v>
      </c>
      <c r="C229" s="3">
        <v>23.443999999999999</v>
      </c>
      <c r="D229" s="3"/>
    </row>
    <row r="230" spans="2:4" x14ac:dyDescent="0.35">
      <c r="B230" s="2">
        <v>42704</v>
      </c>
      <c r="C230" s="3">
        <v>23.4</v>
      </c>
      <c r="D230" s="3"/>
    </row>
    <row r="231" spans="2:4" x14ac:dyDescent="0.35">
      <c r="B231" s="2">
        <v>42703</v>
      </c>
      <c r="C231" s="3">
        <v>23.502000000000002</v>
      </c>
      <c r="D231" s="3"/>
    </row>
    <row r="232" spans="2:4" x14ac:dyDescent="0.35">
      <c r="B232" s="2">
        <v>42702</v>
      </c>
      <c r="C232" s="3">
        <v>23.386000000000003</v>
      </c>
      <c r="D232" s="3"/>
    </row>
    <row r="233" spans="2:4" x14ac:dyDescent="0.35">
      <c r="B233" s="2">
        <v>42699</v>
      </c>
      <c r="C233" s="3">
        <v>23.481999999999999</v>
      </c>
      <c r="D233" s="3"/>
    </row>
    <row r="234" spans="2:4" x14ac:dyDescent="0.35">
      <c r="B234" s="2">
        <v>42697</v>
      </c>
      <c r="C234" s="3">
        <v>23.538</v>
      </c>
      <c r="D234" s="3"/>
    </row>
    <row r="235" spans="2:4" x14ac:dyDescent="0.35">
      <c r="B235" s="2">
        <v>42696</v>
      </c>
      <c r="C235" s="3">
        <v>23.608000000000001</v>
      </c>
      <c r="D235" s="3"/>
    </row>
    <row r="236" spans="2:4" x14ac:dyDescent="0.35">
      <c r="B236" s="2">
        <v>42695</v>
      </c>
      <c r="C236" s="3">
        <v>23.591999999999999</v>
      </c>
      <c r="D236" s="3"/>
    </row>
    <row r="237" spans="2:4" x14ac:dyDescent="0.35">
      <c r="B237" s="2">
        <v>42692</v>
      </c>
      <c r="C237" s="3">
        <v>23.041999999999998</v>
      </c>
      <c r="D237" s="3"/>
    </row>
    <row r="238" spans="2:4" x14ac:dyDescent="0.35">
      <c r="B238" s="2">
        <v>42691</v>
      </c>
      <c r="C238" s="3">
        <v>23.006</v>
      </c>
      <c r="D238" s="3"/>
    </row>
    <row r="239" spans="2:4" x14ac:dyDescent="0.35">
      <c r="B239" s="2">
        <v>42690</v>
      </c>
      <c r="C239" s="3">
        <v>23.038</v>
      </c>
      <c r="D239" s="3"/>
    </row>
    <row r="240" spans="2:4" x14ac:dyDescent="0.35">
      <c r="B240" s="2">
        <v>42689</v>
      </c>
      <c r="C240" s="3">
        <v>22.718</v>
      </c>
      <c r="D240" s="3"/>
    </row>
    <row r="241" spans="2:4" x14ac:dyDescent="0.35">
      <c r="B241" s="2">
        <v>42688</v>
      </c>
      <c r="C241" s="3">
        <v>22.675999999999998</v>
      </c>
      <c r="D241" s="3"/>
    </row>
    <row r="242" spans="2:4" x14ac:dyDescent="0.35">
      <c r="B242" s="2">
        <v>42685</v>
      </c>
      <c r="C242" s="3">
        <v>22.956</v>
      </c>
      <c r="D242" s="3"/>
    </row>
    <row r="243" spans="2:4" x14ac:dyDescent="0.35">
      <c r="B243" s="2">
        <v>42684</v>
      </c>
      <c r="C243" s="3">
        <v>23.084</v>
      </c>
      <c r="D243" s="3"/>
    </row>
    <row r="244" spans="2:4" x14ac:dyDescent="0.35">
      <c r="B244" s="2">
        <v>42683</v>
      </c>
      <c r="C244" s="3">
        <v>24.437999999999999</v>
      </c>
      <c r="D244" s="3"/>
    </row>
    <row r="245" spans="2:4" x14ac:dyDescent="0.35">
      <c r="B245" s="2">
        <v>42682</v>
      </c>
      <c r="C245" s="3">
        <v>24.868000000000002</v>
      </c>
      <c r="D245" s="3"/>
    </row>
    <row r="246" spans="2:4" x14ac:dyDescent="0.35">
      <c r="B246" s="2">
        <v>42681</v>
      </c>
      <c r="C246" s="3">
        <v>24.916</v>
      </c>
      <c r="D246" s="3"/>
    </row>
    <row r="247" spans="2:4" x14ac:dyDescent="0.35">
      <c r="B247" s="2">
        <v>42678</v>
      </c>
      <c r="C247" s="3">
        <v>24.405999999999999</v>
      </c>
      <c r="D247" s="3"/>
    </row>
    <row r="248" spans="2:4" x14ac:dyDescent="0.35">
      <c r="B248" s="2">
        <v>42677</v>
      </c>
      <c r="C248" s="3">
        <v>24.428000000000001</v>
      </c>
      <c r="D248" s="3"/>
    </row>
    <row r="249" spans="2:4" x14ac:dyDescent="0.35">
      <c r="B249" s="2">
        <v>42676</v>
      </c>
      <c r="C249" s="3">
        <v>24.468</v>
      </c>
      <c r="D249" s="3"/>
    </row>
    <row r="250" spans="2:4" x14ac:dyDescent="0.35">
      <c r="B250" s="2">
        <v>42675</v>
      </c>
      <c r="C250" s="3">
        <v>24.66</v>
      </c>
      <c r="D250" s="3"/>
    </row>
    <row r="251" spans="2:4" x14ac:dyDescent="0.35">
      <c r="B251" s="2">
        <v>42674</v>
      </c>
      <c r="C251" s="3">
        <v>24.974</v>
      </c>
      <c r="D251" s="3"/>
    </row>
    <row r="252" spans="2:4" x14ac:dyDescent="0.35">
      <c r="B252" s="2">
        <v>42671</v>
      </c>
      <c r="C252" s="3">
        <v>25.314</v>
      </c>
      <c r="D252" s="3"/>
    </row>
    <row r="253" spans="2:4" x14ac:dyDescent="0.35">
      <c r="B253" s="2">
        <v>42670</v>
      </c>
      <c r="C253" s="3">
        <v>25.294</v>
      </c>
      <c r="D253" s="3"/>
    </row>
    <row r="254" spans="2:4" x14ac:dyDescent="0.35">
      <c r="B254" s="2">
        <v>42669</v>
      </c>
      <c r="C254" s="3">
        <v>25.393999999999998</v>
      </c>
      <c r="D254" s="3"/>
    </row>
    <row r="255" spans="2:4" x14ac:dyDescent="0.35">
      <c r="B255" s="2">
        <v>42668</v>
      </c>
      <c r="C255" s="3">
        <v>25.302</v>
      </c>
      <c r="D255" s="3"/>
    </row>
    <row r="256" spans="2:4" x14ac:dyDescent="0.35">
      <c r="B256" s="2">
        <v>42667</v>
      </c>
      <c r="C256" s="3">
        <v>25.466000000000001</v>
      </c>
      <c r="D256" s="3"/>
    </row>
    <row r="257" spans="2:4" x14ac:dyDescent="0.35">
      <c r="B257" s="2">
        <v>42664</v>
      </c>
      <c r="C257" s="3">
        <v>25.5</v>
      </c>
      <c r="D257" s="3">
        <f>C257</f>
        <v>25.5</v>
      </c>
    </row>
    <row r="258" spans="2:4" x14ac:dyDescent="0.35">
      <c r="B258" s="2">
        <v>42663</v>
      </c>
      <c r="C258" s="3">
        <v>24.669999999999998</v>
      </c>
      <c r="D258" s="3"/>
    </row>
    <row r="259" spans="2:4" x14ac:dyDescent="0.35">
      <c r="B259" s="2">
        <v>42662</v>
      </c>
      <c r="C259" s="3">
        <v>24.374000000000002</v>
      </c>
      <c r="D259" s="3"/>
    </row>
    <row r="260" spans="2:4" x14ac:dyDescent="0.35">
      <c r="B260" s="2">
        <v>42661</v>
      </c>
      <c r="C260" s="3">
        <v>23.758000000000003</v>
      </c>
      <c r="D260" s="3"/>
    </row>
    <row r="261" spans="2:4" x14ac:dyDescent="0.35">
      <c r="B261" s="2">
        <v>42660</v>
      </c>
      <c r="C261" s="3">
        <v>19.96</v>
      </c>
      <c r="D261" s="3"/>
    </row>
    <row r="262" spans="2:4" x14ac:dyDescent="0.35">
      <c r="B262" s="2">
        <v>42657</v>
      </c>
      <c r="C262" s="3">
        <v>20.294</v>
      </c>
      <c r="D262" s="3"/>
    </row>
    <row r="263" spans="2:4" x14ac:dyDescent="0.35">
      <c r="B263" s="2">
        <v>42656</v>
      </c>
      <c r="C263" s="3">
        <v>20.045999999999999</v>
      </c>
      <c r="D263" s="3"/>
    </row>
    <row r="264" spans="2:4" x14ac:dyDescent="0.35">
      <c r="B264" s="2">
        <v>42655</v>
      </c>
      <c r="C264" s="3">
        <v>19.899999999999999</v>
      </c>
      <c r="D264" s="3"/>
    </row>
    <row r="265" spans="2:4" x14ac:dyDescent="0.35">
      <c r="B265" s="2">
        <v>42654</v>
      </c>
      <c r="C265" s="3">
        <v>20.118000000000002</v>
      </c>
      <c r="D265" s="3"/>
    </row>
    <row r="266" spans="2:4" x14ac:dyDescent="0.35">
      <c r="B266" s="2">
        <v>42653</v>
      </c>
      <c r="C266" s="3">
        <v>20.666</v>
      </c>
      <c r="D266" s="3"/>
    </row>
    <row r="267" spans="2:4" x14ac:dyDescent="0.35">
      <c r="B267" s="2">
        <v>42650</v>
      </c>
      <c r="C267" s="3">
        <v>20.963999999999999</v>
      </c>
      <c r="D267" s="3"/>
    </row>
    <row r="268" spans="2:4" x14ac:dyDescent="0.35">
      <c r="B268" s="2">
        <v>42649</v>
      </c>
      <c r="C268" s="3">
        <v>21.013999999999999</v>
      </c>
      <c r="D268" s="3"/>
    </row>
    <row r="269" spans="2:4" x14ac:dyDescent="0.35">
      <c r="B269" s="2">
        <v>42648</v>
      </c>
      <c r="C269" s="3">
        <v>21.256</v>
      </c>
      <c r="D269" s="3"/>
    </row>
    <row r="270" spans="2:4" x14ac:dyDescent="0.35">
      <c r="B270" s="2">
        <v>42647</v>
      </c>
      <c r="C270" s="3">
        <v>20.468</v>
      </c>
      <c r="D270" s="3"/>
    </row>
    <row r="271" spans="2:4" x14ac:dyDescent="0.35">
      <c r="B271" s="2">
        <v>42646</v>
      </c>
      <c r="C271" s="3">
        <v>20.526</v>
      </c>
      <c r="D271" s="3"/>
    </row>
    <row r="272" spans="2:4" x14ac:dyDescent="0.35">
      <c r="B272" s="2">
        <v>42643</v>
      </c>
      <c r="C272" s="3">
        <v>19.71</v>
      </c>
      <c r="D272" s="3"/>
    </row>
    <row r="273" spans="2:4" x14ac:dyDescent="0.35">
      <c r="B273" s="2">
        <v>42642</v>
      </c>
      <c r="C273" s="3">
        <v>19.334</v>
      </c>
      <c r="D273" s="3"/>
    </row>
    <row r="274" spans="2:4" x14ac:dyDescent="0.35">
      <c r="B274" s="2">
        <v>42641</v>
      </c>
      <c r="C274" s="3">
        <v>19.496000000000002</v>
      </c>
      <c r="D274" s="3"/>
    </row>
    <row r="275" spans="2:4" x14ac:dyDescent="0.35">
      <c r="B275" s="2">
        <v>42640</v>
      </c>
      <c r="C275" s="3">
        <v>19.413999999999998</v>
      </c>
      <c r="D275" s="3"/>
    </row>
    <row r="276" spans="2:4" x14ac:dyDescent="0.35">
      <c r="B276" s="2">
        <v>42639</v>
      </c>
      <c r="C276" s="3">
        <v>18.911999999999999</v>
      </c>
      <c r="D276" s="3"/>
    </row>
    <row r="277" spans="2:4" x14ac:dyDescent="0.35">
      <c r="B277" s="2">
        <v>42636</v>
      </c>
      <c r="C277" s="3">
        <v>19.187999999999999</v>
      </c>
      <c r="D277" s="3"/>
    </row>
    <row r="278" spans="2:4" x14ac:dyDescent="0.35">
      <c r="B278" s="2">
        <v>42635</v>
      </c>
      <c r="C278" s="3">
        <v>19.166</v>
      </c>
      <c r="D278" s="3"/>
    </row>
    <row r="279" spans="2:4" x14ac:dyDescent="0.35">
      <c r="B279" s="2">
        <v>42634</v>
      </c>
      <c r="C279" s="3">
        <v>18.975999999999999</v>
      </c>
      <c r="D279" s="3"/>
    </row>
    <row r="280" spans="2:4" x14ac:dyDescent="0.35">
      <c r="B280" s="2">
        <v>42633</v>
      </c>
      <c r="C280" s="3">
        <v>19.649999999999999</v>
      </c>
      <c r="D280" s="3"/>
    </row>
    <row r="281" spans="2:4" x14ac:dyDescent="0.35">
      <c r="B281" s="2">
        <v>42632</v>
      </c>
      <c r="C281" s="3">
        <v>19.612000000000002</v>
      </c>
      <c r="D281" s="3"/>
    </row>
    <row r="282" spans="2:4" x14ac:dyDescent="0.35">
      <c r="B282" s="2">
        <v>42629</v>
      </c>
      <c r="C282" s="3">
        <v>19.896000000000001</v>
      </c>
      <c r="D282" s="3"/>
    </row>
    <row r="283" spans="2:4" x14ac:dyDescent="0.35">
      <c r="B283" s="2">
        <v>42628</v>
      </c>
      <c r="C283" s="3">
        <v>19.468</v>
      </c>
      <c r="D283" s="3"/>
    </row>
    <row r="284" spans="2:4" x14ac:dyDescent="0.35">
      <c r="B284" s="2">
        <v>42627</v>
      </c>
      <c r="C284" s="3">
        <v>19.402000000000001</v>
      </c>
      <c r="D284" s="3"/>
    </row>
    <row r="285" spans="2:4" x14ac:dyDescent="0.35">
      <c r="B285" s="2">
        <v>42626</v>
      </c>
      <c r="C285" s="3">
        <v>19.218</v>
      </c>
      <c r="D285" s="3"/>
    </row>
    <row r="286" spans="2:4" x14ac:dyDescent="0.35">
      <c r="B286" s="2">
        <v>42625</v>
      </c>
      <c r="C286" s="3">
        <v>19.809999999999999</v>
      </c>
      <c r="D286" s="3"/>
    </row>
    <row r="287" spans="2:4" x14ac:dyDescent="0.35">
      <c r="B287" s="2">
        <v>42622</v>
      </c>
      <c r="C287" s="3">
        <v>19.3</v>
      </c>
      <c r="D287" s="3"/>
    </row>
    <row r="288" spans="2:4" x14ac:dyDescent="0.35">
      <c r="B288" s="2">
        <v>42621</v>
      </c>
      <c r="C288" s="3">
        <v>19.931999999999999</v>
      </c>
      <c r="D288" s="3"/>
    </row>
    <row r="289" spans="2:4" x14ac:dyDescent="0.35">
      <c r="B289" s="2">
        <v>42620</v>
      </c>
      <c r="C289" s="3">
        <v>19.830000000000002</v>
      </c>
      <c r="D289" s="3"/>
    </row>
    <row r="290" spans="2:4" x14ac:dyDescent="0.35">
      <c r="B290" s="2">
        <v>42619</v>
      </c>
      <c r="C290" s="3">
        <v>20.018000000000001</v>
      </c>
      <c r="D290" s="3"/>
    </row>
    <row r="291" spans="2:4" x14ac:dyDescent="0.35">
      <c r="B291" s="2">
        <v>42615</v>
      </c>
      <c r="C291" s="3">
        <v>19.475999999999999</v>
      </c>
      <c r="D291" s="3"/>
    </row>
    <row r="292" spans="2:4" x14ac:dyDescent="0.35">
      <c r="B292" s="2">
        <v>42614</v>
      </c>
      <c r="C292" s="3">
        <v>19.475999999999999</v>
      </c>
      <c r="D292" s="3"/>
    </row>
    <row r="293" spans="2:4" x14ac:dyDescent="0.35">
      <c r="B293" s="2">
        <v>42613</v>
      </c>
      <c r="C293" s="3">
        <v>19.490000000000002</v>
      </c>
      <c r="D293" s="3"/>
    </row>
    <row r="294" spans="2:4" x14ac:dyDescent="0.35">
      <c r="B294" s="2">
        <v>42612</v>
      </c>
      <c r="C294" s="3">
        <v>19.490000000000002</v>
      </c>
      <c r="D294" s="3"/>
    </row>
    <row r="295" spans="2:4" x14ac:dyDescent="0.35">
      <c r="B295" s="2">
        <v>42611</v>
      </c>
      <c r="C295" s="3">
        <v>19.46</v>
      </c>
      <c r="D295" s="3"/>
    </row>
    <row r="296" spans="2:4" x14ac:dyDescent="0.35">
      <c r="B296" s="2">
        <v>42608</v>
      </c>
      <c r="C296" s="3">
        <v>19.515999999999998</v>
      </c>
      <c r="D296" s="3"/>
    </row>
    <row r="297" spans="2:4" x14ac:dyDescent="0.35">
      <c r="B297" s="2">
        <v>42607</v>
      </c>
      <c r="C297" s="3">
        <v>19.463999999999999</v>
      </c>
      <c r="D297" s="3"/>
    </row>
    <row r="298" spans="2:4" x14ac:dyDescent="0.35">
      <c r="B298" s="2">
        <v>42606</v>
      </c>
      <c r="C298" s="3">
        <v>19.036000000000001</v>
      </c>
      <c r="D298" s="3"/>
    </row>
    <row r="299" spans="2:4" x14ac:dyDescent="0.35">
      <c r="B299" s="2">
        <v>42605</v>
      </c>
      <c r="C299" s="3">
        <v>19.187999999999999</v>
      </c>
      <c r="D299" s="3"/>
    </row>
    <row r="300" spans="2:4" x14ac:dyDescent="0.35">
      <c r="B300" s="2">
        <v>42604</v>
      </c>
      <c r="C300" s="3">
        <v>19.052</v>
      </c>
      <c r="D300" s="3"/>
    </row>
    <row r="301" spans="2:4" x14ac:dyDescent="0.35">
      <c r="B301" s="2">
        <v>42601</v>
      </c>
      <c r="C301" s="3">
        <v>19.173999999999999</v>
      </c>
      <c r="D301" s="3"/>
    </row>
    <row r="302" spans="2:4" x14ac:dyDescent="0.35">
      <c r="B302" s="2">
        <v>42600</v>
      </c>
      <c r="C302" s="3">
        <v>19.231999999999999</v>
      </c>
      <c r="D302" s="3"/>
    </row>
    <row r="303" spans="2:4" x14ac:dyDescent="0.35">
      <c r="B303" s="2">
        <v>42599</v>
      </c>
      <c r="C303" s="3">
        <v>19.274000000000001</v>
      </c>
      <c r="D303" s="3"/>
    </row>
    <row r="304" spans="2:4" x14ac:dyDescent="0.35">
      <c r="B304" s="2">
        <v>42598</v>
      </c>
      <c r="C304" s="3">
        <v>19.024000000000001</v>
      </c>
      <c r="D304" s="3"/>
    </row>
    <row r="305" spans="2:4" x14ac:dyDescent="0.35">
      <c r="B305" s="2">
        <v>42597</v>
      </c>
      <c r="C305" s="3">
        <v>19.062000000000001</v>
      </c>
      <c r="D305" s="3"/>
    </row>
    <row r="306" spans="2:4" x14ac:dyDescent="0.35">
      <c r="B306" s="2">
        <v>42594</v>
      </c>
      <c r="C306" s="3">
        <v>19.318000000000001</v>
      </c>
      <c r="D306" s="3"/>
    </row>
    <row r="307" spans="2:4" x14ac:dyDescent="0.35">
      <c r="B307" s="2">
        <v>42593</v>
      </c>
      <c r="C307" s="3">
        <v>19.178000000000001</v>
      </c>
      <c r="D307" s="3"/>
    </row>
    <row r="308" spans="2:4" x14ac:dyDescent="0.35">
      <c r="B308" s="2">
        <v>42592</v>
      </c>
      <c r="C308" s="3">
        <v>18.786000000000001</v>
      </c>
      <c r="D308" s="3"/>
    </row>
    <row r="309" spans="2:4" x14ac:dyDescent="0.35">
      <c r="B309" s="2">
        <v>42591</v>
      </c>
      <c r="C309" s="3">
        <v>18.797999999999998</v>
      </c>
      <c r="D309" s="3"/>
    </row>
    <row r="310" spans="2:4" x14ac:dyDescent="0.35">
      <c r="B310" s="2">
        <v>42590</v>
      </c>
      <c r="C310" s="3">
        <v>19.021999999999998</v>
      </c>
      <c r="D310" s="3"/>
    </row>
    <row r="311" spans="2:4" x14ac:dyDescent="0.35">
      <c r="B311" s="2">
        <v>42587</v>
      </c>
      <c r="C311" s="3">
        <v>19.405999999999999</v>
      </c>
      <c r="D311" s="3"/>
    </row>
    <row r="312" spans="2:4" x14ac:dyDescent="0.35">
      <c r="B312" s="2">
        <v>42586</v>
      </c>
      <c r="C312" s="3">
        <v>18.687999999999999</v>
      </c>
      <c r="D312" s="3"/>
    </row>
    <row r="313" spans="2:4" x14ac:dyDescent="0.35">
      <c r="B313" s="2">
        <v>42585</v>
      </c>
      <c r="C313" s="3">
        <v>18.619999999999997</v>
      </c>
      <c r="D313" s="3"/>
    </row>
    <row r="314" spans="2:4" x14ac:dyDescent="0.35">
      <c r="B314" s="2">
        <v>42584</v>
      </c>
      <c r="C314" s="3">
        <v>18.712</v>
      </c>
      <c r="D314" s="3"/>
    </row>
    <row r="315" spans="2:4" x14ac:dyDescent="0.35">
      <c r="B315" s="2">
        <v>42583</v>
      </c>
      <c r="C315" s="3">
        <v>18.874000000000002</v>
      </c>
      <c r="D315" s="3"/>
    </row>
    <row r="316" spans="2:4" x14ac:dyDescent="0.35">
      <c r="B316" s="2">
        <v>42580</v>
      </c>
      <c r="C316" s="3">
        <v>18.25</v>
      </c>
      <c r="D316" s="3"/>
    </row>
    <row r="317" spans="2:4" x14ac:dyDescent="0.35">
      <c r="B317" s="2">
        <v>42579</v>
      </c>
      <c r="C317" s="3">
        <v>18.330000000000002</v>
      </c>
      <c r="D317" s="3"/>
    </row>
    <row r="318" spans="2:4" x14ac:dyDescent="0.35">
      <c r="B318" s="2">
        <v>42578</v>
      </c>
      <c r="C318" s="3">
        <v>18.408000000000001</v>
      </c>
      <c r="D318" s="3"/>
    </row>
    <row r="319" spans="2:4" x14ac:dyDescent="0.35">
      <c r="B319" s="2">
        <v>42577</v>
      </c>
      <c r="C319" s="3">
        <v>18.282</v>
      </c>
      <c r="D319" s="3"/>
    </row>
    <row r="320" spans="2:4" x14ac:dyDescent="0.35">
      <c r="B320" s="2">
        <v>42576</v>
      </c>
      <c r="C320" s="3">
        <v>17.532</v>
      </c>
      <c r="D320" s="3"/>
    </row>
    <row r="321" spans="2:4" x14ac:dyDescent="0.35">
      <c r="B321" s="2">
        <v>42573</v>
      </c>
      <c r="C321" s="3">
        <v>17.178000000000001</v>
      </c>
      <c r="D321" s="3"/>
    </row>
    <row r="322" spans="2:4" x14ac:dyDescent="0.35">
      <c r="B322" s="2">
        <v>42572</v>
      </c>
      <c r="C322" s="3">
        <v>17.198</v>
      </c>
      <c r="D322" s="3"/>
    </row>
    <row r="323" spans="2:4" x14ac:dyDescent="0.35">
      <c r="B323" s="2">
        <v>42571</v>
      </c>
      <c r="C323" s="3">
        <v>17.582000000000001</v>
      </c>
      <c r="D323" s="3"/>
    </row>
    <row r="324" spans="2:4" x14ac:dyDescent="0.35">
      <c r="B324" s="2">
        <v>42570</v>
      </c>
      <c r="C324" s="3">
        <v>17.167999999999999</v>
      </c>
      <c r="D324" s="3"/>
    </row>
    <row r="325" spans="2:4" x14ac:dyDescent="0.35">
      <c r="B325" s="2">
        <v>42569</v>
      </c>
      <c r="C325" s="3">
        <v>19.762</v>
      </c>
      <c r="D325" s="3"/>
    </row>
    <row r="326" spans="2:4" x14ac:dyDescent="0.35">
      <c r="B326" s="2">
        <v>42566</v>
      </c>
      <c r="C326" s="3">
        <v>19.678000000000001</v>
      </c>
      <c r="D326" s="3"/>
    </row>
    <row r="327" spans="2:4" x14ac:dyDescent="0.35">
      <c r="B327" s="2">
        <v>42565</v>
      </c>
      <c r="C327" s="3">
        <v>19.603999999999999</v>
      </c>
      <c r="D327" s="3"/>
    </row>
    <row r="328" spans="2:4" x14ac:dyDescent="0.35">
      <c r="B328" s="2">
        <v>42564</v>
      </c>
      <c r="C328" s="3">
        <v>19.286000000000001</v>
      </c>
      <c r="D328" s="3"/>
    </row>
    <row r="329" spans="2:4" x14ac:dyDescent="0.35">
      <c r="B329" s="2">
        <v>42563</v>
      </c>
      <c r="C329" s="3">
        <v>19.193999999999999</v>
      </c>
      <c r="D329" s="3"/>
    </row>
    <row r="330" spans="2:4" x14ac:dyDescent="0.35">
      <c r="B330" s="2">
        <v>42562</v>
      </c>
      <c r="C330" s="3">
        <v>18.934000000000001</v>
      </c>
      <c r="D330" s="3"/>
    </row>
    <row r="331" spans="2:4" x14ac:dyDescent="0.35">
      <c r="B331" s="2">
        <v>42559</v>
      </c>
      <c r="C331" s="3">
        <v>19.411999999999999</v>
      </c>
      <c r="D331" s="3"/>
    </row>
    <row r="332" spans="2:4" x14ac:dyDescent="0.35">
      <c r="B332" s="2">
        <v>42558</v>
      </c>
      <c r="C332" s="3">
        <v>19.02</v>
      </c>
      <c r="D332" s="3"/>
    </row>
    <row r="333" spans="2:4" x14ac:dyDescent="0.35">
      <c r="B333" s="2">
        <v>42557</v>
      </c>
      <c r="C333" s="3">
        <v>18.919999999999998</v>
      </c>
      <c r="D333" s="3"/>
    </row>
    <row r="334" spans="2:4" x14ac:dyDescent="0.35">
      <c r="B334" s="2">
        <v>42556</v>
      </c>
      <c r="C334" s="3">
        <v>19.582000000000001</v>
      </c>
      <c r="D334" s="3"/>
    </row>
    <row r="335" spans="2:4" x14ac:dyDescent="0.35">
      <c r="B335" s="2">
        <v>42552</v>
      </c>
      <c r="C335" s="3">
        <v>19.334</v>
      </c>
      <c r="D335" s="3"/>
    </row>
    <row r="336" spans="2:4" x14ac:dyDescent="0.35">
      <c r="B336" s="2">
        <v>42551</v>
      </c>
      <c r="C336" s="3">
        <v>18.295999999999999</v>
      </c>
      <c r="D336" s="3"/>
    </row>
    <row r="337" spans="2:4" x14ac:dyDescent="0.35">
      <c r="B337" s="2">
        <v>42550</v>
      </c>
      <c r="C337" s="3">
        <v>18.212</v>
      </c>
      <c r="D337" s="3"/>
    </row>
    <row r="338" spans="2:4" x14ac:dyDescent="0.35">
      <c r="B338" s="2">
        <v>42549</v>
      </c>
      <c r="C338" s="3">
        <v>17.594000000000001</v>
      </c>
      <c r="D338" s="3"/>
    </row>
    <row r="339" spans="2:4" x14ac:dyDescent="0.35">
      <c r="B339" s="2">
        <v>42548</v>
      </c>
      <c r="C339" s="3">
        <v>17.065999999999999</v>
      </c>
      <c r="D339" s="3"/>
    </row>
    <row r="340" spans="2:4" x14ac:dyDescent="0.35">
      <c r="B340" s="2">
        <v>42545</v>
      </c>
      <c r="C340" s="3">
        <v>17.687999999999999</v>
      </c>
      <c r="D340" s="3"/>
    </row>
    <row r="341" spans="2:4" x14ac:dyDescent="0.35">
      <c r="B341" s="2">
        <v>42544</v>
      </c>
      <c r="C341" s="3">
        <v>18.332000000000001</v>
      </c>
      <c r="D341" s="3"/>
    </row>
    <row r="342" spans="2:4" x14ac:dyDescent="0.35">
      <c r="B342" s="2">
        <v>42543</v>
      </c>
      <c r="C342" s="3">
        <v>18.002000000000002</v>
      </c>
      <c r="D342" s="3"/>
    </row>
    <row r="343" spans="2:4" x14ac:dyDescent="0.35">
      <c r="B343" s="2">
        <v>42542</v>
      </c>
      <c r="C343" s="3">
        <v>18.198</v>
      </c>
      <c r="D343" s="3"/>
    </row>
    <row r="344" spans="2:4" x14ac:dyDescent="0.35">
      <c r="B344" s="2">
        <v>42541</v>
      </c>
      <c r="C344" s="3">
        <v>18.759999999999998</v>
      </c>
      <c r="D344" s="3"/>
    </row>
    <row r="345" spans="2:4" x14ac:dyDescent="0.35">
      <c r="B345" s="2">
        <v>42538</v>
      </c>
      <c r="C345" s="3">
        <v>18.89</v>
      </c>
      <c r="D345" s="3"/>
    </row>
    <row r="346" spans="2:4" x14ac:dyDescent="0.35">
      <c r="B346" s="2">
        <v>42537</v>
      </c>
      <c r="C346" s="3">
        <v>19.088000000000001</v>
      </c>
      <c r="D346" s="3"/>
    </row>
    <row r="347" spans="2:4" x14ac:dyDescent="0.35">
      <c r="B347" s="2">
        <v>42536</v>
      </c>
      <c r="C347" s="3">
        <v>18.858000000000001</v>
      </c>
      <c r="D347" s="3"/>
    </row>
    <row r="348" spans="2:4" x14ac:dyDescent="0.35">
      <c r="B348" s="2">
        <v>42535</v>
      </c>
      <c r="C348" s="3">
        <v>18.824000000000002</v>
      </c>
      <c r="D348" s="3"/>
    </row>
    <row r="349" spans="2:4" x14ac:dyDescent="0.35">
      <c r="B349" s="2">
        <v>42534</v>
      </c>
      <c r="C349" s="3">
        <v>18.77</v>
      </c>
      <c r="D349" s="3"/>
    </row>
    <row r="350" spans="2:4" x14ac:dyDescent="0.35">
      <c r="B350" s="2">
        <v>42531</v>
      </c>
      <c r="C350" s="3">
        <v>18.75</v>
      </c>
      <c r="D350" s="3"/>
    </row>
    <row r="351" spans="2:4" x14ac:dyDescent="0.35">
      <c r="B351" s="2">
        <v>42530</v>
      </c>
      <c r="C351" s="3">
        <v>19.417999999999999</v>
      </c>
      <c r="D351" s="3"/>
    </row>
    <row r="352" spans="2:4" x14ac:dyDescent="0.35">
      <c r="B352" s="2">
        <v>42529</v>
      </c>
      <c r="C352" s="3">
        <v>19.571999999999999</v>
      </c>
      <c r="D352" s="3"/>
    </row>
    <row r="353" spans="2:4" x14ac:dyDescent="0.35">
      <c r="B353" s="2">
        <v>42528</v>
      </c>
      <c r="C353" s="3">
        <v>19.978000000000002</v>
      </c>
      <c r="D353" s="3"/>
    </row>
    <row r="354" spans="2:4" x14ac:dyDescent="0.35">
      <c r="B354" s="2">
        <v>42527</v>
      </c>
      <c r="C354" s="3">
        <v>20.148</v>
      </c>
      <c r="D354" s="3"/>
    </row>
    <row r="355" spans="2:4" x14ac:dyDescent="0.35">
      <c r="B355" s="2">
        <v>42524</v>
      </c>
      <c r="C355" s="3">
        <v>19.917999999999999</v>
      </c>
      <c r="D355" s="3"/>
    </row>
    <row r="356" spans="2:4" x14ac:dyDescent="0.35">
      <c r="B356" s="2">
        <v>42523</v>
      </c>
      <c r="C356" s="3">
        <v>20.25</v>
      </c>
      <c r="D356" s="3"/>
    </row>
    <row r="357" spans="2:4" x14ac:dyDescent="0.35">
      <c r="B357" s="2">
        <v>42522</v>
      </c>
      <c r="C357" s="3">
        <v>20.302</v>
      </c>
      <c r="D357" s="3"/>
    </row>
    <row r="358" spans="2:4" x14ac:dyDescent="0.35">
      <c r="B358" s="2">
        <v>42521</v>
      </c>
      <c r="C358" s="3">
        <v>20.513999999999999</v>
      </c>
      <c r="D358" s="3"/>
    </row>
    <row r="359" spans="2:4" x14ac:dyDescent="0.35">
      <c r="B359" s="2">
        <v>42517</v>
      </c>
      <c r="C359" s="3">
        <v>20.66</v>
      </c>
      <c r="D359" s="3"/>
    </row>
    <row r="360" spans="2:4" x14ac:dyDescent="0.35">
      <c r="B360" s="2">
        <v>42516</v>
      </c>
      <c r="C360" s="3">
        <v>20.562000000000001</v>
      </c>
      <c r="D360" s="3"/>
    </row>
    <row r="361" spans="2:4" x14ac:dyDescent="0.35">
      <c r="B361" s="2">
        <v>42515</v>
      </c>
      <c r="C361" s="3">
        <v>20.04</v>
      </c>
      <c r="D361" s="3"/>
    </row>
    <row r="362" spans="2:4" x14ac:dyDescent="0.35">
      <c r="B362" s="2">
        <v>42514</v>
      </c>
      <c r="C362" s="3">
        <v>19.577999999999999</v>
      </c>
      <c r="D362" s="3"/>
    </row>
    <row r="363" spans="2:4" x14ac:dyDescent="0.35">
      <c r="B363" s="2">
        <v>42513</v>
      </c>
      <c r="C363" s="3">
        <v>18.978000000000002</v>
      </c>
      <c r="D363" s="3"/>
    </row>
    <row r="364" spans="2:4" x14ac:dyDescent="0.35">
      <c r="B364" s="2">
        <v>42510</v>
      </c>
      <c r="C364" s="3">
        <v>18.497999999999998</v>
      </c>
      <c r="D364" s="3">
        <f>C364</f>
        <v>18.497999999999998</v>
      </c>
    </row>
    <row r="365" spans="2:4" x14ac:dyDescent="0.35">
      <c r="B365" s="2">
        <v>42509</v>
      </c>
      <c r="C365" s="3">
        <v>17.91</v>
      </c>
      <c r="D365" s="3"/>
    </row>
    <row r="366" spans="2:4" x14ac:dyDescent="0.35">
      <c r="B366" s="2">
        <v>42508</v>
      </c>
      <c r="C366" s="3">
        <v>18.100000000000001</v>
      </c>
      <c r="D366" s="3"/>
    </row>
    <row r="367" spans="2:4" x14ac:dyDescent="0.35">
      <c r="B367" s="2">
        <v>42507</v>
      </c>
      <c r="C367" s="3">
        <v>17.725999999999999</v>
      </c>
      <c r="D367" s="3"/>
    </row>
    <row r="368" spans="2:4" x14ac:dyDescent="0.35">
      <c r="B368" s="2">
        <v>42506</v>
      </c>
      <c r="C368" s="3">
        <v>17.824000000000002</v>
      </c>
      <c r="D368" s="3"/>
    </row>
    <row r="369" spans="2:4" x14ac:dyDescent="0.35">
      <c r="B369" s="2">
        <v>42503</v>
      </c>
      <c r="C369" s="3">
        <v>17.576000000000001</v>
      </c>
      <c r="D369" s="3"/>
    </row>
    <row r="370" spans="2:4" x14ac:dyDescent="0.35">
      <c r="B370" s="2">
        <v>42502</v>
      </c>
      <c r="C370" s="3">
        <v>17.547999999999998</v>
      </c>
      <c r="D370" s="3"/>
    </row>
    <row r="371" spans="2:4" x14ac:dyDescent="0.35">
      <c r="B371" s="2">
        <v>42501</v>
      </c>
      <c r="C371" s="3">
        <v>18.003999999999998</v>
      </c>
      <c r="D371" s="3"/>
    </row>
    <row r="372" spans="2:4" x14ac:dyDescent="0.35">
      <c r="B372" s="2">
        <v>42500</v>
      </c>
      <c r="C372" s="3">
        <v>18.577999999999999</v>
      </c>
      <c r="D372" s="3"/>
    </row>
    <row r="373" spans="2:4" x14ac:dyDescent="0.35">
      <c r="B373" s="2">
        <v>42499</v>
      </c>
      <c r="C373" s="3">
        <v>18.108000000000001</v>
      </c>
      <c r="D373" s="3"/>
    </row>
    <row r="374" spans="2:4" x14ac:dyDescent="0.35">
      <c r="B374" s="2">
        <v>42496</v>
      </c>
      <c r="C374" s="3">
        <v>18.167999999999999</v>
      </c>
      <c r="D374" s="3"/>
    </row>
    <row r="375" spans="2:4" x14ac:dyDescent="0.35">
      <c r="B375" s="2">
        <v>42495</v>
      </c>
      <c r="C375" s="3">
        <v>17.874000000000002</v>
      </c>
      <c r="D375" s="3"/>
    </row>
    <row r="376" spans="2:4" x14ac:dyDescent="0.35">
      <c r="B376" s="2">
        <v>42494</v>
      </c>
      <c r="C376" s="3">
        <v>18.158000000000001</v>
      </c>
      <c r="D376" s="3"/>
    </row>
    <row r="377" spans="2:4" x14ac:dyDescent="0.35">
      <c r="B377" s="2">
        <v>42493</v>
      </c>
      <c r="C377" s="3">
        <v>18.308</v>
      </c>
      <c r="D377" s="3"/>
    </row>
    <row r="378" spans="2:4" x14ac:dyDescent="0.35">
      <c r="B378" s="2">
        <v>42492</v>
      </c>
      <c r="C378" s="3">
        <v>18.622</v>
      </c>
      <c r="D378" s="3"/>
    </row>
    <row r="379" spans="2:4" x14ac:dyDescent="0.35">
      <c r="B379" s="2">
        <v>42489</v>
      </c>
      <c r="C379" s="3">
        <v>18.006</v>
      </c>
      <c r="D379" s="3"/>
    </row>
    <row r="380" spans="2:4" x14ac:dyDescent="0.35">
      <c r="B380" s="2">
        <v>42488</v>
      </c>
      <c r="C380" s="3">
        <v>18.056000000000001</v>
      </c>
      <c r="D380" s="3"/>
    </row>
    <row r="381" spans="2:4" x14ac:dyDescent="0.35">
      <c r="B381" s="2">
        <v>42487</v>
      </c>
      <c r="C381" s="3">
        <v>18.208000000000002</v>
      </c>
      <c r="D381" s="3"/>
    </row>
    <row r="382" spans="2:4" x14ac:dyDescent="0.35">
      <c r="B382" s="2">
        <v>42486</v>
      </c>
      <c r="C382" s="3">
        <v>18.486000000000001</v>
      </c>
      <c r="D382" s="3"/>
    </row>
    <row r="383" spans="2:4" x14ac:dyDescent="0.35">
      <c r="B383" s="2">
        <v>42485</v>
      </c>
      <c r="C383" s="3">
        <v>18.712</v>
      </c>
      <c r="D383" s="3"/>
    </row>
    <row r="384" spans="2:4" x14ac:dyDescent="0.35">
      <c r="B384" s="2">
        <v>42482</v>
      </c>
      <c r="C384" s="3">
        <v>19.18</v>
      </c>
      <c r="D384" s="3"/>
    </row>
    <row r="385" spans="2:4" x14ac:dyDescent="0.35">
      <c r="B385" s="2">
        <v>42481</v>
      </c>
      <c r="C385" s="3">
        <v>18.996000000000002</v>
      </c>
      <c r="D385" s="3"/>
    </row>
    <row r="386" spans="2:4" x14ac:dyDescent="0.35">
      <c r="B386" s="2">
        <v>42480</v>
      </c>
      <c r="C386" s="3">
        <v>19.353999999999999</v>
      </c>
      <c r="D386" s="3"/>
    </row>
    <row r="387" spans="2:4" x14ac:dyDescent="0.35">
      <c r="B387" s="2">
        <v>42479</v>
      </c>
      <c r="C387" s="3">
        <v>18.868000000000002</v>
      </c>
      <c r="D387" s="3"/>
    </row>
    <row r="388" spans="2:4" x14ac:dyDescent="0.35">
      <c r="B388" s="2">
        <v>42478</v>
      </c>
      <c r="C388" s="3">
        <v>21.68</v>
      </c>
      <c r="D388" s="3"/>
    </row>
    <row r="389" spans="2:4" x14ac:dyDescent="0.35">
      <c r="B389" s="2">
        <v>42475</v>
      </c>
      <c r="C389" s="3">
        <v>22.302</v>
      </c>
      <c r="D389" s="3"/>
    </row>
    <row r="390" spans="2:4" x14ac:dyDescent="0.35">
      <c r="B390" s="2">
        <v>42474</v>
      </c>
      <c r="C390" s="3">
        <v>22.084</v>
      </c>
      <c r="D390" s="3"/>
    </row>
    <row r="391" spans="2:4" x14ac:dyDescent="0.35">
      <c r="B391" s="2">
        <v>42473</v>
      </c>
      <c r="C391" s="3">
        <v>21.93</v>
      </c>
      <c r="D391" s="3"/>
    </row>
    <row r="392" spans="2:4" x14ac:dyDescent="0.35">
      <c r="B392" s="2">
        <v>42472</v>
      </c>
      <c r="C392" s="3">
        <v>21.396000000000001</v>
      </c>
      <c r="D392" s="3"/>
    </row>
    <row r="393" spans="2:4" x14ac:dyDescent="0.35">
      <c r="B393" s="2">
        <v>42471</v>
      </c>
      <c r="C393" s="3">
        <v>20.536000000000001</v>
      </c>
      <c r="D393" s="3"/>
    </row>
    <row r="394" spans="2:4" x14ac:dyDescent="0.35">
      <c r="B394" s="2">
        <v>42468</v>
      </c>
      <c r="C394" s="3">
        <v>20.762</v>
      </c>
      <c r="D394" s="3"/>
    </row>
    <row r="395" spans="2:4" x14ac:dyDescent="0.35">
      <c r="B395" s="2">
        <v>42467</v>
      </c>
      <c r="C395" s="3">
        <v>20.89</v>
      </c>
      <c r="D395" s="3"/>
    </row>
    <row r="396" spans="2:4" x14ac:dyDescent="0.35">
      <c r="B396" s="2">
        <v>42466</v>
      </c>
      <c r="C396" s="3">
        <v>20.966000000000001</v>
      </c>
      <c r="D396" s="3"/>
    </row>
    <row r="397" spans="2:4" x14ac:dyDescent="0.35">
      <c r="B397" s="2">
        <v>42465</v>
      </c>
      <c r="C397" s="3">
        <v>20.988</v>
      </c>
      <c r="D397" s="3"/>
    </row>
    <row r="398" spans="2:4" x14ac:dyDescent="0.35">
      <c r="B398" s="2">
        <v>42464</v>
      </c>
      <c r="C398" s="3">
        <v>20.869999999999997</v>
      </c>
      <c r="D398" s="3"/>
    </row>
    <row r="399" spans="2:4" x14ac:dyDescent="0.35">
      <c r="B399" s="2">
        <v>42461</v>
      </c>
      <c r="C399" s="3">
        <v>21.14</v>
      </c>
      <c r="D399" s="3"/>
    </row>
    <row r="400" spans="2:4" x14ac:dyDescent="0.35">
      <c r="B400" s="2">
        <v>42460</v>
      </c>
      <c r="C400" s="3">
        <v>20.446000000000002</v>
      </c>
      <c r="D400" s="3"/>
    </row>
    <row r="401" spans="2:4" x14ac:dyDescent="0.35">
      <c r="B401" s="2">
        <v>42459</v>
      </c>
      <c r="C401" s="3">
        <v>20.437999999999999</v>
      </c>
      <c r="D401" s="3"/>
    </row>
    <row r="402" spans="2:4" x14ac:dyDescent="0.35">
      <c r="B402" s="2">
        <v>42458</v>
      </c>
      <c r="C402" s="3">
        <v>20.826000000000001</v>
      </c>
      <c r="D402" s="3"/>
    </row>
    <row r="403" spans="2:4" x14ac:dyDescent="0.35">
      <c r="B403" s="2">
        <v>42457</v>
      </c>
      <c r="C403" s="3">
        <v>20.241999999999997</v>
      </c>
      <c r="D403" s="3"/>
    </row>
    <row r="404" spans="2:4" x14ac:dyDescent="0.35">
      <c r="B404" s="2">
        <v>42453</v>
      </c>
      <c r="C404" s="3">
        <v>19.672000000000001</v>
      </c>
      <c r="D404" s="3"/>
    </row>
    <row r="405" spans="2:4" x14ac:dyDescent="0.35">
      <c r="B405" s="2">
        <v>42452</v>
      </c>
      <c r="C405" s="3">
        <v>19.917999999999999</v>
      </c>
      <c r="D405" s="3"/>
    </row>
    <row r="406" spans="2:4" x14ac:dyDescent="0.35">
      <c r="B406" s="2">
        <v>42451</v>
      </c>
      <c r="C406" s="3">
        <v>19.968</v>
      </c>
      <c r="D406" s="3"/>
    </row>
    <row r="407" spans="2:4" x14ac:dyDescent="0.35">
      <c r="B407" s="2">
        <v>42450</v>
      </c>
      <c r="C407" s="3">
        <v>20.212</v>
      </c>
      <c r="D407" s="3"/>
    </row>
    <row r="408" spans="2:4" x14ac:dyDescent="0.35">
      <c r="B408" s="2">
        <v>42447</v>
      </c>
      <c r="C408" s="3">
        <v>20.224</v>
      </c>
      <c r="D408" s="3"/>
    </row>
    <row r="409" spans="2:4" x14ac:dyDescent="0.35">
      <c r="B409" s="2">
        <v>42446</v>
      </c>
      <c r="C409" s="3">
        <v>19.943999999999999</v>
      </c>
      <c r="D409" s="3"/>
    </row>
    <row r="410" spans="2:4" x14ac:dyDescent="0.35">
      <c r="B410" s="2">
        <v>42445</v>
      </c>
      <c r="C410" s="3">
        <v>19.869999999999997</v>
      </c>
      <c r="D410" s="3"/>
    </row>
    <row r="411" spans="2:4" x14ac:dyDescent="0.35">
      <c r="B411" s="2">
        <v>42444</v>
      </c>
      <c r="C411" s="3">
        <v>19.571999999999999</v>
      </c>
      <c r="D411" s="3"/>
    </row>
    <row r="412" spans="2:4" x14ac:dyDescent="0.35">
      <c r="B412" s="2">
        <v>42443</v>
      </c>
      <c r="C412" s="3">
        <v>19.625999999999998</v>
      </c>
      <c r="D412" s="3"/>
    </row>
    <row r="413" spans="2:4" x14ac:dyDescent="0.35">
      <c r="B413" s="2">
        <v>42440</v>
      </c>
      <c r="C413" s="3">
        <v>19.532</v>
      </c>
      <c r="D413" s="3"/>
    </row>
    <row r="414" spans="2:4" x14ac:dyDescent="0.35">
      <c r="B414" s="2">
        <v>42439</v>
      </c>
      <c r="C414" s="3">
        <v>19.472000000000001</v>
      </c>
      <c r="D414" s="3"/>
    </row>
    <row r="415" spans="2:4" x14ac:dyDescent="0.35">
      <c r="B415" s="2">
        <v>42438</v>
      </c>
      <c r="C415" s="3">
        <v>19.600000000000001</v>
      </c>
      <c r="D415" s="3"/>
    </row>
    <row r="416" spans="2:4" x14ac:dyDescent="0.35">
      <c r="B416" s="2">
        <v>42437</v>
      </c>
      <c r="C416" s="3">
        <v>19.246000000000002</v>
      </c>
      <c r="D416" s="3"/>
    </row>
    <row r="417" spans="2:4" x14ac:dyDescent="0.35">
      <c r="B417" s="2">
        <v>42436</v>
      </c>
      <c r="C417" s="3">
        <v>19.097999999999999</v>
      </c>
      <c r="D417" s="3"/>
    </row>
    <row r="418" spans="2:4" x14ac:dyDescent="0.35">
      <c r="B418" s="2">
        <v>42433</v>
      </c>
      <c r="C418" s="3">
        <v>20.315999999999999</v>
      </c>
      <c r="D418" s="3"/>
    </row>
    <row r="419" spans="2:4" x14ac:dyDescent="0.35">
      <c r="B419" s="2">
        <v>42432</v>
      </c>
      <c r="C419" s="3">
        <v>19.586000000000002</v>
      </c>
      <c r="D419" s="3"/>
    </row>
    <row r="420" spans="2:4" x14ac:dyDescent="0.35">
      <c r="B420" s="2">
        <v>42431</v>
      </c>
      <c r="C420" s="3">
        <v>19.521999999999998</v>
      </c>
      <c r="D420" s="3"/>
    </row>
    <row r="421" spans="2:4" x14ac:dyDescent="0.35">
      <c r="B421" s="2">
        <v>42430</v>
      </c>
      <c r="C421" s="3">
        <v>19.66</v>
      </c>
      <c r="D421" s="3"/>
    </row>
    <row r="422" spans="2:4" x14ac:dyDescent="0.35">
      <c r="B422" s="2">
        <v>42429</v>
      </c>
      <c r="C422" s="3">
        <v>18.681999999999999</v>
      </c>
      <c r="D422" s="3"/>
    </row>
    <row r="423" spans="2:4" x14ac:dyDescent="0.35">
      <c r="B423" s="2">
        <v>42426</v>
      </c>
      <c r="C423" s="3">
        <v>18.958000000000002</v>
      </c>
      <c r="D423" s="3"/>
    </row>
    <row r="424" spans="2:4" x14ac:dyDescent="0.35">
      <c r="B424" s="2">
        <v>42425</v>
      </c>
      <c r="C424" s="3">
        <v>18.905999999999999</v>
      </c>
      <c r="D424" s="3"/>
    </row>
    <row r="425" spans="2:4" x14ac:dyDescent="0.35">
      <c r="B425" s="2">
        <v>42424</v>
      </c>
      <c r="C425" s="3">
        <v>18.321999999999999</v>
      </c>
      <c r="D425" s="3"/>
    </row>
    <row r="426" spans="2:4" x14ac:dyDescent="0.35">
      <c r="B426" s="2">
        <v>42423</v>
      </c>
      <c r="C426" s="3">
        <v>17.824000000000002</v>
      </c>
      <c r="D426" s="3"/>
    </row>
    <row r="427" spans="2:4" x14ac:dyDescent="0.35">
      <c r="B427" s="2">
        <v>42422</v>
      </c>
      <c r="C427" s="3">
        <v>18.386000000000003</v>
      </c>
      <c r="D427" s="3"/>
    </row>
    <row r="428" spans="2:4" x14ac:dyDescent="0.35">
      <c r="B428" s="2">
        <v>42419</v>
      </c>
      <c r="C428" s="3">
        <v>17.846</v>
      </c>
      <c r="D428" s="3"/>
    </row>
    <row r="429" spans="2:4" x14ac:dyDescent="0.35">
      <c r="B429" s="2">
        <v>42418</v>
      </c>
      <c r="C429" s="3">
        <v>18.097999999999999</v>
      </c>
      <c r="D429" s="3"/>
    </row>
    <row r="430" spans="2:4" x14ac:dyDescent="0.35">
      <c r="B430" s="2">
        <v>42417</v>
      </c>
      <c r="C430" s="3">
        <v>18.952000000000002</v>
      </c>
      <c r="D430" s="3"/>
    </row>
    <row r="431" spans="2:4" x14ac:dyDescent="0.35">
      <c r="B431" s="2">
        <v>42416</v>
      </c>
      <c r="C431" s="3">
        <v>17.809999999999999</v>
      </c>
      <c r="D431" s="3"/>
    </row>
    <row r="432" spans="2:4" x14ac:dyDescent="0.35">
      <c r="B432" s="2">
        <v>42412</v>
      </c>
      <c r="C432" s="3">
        <v>17.48</v>
      </c>
      <c r="D432" s="3"/>
    </row>
    <row r="433" spans="2:4" x14ac:dyDescent="0.35">
      <c r="B433" s="2">
        <v>42411</v>
      </c>
      <c r="C433" s="3">
        <v>17.27</v>
      </c>
      <c r="D433" s="3"/>
    </row>
    <row r="434" spans="2:4" x14ac:dyDescent="0.35">
      <c r="B434" s="2">
        <v>42410</v>
      </c>
      <c r="C434" s="3">
        <v>17.690000000000001</v>
      </c>
      <c r="D434" s="3"/>
    </row>
    <row r="435" spans="2:4" x14ac:dyDescent="0.35">
      <c r="B435" s="2">
        <v>42409</v>
      </c>
      <c r="C435" s="3">
        <v>17.225999999999999</v>
      </c>
      <c r="D435" s="3"/>
    </row>
    <row r="436" spans="2:4" x14ac:dyDescent="0.35">
      <c r="B436" s="2">
        <v>42408</v>
      </c>
      <c r="C436" s="3">
        <v>16.663999999999998</v>
      </c>
      <c r="D436" s="3"/>
    </row>
    <row r="437" spans="2:4" x14ac:dyDescent="0.35">
      <c r="B437" s="2">
        <v>42405</v>
      </c>
      <c r="C437" s="3">
        <v>16.558</v>
      </c>
      <c r="D437" s="3"/>
    </row>
    <row r="438" spans="2:4" x14ac:dyDescent="0.35">
      <c r="B438" s="2">
        <v>42404</v>
      </c>
      <c r="C438" s="3">
        <v>17.942</v>
      </c>
      <c r="D438" s="3"/>
    </row>
    <row r="439" spans="2:4" x14ac:dyDescent="0.35">
      <c r="B439" s="2">
        <v>42403</v>
      </c>
      <c r="C439" s="3">
        <v>18.148</v>
      </c>
      <c r="D439" s="3"/>
    </row>
    <row r="440" spans="2:4" x14ac:dyDescent="0.35">
      <c r="B440" s="2">
        <v>42402</v>
      </c>
      <c r="C440" s="3">
        <v>18.297999999999998</v>
      </c>
      <c r="D440" s="3"/>
    </row>
    <row r="441" spans="2:4" x14ac:dyDescent="0.35">
      <c r="B441" s="2">
        <v>42401</v>
      </c>
      <c r="C441" s="3">
        <v>18.818000000000001</v>
      </c>
      <c r="D441" s="3"/>
    </row>
    <row r="442" spans="2:4" x14ac:dyDescent="0.35">
      <c r="B442" s="2">
        <v>42398</v>
      </c>
      <c r="C442" s="3">
        <v>18.368000000000002</v>
      </c>
      <c r="D442" s="3"/>
    </row>
    <row r="443" spans="2:4" x14ac:dyDescent="0.35">
      <c r="B443" s="2">
        <v>42397</v>
      </c>
      <c r="C443" s="3">
        <v>18.881999999999998</v>
      </c>
      <c r="D443" s="3"/>
    </row>
    <row r="444" spans="2:4" x14ac:dyDescent="0.35">
      <c r="B444" s="2">
        <v>42396</v>
      </c>
      <c r="C444" s="3">
        <v>18.23</v>
      </c>
      <c r="D444" s="3"/>
    </row>
    <row r="445" spans="2:4" x14ac:dyDescent="0.35">
      <c r="B445" s="2">
        <v>42395</v>
      </c>
      <c r="C445" s="3">
        <v>19.565999999999999</v>
      </c>
      <c r="D445" s="3"/>
    </row>
    <row r="446" spans="2:4" x14ac:dyDescent="0.35">
      <c r="B446" s="2">
        <v>42394</v>
      </c>
      <c r="C446" s="3">
        <v>19.824000000000002</v>
      </c>
      <c r="D446" s="3"/>
    </row>
    <row r="447" spans="2:4" x14ac:dyDescent="0.35">
      <c r="B447" s="2">
        <v>42391</v>
      </c>
      <c r="C447" s="3">
        <v>20.143999999999998</v>
      </c>
      <c r="D447" s="3"/>
    </row>
    <row r="448" spans="2:4" x14ac:dyDescent="0.35">
      <c r="B448" s="2">
        <v>42390</v>
      </c>
      <c r="C448" s="3">
        <v>20.47</v>
      </c>
      <c r="D448" s="3"/>
    </row>
    <row r="449" spans="2:4" x14ac:dyDescent="0.35">
      <c r="B449" s="2">
        <v>42389</v>
      </c>
      <c r="C449" s="3">
        <v>21.547999999999998</v>
      </c>
      <c r="D449" s="3"/>
    </row>
    <row r="450" spans="2:4" x14ac:dyDescent="0.35">
      <c r="B450" s="2">
        <v>42388</v>
      </c>
      <c r="C450" s="3">
        <v>21.577999999999999</v>
      </c>
      <c r="D450" s="3"/>
    </row>
    <row r="451" spans="2:4" x14ac:dyDescent="0.35">
      <c r="B451" s="2">
        <v>42384</v>
      </c>
      <c r="C451" s="3">
        <v>20.808</v>
      </c>
      <c r="D451" s="3"/>
    </row>
    <row r="452" spans="2:4" x14ac:dyDescent="0.35">
      <c r="B452" s="2">
        <v>42383</v>
      </c>
      <c r="C452" s="3">
        <v>21.411999999999999</v>
      </c>
      <c r="D452" s="3"/>
    </row>
    <row r="453" spans="2:4" x14ac:dyDescent="0.35">
      <c r="B453" s="2">
        <v>42382</v>
      </c>
      <c r="C453" s="3">
        <v>21.312000000000001</v>
      </c>
      <c r="D453" s="3"/>
    </row>
    <row r="454" spans="2:4" x14ac:dyDescent="0.35">
      <c r="B454" s="2">
        <v>42381</v>
      </c>
      <c r="C454" s="3">
        <v>23.315999999999999</v>
      </c>
      <c r="D454" s="3"/>
    </row>
    <row r="455" spans="2:4" x14ac:dyDescent="0.35">
      <c r="B455" s="2">
        <v>42380</v>
      </c>
      <c r="C455" s="3">
        <v>22.994</v>
      </c>
      <c r="D455" s="3"/>
    </row>
    <row r="456" spans="2:4" x14ac:dyDescent="0.35">
      <c r="B456" s="2">
        <v>42377</v>
      </c>
      <c r="C456" s="3">
        <v>22.277999999999999</v>
      </c>
      <c r="D456" s="3"/>
    </row>
    <row r="457" spans="2:4" x14ac:dyDescent="0.35">
      <c r="B457" s="2">
        <v>42376</v>
      </c>
      <c r="C457" s="3">
        <v>22.911999999999999</v>
      </c>
      <c r="D457" s="3"/>
    </row>
    <row r="458" spans="2:4" x14ac:dyDescent="0.35">
      <c r="B458" s="2">
        <v>42375</v>
      </c>
      <c r="C458" s="3">
        <v>23.536000000000001</v>
      </c>
      <c r="D458" s="3"/>
    </row>
    <row r="459" spans="2:4" x14ac:dyDescent="0.35">
      <c r="B459" s="2">
        <v>42374</v>
      </c>
      <c r="C459" s="3">
        <v>21.532</v>
      </c>
      <c r="D459" s="3"/>
    </row>
    <row r="460" spans="2:4" x14ac:dyDescent="0.35">
      <c r="B460" s="2">
        <v>42373</v>
      </c>
      <c r="C460" s="3">
        <v>21.991999999999997</v>
      </c>
      <c r="D460" s="3"/>
    </row>
    <row r="461" spans="2:4" x14ac:dyDescent="0.35">
      <c r="B461" s="2">
        <v>42369</v>
      </c>
      <c r="C461" s="3">
        <v>22.875999999999998</v>
      </c>
      <c r="D461" s="3"/>
    </row>
    <row r="462" spans="2:4" x14ac:dyDescent="0.35">
      <c r="B462" s="2">
        <v>42368</v>
      </c>
      <c r="C462" s="3">
        <v>23.341999999999999</v>
      </c>
      <c r="D462" s="3"/>
    </row>
    <row r="463" spans="2:4" x14ac:dyDescent="0.35">
      <c r="B463" s="2">
        <v>42367</v>
      </c>
      <c r="C463" s="3">
        <v>23.824000000000002</v>
      </c>
      <c r="D463" s="3"/>
    </row>
    <row r="464" spans="2:4" x14ac:dyDescent="0.35">
      <c r="B464" s="2">
        <v>42366</v>
      </c>
      <c r="C464" s="3">
        <v>23.422000000000001</v>
      </c>
      <c r="D464" s="3"/>
    </row>
    <row r="465" spans="2:4" x14ac:dyDescent="0.35">
      <c r="B465" s="2">
        <v>42362</v>
      </c>
      <c r="C465" s="3">
        <v>23.466000000000001</v>
      </c>
      <c r="D465" s="3"/>
    </row>
    <row r="466" spans="2:4" x14ac:dyDescent="0.35">
      <c r="B466" s="2">
        <v>42361</v>
      </c>
      <c r="C466" s="3">
        <v>23.631999999999998</v>
      </c>
      <c r="D466" s="3"/>
    </row>
    <row r="467" spans="2:4" x14ac:dyDescent="0.35">
      <c r="B467" s="2">
        <v>42360</v>
      </c>
      <c r="C467" s="3">
        <v>23.247999999999998</v>
      </c>
      <c r="D467" s="3"/>
    </row>
    <row r="468" spans="2:4" x14ac:dyDescent="0.35">
      <c r="B468" s="2">
        <v>42359</v>
      </c>
      <c r="C468" s="3">
        <v>23.326000000000001</v>
      </c>
      <c r="D468" s="3"/>
    </row>
    <row r="469" spans="2:4" x14ac:dyDescent="0.35">
      <c r="B469" s="2">
        <v>42356</v>
      </c>
      <c r="C469" s="3">
        <v>23.603999999999999</v>
      </c>
      <c r="D469" s="3"/>
    </row>
    <row r="470" spans="2:4" x14ac:dyDescent="0.35">
      <c r="B470" s="2">
        <v>42355</v>
      </c>
      <c r="C470" s="3">
        <v>24.502000000000002</v>
      </c>
      <c r="D470" s="3"/>
    </row>
    <row r="471" spans="2:4" x14ac:dyDescent="0.35">
      <c r="B471" s="2">
        <v>42354</v>
      </c>
      <c r="C471" s="3">
        <v>24.527999999999999</v>
      </c>
      <c r="D471" s="3"/>
    </row>
    <row r="472" spans="2:4" x14ac:dyDescent="0.35">
      <c r="B472" s="2">
        <v>42353</v>
      </c>
      <c r="C472" s="3">
        <v>23.72</v>
      </c>
      <c r="D472" s="3"/>
    </row>
    <row r="473" spans="2:4" x14ac:dyDescent="0.35">
      <c r="B473" s="2">
        <v>42352</v>
      </c>
      <c r="C473" s="3">
        <v>24.134</v>
      </c>
      <c r="D473" s="3"/>
    </row>
    <row r="474" spans="2:4" x14ac:dyDescent="0.35">
      <c r="B474" s="2">
        <v>42349</v>
      </c>
      <c r="C474" s="3">
        <v>23.782</v>
      </c>
      <c r="D474" s="3"/>
    </row>
    <row r="475" spans="2:4" x14ac:dyDescent="0.35">
      <c r="B475" s="2">
        <v>42348</v>
      </c>
      <c r="C475" s="3">
        <v>24.582000000000001</v>
      </c>
      <c r="D475" s="3"/>
    </row>
    <row r="476" spans="2:4" x14ac:dyDescent="0.35">
      <c r="B476" s="2">
        <v>42347</v>
      </c>
      <c r="C476" s="3">
        <v>24.84</v>
      </c>
      <c r="D476" s="3"/>
    </row>
    <row r="477" spans="2:4" x14ac:dyDescent="0.35">
      <c r="B477" s="2">
        <v>42346</v>
      </c>
      <c r="C477" s="3">
        <v>25.396000000000001</v>
      </c>
      <c r="D477" s="3"/>
    </row>
    <row r="478" spans="2:4" x14ac:dyDescent="0.35">
      <c r="B478" s="2">
        <v>42345</v>
      </c>
      <c r="C478" s="3">
        <v>25.071999999999999</v>
      </c>
      <c r="D478" s="3"/>
    </row>
    <row r="479" spans="2:4" x14ac:dyDescent="0.35">
      <c r="B479" s="2">
        <v>42342</v>
      </c>
      <c r="C479" s="3">
        <v>26.186</v>
      </c>
      <c r="D479" s="3"/>
    </row>
    <row r="480" spans="2:4" x14ac:dyDescent="0.35">
      <c r="B480" s="2">
        <v>42341</v>
      </c>
      <c r="C480" s="3">
        <v>25.362000000000002</v>
      </c>
      <c r="D480" s="3"/>
    </row>
    <row r="481" spans="2:4" x14ac:dyDescent="0.35">
      <c r="B481" s="2">
        <v>42340</v>
      </c>
      <c r="C481" s="3">
        <v>25.786000000000001</v>
      </c>
      <c r="D481" s="3"/>
    </row>
    <row r="482" spans="2:4" x14ac:dyDescent="0.35">
      <c r="B482" s="2">
        <v>42339</v>
      </c>
      <c r="C482" s="3">
        <v>25.074000000000002</v>
      </c>
      <c r="D482" s="3"/>
    </row>
    <row r="483" spans="2:4" x14ac:dyDescent="0.35">
      <c r="B483" s="2">
        <v>42338</v>
      </c>
      <c r="C483" s="3">
        <v>24.666</v>
      </c>
      <c r="D483" s="3"/>
    </row>
    <row r="484" spans="2:4" x14ac:dyDescent="0.35">
      <c r="B484" s="2">
        <v>42335</v>
      </c>
      <c r="C484" s="3">
        <v>25.088000000000001</v>
      </c>
      <c r="D484" s="3"/>
    </row>
    <row r="485" spans="2:4" x14ac:dyDescent="0.35">
      <c r="B485" s="2">
        <v>42333</v>
      </c>
      <c r="C485" s="3">
        <v>24.832000000000001</v>
      </c>
      <c r="D485" s="3"/>
    </row>
    <row r="486" spans="2:4" x14ac:dyDescent="0.35">
      <c r="B486" s="2">
        <v>42332</v>
      </c>
      <c r="C486" s="3">
        <v>24.661999999999999</v>
      </c>
      <c r="D486" s="3"/>
    </row>
    <row r="487" spans="2:4" x14ac:dyDescent="0.35">
      <c r="B487" s="2">
        <v>42331</v>
      </c>
      <c r="C487" s="3">
        <v>25.006</v>
      </c>
      <c r="D487" s="3"/>
    </row>
    <row r="488" spans="2:4" x14ac:dyDescent="0.35">
      <c r="B488" s="2">
        <v>42328</v>
      </c>
      <c r="C488" s="3">
        <v>24.768000000000001</v>
      </c>
      <c r="D488" s="3"/>
    </row>
    <row r="489" spans="2:4" x14ac:dyDescent="0.35">
      <c r="B489" s="2">
        <v>42327</v>
      </c>
      <c r="C489" s="3">
        <v>24.044</v>
      </c>
      <c r="D489" s="3"/>
    </row>
    <row r="490" spans="2:4" x14ac:dyDescent="0.35">
      <c r="B490" s="2">
        <v>42326</v>
      </c>
      <c r="C490" s="3">
        <v>24.125999999999998</v>
      </c>
      <c r="D490" s="3"/>
    </row>
    <row r="491" spans="2:4" x14ac:dyDescent="0.35">
      <c r="B491" s="2">
        <v>42325</v>
      </c>
      <c r="C491" s="3">
        <v>23.419999999999998</v>
      </c>
      <c r="D491" s="3"/>
    </row>
    <row r="492" spans="2:4" x14ac:dyDescent="0.35">
      <c r="B492" s="2">
        <v>42324</v>
      </c>
      <c r="C492" s="3">
        <v>22.27</v>
      </c>
      <c r="D492" s="3"/>
    </row>
    <row r="493" spans="2:4" x14ac:dyDescent="0.35">
      <c r="B493" s="2">
        <v>42321</v>
      </c>
      <c r="C493" s="3">
        <v>20.73</v>
      </c>
      <c r="D493" s="3"/>
    </row>
    <row r="494" spans="2:4" x14ac:dyDescent="0.35">
      <c r="B494" s="2">
        <v>42320</v>
      </c>
      <c r="C494" s="3">
        <v>21.783999999999999</v>
      </c>
      <c r="D494" s="3">
        <f>C494</f>
        <v>21.783999999999999</v>
      </c>
    </row>
    <row r="495" spans="2:4" x14ac:dyDescent="0.35">
      <c r="B495" s="2">
        <v>42319</v>
      </c>
      <c r="C495" s="3">
        <v>22.571999999999999</v>
      </c>
      <c r="D495" s="3"/>
    </row>
    <row r="496" spans="2:4" x14ac:dyDescent="0.35">
      <c r="B496" s="2">
        <v>42318</v>
      </c>
      <c r="C496" s="3">
        <v>22.54</v>
      </c>
      <c r="D496" s="3"/>
    </row>
    <row r="497" spans="2:4" x14ac:dyDescent="0.35">
      <c r="B497" s="2">
        <v>42317</v>
      </c>
      <c r="C497" s="3">
        <v>21.972000000000001</v>
      </c>
      <c r="D497" s="3"/>
    </row>
    <row r="498" spans="2:4" x14ac:dyDescent="0.35">
      <c r="B498" s="2">
        <v>42314</v>
      </c>
      <c r="C498" s="3">
        <v>22.812000000000001</v>
      </c>
      <c r="D498" s="3"/>
    </row>
    <row r="499" spans="2:4" x14ac:dyDescent="0.35">
      <c r="B499" s="2">
        <v>42313</v>
      </c>
      <c r="C499" s="3">
        <v>22.7</v>
      </c>
      <c r="D499" s="3"/>
    </row>
    <row r="500" spans="2:4" x14ac:dyDescent="0.35">
      <c r="B500" s="2">
        <v>42312</v>
      </c>
      <c r="C500" s="3">
        <v>22.81</v>
      </c>
      <c r="D500" s="3"/>
    </row>
    <row r="501" spans="2:4" x14ac:dyDescent="0.35">
      <c r="B501" s="2">
        <v>42311</v>
      </c>
      <c r="C501" s="3">
        <v>21.948</v>
      </c>
      <c r="D501" s="3"/>
    </row>
    <row r="502" spans="2:4" x14ac:dyDescent="0.35">
      <c r="B502" s="2">
        <v>42310</v>
      </c>
      <c r="C502" s="3">
        <v>21.527999999999999</v>
      </c>
      <c r="D502" s="3"/>
    </row>
    <row r="503" spans="2:4" x14ac:dyDescent="0.35">
      <c r="B503" s="2">
        <v>42307</v>
      </c>
      <c r="C503" s="3">
        <v>21.675999999999998</v>
      </c>
      <c r="D503" s="3"/>
    </row>
    <row r="504" spans="2:4" x14ac:dyDescent="0.35">
      <c r="B504" s="2">
        <v>42306</v>
      </c>
      <c r="C504" s="3">
        <v>21.024000000000001</v>
      </c>
      <c r="D504" s="3"/>
    </row>
    <row r="505" spans="2:4" x14ac:dyDescent="0.35">
      <c r="B505" s="2">
        <v>42305</v>
      </c>
      <c r="C505" s="3">
        <v>21.16</v>
      </c>
      <c r="D505" s="3"/>
    </row>
    <row r="506" spans="2:4" x14ac:dyDescent="0.35">
      <c r="B506" s="2">
        <v>42304</v>
      </c>
      <c r="C506" s="3">
        <v>20.613999999999997</v>
      </c>
      <c r="D506" s="3"/>
    </row>
    <row r="507" spans="2:4" x14ac:dyDescent="0.35">
      <c r="B507" s="2">
        <v>42303</v>
      </c>
      <c r="C507" s="3">
        <v>20.608000000000001</v>
      </c>
      <c r="D507" s="3"/>
    </row>
    <row r="508" spans="2:4" x14ac:dyDescent="0.35">
      <c r="B508" s="2">
        <v>42300</v>
      </c>
      <c r="C508" s="3">
        <v>20.008000000000003</v>
      </c>
      <c r="D508" s="3"/>
    </row>
    <row r="509" spans="2:4" x14ac:dyDescent="0.35">
      <c r="B509" s="2">
        <v>42299</v>
      </c>
      <c r="C509" s="3">
        <v>19.463999999999999</v>
      </c>
      <c r="D509" s="3"/>
    </row>
    <row r="510" spans="2:4" x14ac:dyDescent="0.35">
      <c r="B510" s="2">
        <v>42298</v>
      </c>
      <c r="C510" s="3">
        <v>19.591999999999999</v>
      </c>
      <c r="D510" s="3"/>
    </row>
    <row r="511" spans="2:4" x14ac:dyDescent="0.35">
      <c r="B511" s="2">
        <v>42297</v>
      </c>
      <c r="C511" s="3">
        <v>19.797999999999998</v>
      </c>
      <c r="D511" s="3"/>
    </row>
    <row r="512" spans="2:4" x14ac:dyDescent="0.35">
      <c r="B512" s="2">
        <v>42296</v>
      </c>
      <c r="C512" s="3">
        <v>20.338000000000001</v>
      </c>
      <c r="D512" s="3"/>
    </row>
    <row r="513" spans="2:4" x14ac:dyDescent="0.35">
      <c r="B513" s="2">
        <v>42293</v>
      </c>
      <c r="C513" s="3">
        <v>19.797999999999998</v>
      </c>
      <c r="D513" s="3"/>
    </row>
    <row r="514" spans="2:4" x14ac:dyDescent="0.35">
      <c r="B514" s="2">
        <v>42292</v>
      </c>
      <c r="C514" s="3">
        <v>20.218</v>
      </c>
      <c r="D514" s="3"/>
    </row>
    <row r="515" spans="2:4" x14ac:dyDescent="0.35">
      <c r="B515" s="2">
        <v>42291</v>
      </c>
      <c r="C515" s="3">
        <v>22.045999999999999</v>
      </c>
      <c r="D515" s="3"/>
    </row>
    <row r="516" spans="2:4" x14ac:dyDescent="0.35">
      <c r="B516" s="2">
        <v>42290</v>
      </c>
      <c r="C516" s="3">
        <v>21.946000000000002</v>
      </c>
      <c r="D516" s="3"/>
    </row>
    <row r="517" spans="2:4" x14ac:dyDescent="0.35">
      <c r="B517" s="2">
        <v>42289</v>
      </c>
      <c r="C517" s="3">
        <v>22.69</v>
      </c>
      <c r="D517" s="3"/>
    </row>
    <row r="518" spans="2:4" x14ac:dyDescent="0.35">
      <c r="B518" s="2">
        <v>42286</v>
      </c>
      <c r="C518" s="3">
        <v>22.666</v>
      </c>
      <c r="D518" s="3"/>
    </row>
    <row r="519" spans="2:4" x14ac:dyDescent="0.35">
      <c r="B519" s="2">
        <v>42285</v>
      </c>
      <c r="C519" s="3">
        <v>22.986000000000001</v>
      </c>
      <c r="D519" s="3"/>
    </row>
    <row r="520" spans="2:4" x14ac:dyDescent="0.35">
      <c r="B520" s="2">
        <v>42284</v>
      </c>
      <c r="C520" s="3">
        <v>21.619999999999997</v>
      </c>
      <c r="D520" s="3"/>
    </row>
    <row r="521" spans="2:4" x14ac:dyDescent="0.35">
      <c r="B521" s="2">
        <v>42283</v>
      </c>
      <c r="C521" s="3">
        <v>21.666</v>
      </c>
      <c r="D521" s="3"/>
    </row>
    <row r="522" spans="2:4" x14ac:dyDescent="0.35">
      <c r="B522" s="2">
        <v>42282</v>
      </c>
      <c r="C522" s="3">
        <v>22.25</v>
      </c>
      <c r="D522" s="3"/>
    </row>
    <row r="523" spans="2:4" x14ac:dyDescent="0.35">
      <c r="B523" s="2">
        <v>42279</v>
      </c>
      <c r="C523" s="3">
        <v>21.222000000000001</v>
      </c>
      <c r="D523" s="3"/>
    </row>
    <row r="524" spans="2:4" x14ac:dyDescent="0.35">
      <c r="B524" s="2">
        <v>42278</v>
      </c>
      <c r="C524" s="3">
        <v>21.196000000000002</v>
      </c>
      <c r="D524" s="3"/>
    </row>
    <row r="525" spans="2:4" x14ac:dyDescent="0.35">
      <c r="B525" s="2">
        <v>42277</v>
      </c>
      <c r="C525" s="3">
        <v>20.652000000000001</v>
      </c>
      <c r="D525" s="3"/>
    </row>
    <row r="526" spans="2:4" x14ac:dyDescent="0.35">
      <c r="B526" s="2">
        <v>42276</v>
      </c>
      <c r="C526" s="3">
        <v>19.669999999999998</v>
      </c>
      <c r="D526" s="3"/>
    </row>
    <row r="527" spans="2:4" x14ac:dyDescent="0.35">
      <c r="B527" s="2">
        <v>42275</v>
      </c>
      <c r="C527" s="3">
        <v>19.893999999999998</v>
      </c>
      <c r="D527" s="3"/>
    </row>
    <row r="528" spans="2:4" x14ac:dyDescent="0.35">
      <c r="B528" s="2">
        <v>42272</v>
      </c>
      <c r="C528" s="3">
        <v>20.448</v>
      </c>
      <c r="D528" s="3"/>
    </row>
    <row r="529" spans="2:4" x14ac:dyDescent="0.35">
      <c r="B529" s="2">
        <v>42271</v>
      </c>
      <c r="C529" s="3">
        <v>20.752000000000002</v>
      </c>
      <c r="D529" s="3"/>
    </row>
    <row r="530" spans="2:4" x14ac:dyDescent="0.35">
      <c r="B530" s="2">
        <v>42270</v>
      </c>
      <c r="C530" s="3">
        <v>19.613999999999997</v>
      </c>
      <c r="D530" s="3"/>
    </row>
    <row r="531" spans="2:4" x14ac:dyDescent="0.35">
      <c r="B531" s="2">
        <v>42269</v>
      </c>
      <c r="C531" s="3">
        <v>19.693999999999999</v>
      </c>
      <c r="D531" s="3"/>
    </row>
    <row r="532" spans="2:4" x14ac:dyDescent="0.35">
      <c r="B532" s="2">
        <v>42268</v>
      </c>
      <c r="C532" s="3">
        <v>20.059999999999999</v>
      </c>
      <c r="D532" s="3"/>
    </row>
    <row r="533" spans="2:4" x14ac:dyDescent="0.35">
      <c r="B533" s="2">
        <v>42265</v>
      </c>
      <c r="C533" s="3">
        <v>20.524000000000001</v>
      </c>
      <c r="D533" s="3"/>
    </row>
    <row r="534" spans="2:4" x14ac:dyDescent="0.35">
      <c r="B534" s="2">
        <v>42264</v>
      </c>
      <c r="C534" s="3">
        <v>20.841999999999999</v>
      </c>
      <c r="D534" s="3"/>
    </row>
    <row r="535" spans="2:4" x14ac:dyDescent="0.35">
      <c r="B535" s="2">
        <v>42263</v>
      </c>
      <c r="C535" s="3">
        <v>20.815999999999999</v>
      </c>
      <c r="D535" s="3"/>
    </row>
    <row r="536" spans="2:4" x14ac:dyDescent="0.35">
      <c r="B536" s="2">
        <v>42262</v>
      </c>
      <c r="C536" s="3">
        <v>19.832000000000001</v>
      </c>
      <c r="D536" s="3"/>
    </row>
    <row r="537" spans="2:4" x14ac:dyDescent="0.35">
      <c r="B537" s="2">
        <v>42261</v>
      </c>
      <c r="C537" s="3">
        <v>19.137999999999998</v>
      </c>
      <c r="D537" s="3"/>
    </row>
    <row r="538" spans="2:4" x14ac:dyDescent="0.35">
      <c r="B538" s="2">
        <v>42258</v>
      </c>
      <c r="C538" s="3">
        <v>19.502000000000002</v>
      </c>
      <c r="D538" s="3"/>
    </row>
    <row r="539" spans="2:4" x14ac:dyDescent="0.35">
      <c r="B539" s="2">
        <v>42257</v>
      </c>
      <c r="C539" s="3">
        <v>19.896000000000001</v>
      </c>
      <c r="D539" s="3"/>
    </row>
    <row r="540" spans="2:4" x14ac:dyDescent="0.35">
      <c r="B540" s="2">
        <v>42256</v>
      </c>
      <c r="C540" s="3">
        <v>19.836000000000002</v>
      </c>
      <c r="D540" s="3"/>
    </row>
    <row r="541" spans="2:4" x14ac:dyDescent="0.35">
      <c r="B541" s="2">
        <v>42255</v>
      </c>
      <c r="C541" s="3">
        <v>18.990000000000002</v>
      </c>
      <c r="D541" s="3"/>
    </row>
    <row r="542" spans="2:4" x14ac:dyDescent="0.35">
      <c r="B542" s="2">
        <v>42251</v>
      </c>
      <c r="C542" s="3">
        <v>19.758000000000003</v>
      </c>
      <c r="D542" s="3"/>
    </row>
    <row r="543" spans="2:4" x14ac:dyDescent="0.35">
      <c r="B543" s="2">
        <v>42250</v>
      </c>
      <c r="C543" s="3">
        <v>20.212</v>
      </c>
      <c r="D543" s="3"/>
    </row>
    <row r="544" spans="2:4" x14ac:dyDescent="0.35">
      <c r="B544" s="2">
        <v>42249</v>
      </c>
      <c r="C544" s="3">
        <v>21.088000000000001</v>
      </c>
      <c r="D544" s="3"/>
    </row>
    <row r="545" spans="2:4" x14ac:dyDescent="0.35">
      <c r="B545" s="2">
        <v>42248</v>
      </c>
      <c r="C545" s="3">
        <v>21.158000000000001</v>
      </c>
      <c r="D545" s="3"/>
    </row>
    <row r="546" spans="2:4" x14ac:dyDescent="0.35">
      <c r="B546" s="2">
        <v>42247</v>
      </c>
      <c r="C546" s="3">
        <v>23.006</v>
      </c>
      <c r="D546" s="3"/>
    </row>
    <row r="547" spans="2:4" x14ac:dyDescent="0.35">
      <c r="B547" s="2">
        <v>42244</v>
      </c>
      <c r="C547" s="3">
        <v>23.526</v>
      </c>
      <c r="D547" s="3"/>
    </row>
    <row r="548" spans="2:4" x14ac:dyDescent="0.35">
      <c r="B548" s="2">
        <v>42243</v>
      </c>
      <c r="C548" s="3">
        <v>23.532</v>
      </c>
      <c r="D548" s="3"/>
    </row>
    <row r="549" spans="2:4" x14ac:dyDescent="0.35">
      <c r="B549" s="2">
        <v>42242</v>
      </c>
      <c r="C549" s="3">
        <v>22.026</v>
      </c>
      <c r="D549" s="3"/>
    </row>
    <row r="550" spans="2:4" x14ac:dyDescent="0.35">
      <c r="B550" s="2">
        <v>42241</v>
      </c>
      <c r="C550" s="3">
        <v>20.303999999999998</v>
      </c>
      <c r="D550" s="3"/>
    </row>
    <row r="551" spans="2:4" x14ac:dyDescent="0.35">
      <c r="B551" s="2">
        <v>42240</v>
      </c>
      <c r="C551" s="3">
        <v>19.375999999999998</v>
      </c>
      <c r="D551" s="3"/>
    </row>
    <row r="552" spans="2:4" x14ac:dyDescent="0.35">
      <c r="B552" s="2">
        <v>42237</v>
      </c>
      <c r="C552" s="3">
        <v>20.791999999999998</v>
      </c>
      <c r="D552" s="3"/>
    </row>
    <row r="553" spans="2:4" x14ac:dyDescent="0.35">
      <c r="B553" s="2">
        <v>42236</v>
      </c>
      <c r="C553" s="3">
        <v>22.497999999999998</v>
      </c>
      <c r="D553" s="3"/>
    </row>
    <row r="554" spans="2:4" x14ac:dyDescent="0.35">
      <c r="B554" s="2">
        <v>42235</v>
      </c>
      <c r="C554" s="3">
        <v>24.411999999999999</v>
      </c>
      <c r="D554" s="3"/>
    </row>
    <row r="555" spans="2:4" x14ac:dyDescent="0.35">
      <c r="B555" s="2">
        <v>42234</v>
      </c>
      <c r="C555" s="3">
        <v>24.81</v>
      </c>
      <c r="D555" s="3"/>
    </row>
    <row r="556" spans="2:4" x14ac:dyDescent="0.35">
      <c r="B556" s="2">
        <v>42233</v>
      </c>
      <c r="C556" s="3">
        <v>25.071999999999999</v>
      </c>
      <c r="D556" s="3"/>
    </row>
    <row r="557" spans="2:4" x14ac:dyDescent="0.35">
      <c r="B557" s="2">
        <v>42230</v>
      </c>
      <c r="C557" s="3">
        <v>24.678000000000001</v>
      </c>
      <c r="D557" s="3"/>
    </row>
    <row r="558" spans="2:4" x14ac:dyDescent="0.35">
      <c r="B558" s="2">
        <v>42229</v>
      </c>
      <c r="C558" s="3">
        <v>24.746000000000002</v>
      </c>
      <c r="D558" s="3"/>
    </row>
    <row r="559" spans="2:4" x14ac:dyDescent="0.35">
      <c r="B559" s="2">
        <v>42228</v>
      </c>
      <c r="C559" s="3">
        <v>24.102</v>
      </c>
      <c r="D559" s="3"/>
    </row>
    <row r="560" spans="2:4" x14ac:dyDescent="0.35">
      <c r="B560" s="2">
        <v>42227</v>
      </c>
      <c r="C560" s="3">
        <v>24.547999999999998</v>
      </c>
      <c r="D560" s="3"/>
    </row>
    <row r="561" spans="2:4" x14ac:dyDescent="0.35">
      <c r="B561" s="2">
        <v>42226</v>
      </c>
      <c r="C561" s="3">
        <v>24.606000000000002</v>
      </c>
      <c r="D561" s="3"/>
    </row>
    <row r="562" spans="2:4" x14ac:dyDescent="0.35">
      <c r="B562" s="2">
        <v>42223</v>
      </c>
      <c r="C562" s="3">
        <v>24.704000000000001</v>
      </c>
      <c r="D562" s="3"/>
    </row>
    <row r="563" spans="2:4" x14ac:dyDescent="0.35">
      <c r="B563" s="2">
        <v>42222</v>
      </c>
      <c r="C563" s="3">
        <v>25.29</v>
      </c>
      <c r="D563" s="3"/>
    </row>
    <row r="564" spans="2:4" x14ac:dyDescent="0.35">
      <c r="B564" s="2">
        <v>42221</v>
      </c>
      <c r="C564" s="3">
        <v>24.741999999999997</v>
      </c>
      <c r="D564" s="3"/>
    </row>
    <row r="565" spans="2:4" x14ac:dyDescent="0.35">
      <c r="B565" s="2">
        <v>42220</v>
      </c>
      <c r="C565" s="3">
        <v>24.23</v>
      </c>
      <c r="D565" s="3"/>
    </row>
    <row r="566" spans="2:4" x14ac:dyDescent="0.35">
      <c r="B566" s="2">
        <v>42219</v>
      </c>
      <c r="C566" s="3">
        <v>22.512</v>
      </c>
      <c r="D566" s="3"/>
    </row>
    <row r="567" spans="2:4" x14ac:dyDescent="0.35">
      <c r="B567" s="2">
        <v>42216</v>
      </c>
      <c r="C567" s="3">
        <v>22.862000000000002</v>
      </c>
      <c r="D567" s="3"/>
    </row>
    <row r="568" spans="2:4" x14ac:dyDescent="0.35">
      <c r="B568" s="2">
        <v>42215</v>
      </c>
      <c r="C568" s="3">
        <v>22.312000000000001</v>
      </c>
      <c r="D568" s="3"/>
    </row>
    <row r="569" spans="2:4" x14ac:dyDescent="0.35">
      <c r="B569" s="2">
        <v>42214</v>
      </c>
      <c r="C569" s="3">
        <v>21.416</v>
      </c>
      <c r="D569" s="3"/>
    </row>
    <row r="570" spans="2:4" x14ac:dyDescent="0.35">
      <c r="B570" s="2">
        <v>42213</v>
      </c>
      <c r="C570" s="3">
        <v>21.380000000000003</v>
      </c>
      <c r="D570" s="3"/>
    </row>
    <row r="571" spans="2:4" x14ac:dyDescent="0.35">
      <c r="B571" s="2">
        <v>42212</v>
      </c>
      <c r="C571" s="3">
        <v>21.286000000000001</v>
      </c>
      <c r="D571" s="3"/>
    </row>
    <row r="572" spans="2:4" x14ac:dyDescent="0.35">
      <c r="B572" s="2">
        <v>42209</v>
      </c>
      <c r="C572" s="3">
        <v>21.868000000000002</v>
      </c>
      <c r="D572" s="3"/>
    </row>
    <row r="573" spans="2:4" x14ac:dyDescent="0.35">
      <c r="B573" s="2">
        <v>42208</v>
      </c>
      <c r="C573" s="3">
        <v>22.02</v>
      </c>
      <c r="D573" s="3"/>
    </row>
    <row r="574" spans="2:4" x14ac:dyDescent="0.35">
      <c r="B574" s="2">
        <v>42207</v>
      </c>
      <c r="C574" s="3">
        <v>22.3</v>
      </c>
      <c r="D574" s="3"/>
    </row>
    <row r="575" spans="2:4" x14ac:dyDescent="0.35">
      <c r="B575" s="2">
        <v>42206</v>
      </c>
      <c r="C575" s="3">
        <v>22.502000000000002</v>
      </c>
      <c r="D575" s="3"/>
    </row>
    <row r="576" spans="2:4" x14ac:dyDescent="0.35">
      <c r="B576" s="2">
        <v>42205</v>
      </c>
      <c r="C576" s="3">
        <v>22.11</v>
      </c>
      <c r="D576" s="3"/>
    </row>
    <row r="577" spans="2:4" x14ac:dyDescent="0.35">
      <c r="B577" s="2">
        <v>42202</v>
      </c>
      <c r="C577" s="3">
        <v>22.954000000000001</v>
      </c>
      <c r="D577" s="3"/>
    </row>
    <row r="578" spans="2:4" x14ac:dyDescent="0.35">
      <c r="B578" s="2">
        <v>42201</v>
      </c>
      <c r="C578" s="3">
        <v>23.161999999999999</v>
      </c>
      <c r="D578" s="3"/>
    </row>
    <row r="579" spans="2:4" x14ac:dyDescent="0.35">
      <c r="B579" s="2">
        <v>42200</v>
      </c>
      <c r="C579" s="3">
        <v>19.625999999999998</v>
      </c>
      <c r="D579" s="3"/>
    </row>
    <row r="580" spans="2:4" x14ac:dyDescent="0.35">
      <c r="B580" s="2">
        <v>42199</v>
      </c>
      <c r="C580" s="3">
        <v>20.074199999999998</v>
      </c>
      <c r="D580" s="3"/>
    </row>
    <row r="581" spans="2:4" x14ac:dyDescent="0.35">
      <c r="B581" s="2">
        <v>42198</v>
      </c>
      <c r="C581" s="3">
        <v>20.217400000000001</v>
      </c>
      <c r="D581" s="3"/>
    </row>
    <row r="582" spans="2:4" x14ac:dyDescent="0.35">
      <c r="B582" s="2">
        <v>42195</v>
      </c>
      <c r="C582" s="3">
        <v>19.445799999999998</v>
      </c>
      <c r="D582" s="3"/>
    </row>
    <row r="583" spans="2:4" x14ac:dyDescent="0.35">
      <c r="B583" s="2">
        <v>42194</v>
      </c>
      <c r="C583" s="3">
        <v>19.145400000000002</v>
      </c>
      <c r="D583" s="3"/>
    </row>
    <row r="584" spans="2:4" x14ac:dyDescent="0.35">
      <c r="B584" s="2">
        <v>42193</v>
      </c>
      <c r="C584" s="3">
        <v>18.7014</v>
      </c>
      <c r="D584" s="3"/>
    </row>
    <row r="585" spans="2:4" x14ac:dyDescent="0.35">
      <c r="B585" s="2">
        <v>42192</v>
      </c>
      <c r="C585" s="3">
        <v>18.818199999999997</v>
      </c>
      <c r="D585" s="3"/>
    </row>
    <row r="586" spans="2:4" x14ac:dyDescent="0.35">
      <c r="B586" s="2">
        <v>42191</v>
      </c>
      <c r="C586" s="3">
        <v>18.914200000000001</v>
      </c>
      <c r="D586" s="3"/>
    </row>
    <row r="587" spans="2:4" x14ac:dyDescent="0.35">
      <c r="B587" s="2">
        <v>42187</v>
      </c>
      <c r="C587" s="3">
        <v>18.808799999999998</v>
      </c>
      <c r="D587" s="3"/>
    </row>
    <row r="588" spans="2:4" x14ac:dyDescent="0.35">
      <c r="B588" s="2">
        <v>42186</v>
      </c>
      <c r="C588" s="3">
        <v>18.7272</v>
      </c>
      <c r="D588" s="3"/>
    </row>
    <row r="589" spans="2:4" x14ac:dyDescent="0.35">
      <c r="B589" s="2">
        <v>42185</v>
      </c>
      <c r="C589" s="3">
        <v>18.7698</v>
      </c>
      <c r="D589" s="3"/>
    </row>
    <row r="590" spans="2:4" x14ac:dyDescent="0.35">
      <c r="B590" s="2">
        <v>42184</v>
      </c>
      <c r="C590" s="3">
        <v>18.446199999999997</v>
      </c>
      <c r="D590" s="3"/>
    </row>
    <row r="591" spans="2:4" x14ac:dyDescent="0.35">
      <c r="B591" s="2">
        <v>42181</v>
      </c>
      <c r="C591" s="3">
        <v>18.617799999999999</v>
      </c>
      <c r="D591" s="3"/>
    </row>
    <row r="592" spans="2:4" x14ac:dyDescent="0.35">
      <c r="B592" s="2">
        <v>42180</v>
      </c>
      <c r="C592" s="3">
        <v>18.978200000000001</v>
      </c>
      <c r="D592" s="3"/>
    </row>
    <row r="593" spans="2:4" x14ac:dyDescent="0.35">
      <c r="B593" s="2">
        <v>42179</v>
      </c>
      <c r="C593" s="3">
        <v>19.3888</v>
      </c>
      <c r="D593" s="3"/>
    </row>
    <row r="594" spans="2:4" x14ac:dyDescent="0.35">
      <c r="B594" s="2">
        <v>42178</v>
      </c>
      <c r="C594" s="3">
        <v>19.462600000000002</v>
      </c>
      <c r="D594" s="3"/>
    </row>
    <row r="595" spans="2:4" x14ac:dyDescent="0.35">
      <c r="B595" s="2">
        <v>42177</v>
      </c>
      <c r="C595" s="3">
        <v>19.282800000000002</v>
      </c>
      <c r="D595" s="3"/>
    </row>
    <row r="596" spans="2:4" x14ac:dyDescent="0.35">
      <c r="B596" s="2">
        <v>42174</v>
      </c>
      <c r="C596" s="3">
        <v>18.7742</v>
      </c>
      <c r="D596" s="3"/>
    </row>
    <row r="597" spans="2:4" x14ac:dyDescent="0.35">
      <c r="B597" s="2">
        <v>42173</v>
      </c>
      <c r="C597" s="3">
        <v>18.948599999999999</v>
      </c>
      <c r="D597" s="3"/>
    </row>
    <row r="598" spans="2:4" x14ac:dyDescent="0.35">
      <c r="B598" s="2">
        <v>42172</v>
      </c>
      <c r="C598" s="3">
        <v>18.854199999999999</v>
      </c>
      <c r="D598" s="3"/>
    </row>
    <row r="599" spans="2:4" x14ac:dyDescent="0.35">
      <c r="B599" s="2">
        <v>42171</v>
      </c>
      <c r="C599" s="3">
        <v>19.054600000000001</v>
      </c>
      <c r="D599" s="3"/>
    </row>
    <row r="600" spans="2:4" x14ac:dyDescent="0.35">
      <c r="B600" s="2">
        <v>42170</v>
      </c>
      <c r="C600" s="3">
        <v>18.686199999999999</v>
      </c>
      <c r="D600" s="3"/>
    </row>
    <row r="601" spans="2:4" x14ac:dyDescent="0.35">
      <c r="B601" s="2">
        <v>42167</v>
      </c>
      <c r="C601" s="3">
        <v>18.883800000000001</v>
      </c>
      <c r="D601" s="3"/>
    </row>
    <row r="602" spans="2:4" x14ac:dyDescent="0.35">
      <c r="B602" s="2">
        <v>42166</v>
      </c>
      <c r="C602" s="3">
        <v>19.018799999999999</v>
      </c>
      <c r="D602" s="3"/>
    </row>
    <row r="603" spans="2:4" x14ac:dyDescent="0.35">
      <c r="B603" s="2">
        <v>42165</v>
      </c>
      <c r="C603" s="3">
        <v>19.174199999999999</v>
      </c>
      <c r="D603" s="3"/>
    </row>
    <row r="604" spans="2:4" x14ac:dyDescent="0.35">
      <c r="B604" s="2">
        <v>42164</v>
      </c>
      <c r="C604" s="3">
        <v>18.490000000000002</v>
      </c>
      <c r="D604" s="3"/>
    </row>
    <row r="605" spans="2:4" x14ac:dyDescent="0.35">
      <c r="B605" s="2">
        <v>42163</v>
      </c>
      <c r="C605" s="3">
        <v>17.9208</v>
      </c>
      <c r="D605" s="3"/>
    </row>
    <row r="606" spans="2:4" x14ac:dyDescent="0.35">
      <c r="B606" s="2">
        <v>42160</v>
      </c>
      <c r="C606" s="3">
        <v>18.091999999999999</v>
      </c>
      <c r="D606" s="3"/>
    </row>
    <row r="607" spans="2:4" x14ac:dyDescent="0.35">
      <c r="B607" s="2">
        <v>42159</v>
      </c>
      <c r="C607" s="3">
        <v>17.869800000000001</v>
      </c>
      <c r="D607" s="3"/>
    </row>
    <row r="608" spans="2:4" x14ac:dyDescent="0.35">
      <c r="B608" s="2">
        <v>42158</v>
      </c>
      <c r="C608" s="3">
        <v>17.761800000000001</v>
      </c>
      <c r="D608" s="3"/>
    </row>
    <row r="609" spans="2:4" x14ac:dyDescent="0.35">
      <c r="B609" s="2">
        <v>42157</v>
      </c>
      <c r="C609" s="3">
        <v>17.826000000000001</v>
      </c>
      <c r="D609" s="3"/>
    </row>
    <row r="610" spans="2:4" x14ac:dyDescent="0.35">
      <c r="B610" s="2">
        <v>42156</v>
      </c>
      <c r="C610" s="3">
        <v>17.800599999999999</v>
      </c>
      <c r="D610" s="3"/>
    </row>
    <row r="611" spans="2:4" x14ac:dyDescent="0.35">
      <c r="B611" s="2">
        <v>42153</v>
      </c>
      <c r="C611" s="3">
        <v>17.830199999999998</v>
      </c>
      <c r="D611" s="3"/>
    </row>
    <row r="612" spans="2:4" x14ac:dyDescent="0.35">
      <c r="B612" s="2">
        <v>42152</v>
      </c>
      <c r="C612" s="3">
        <v>17.901400000000002</v>
      </c>
      <c r="D612" s="3"/>
    </row>
    <row r="613" spans="2:4" x14ac:dyDescent="0.35">
      <c r="B613" s="2">
        <v>42151</v>
      </c>
      <c r="C613" s="3">
        <v>17.971399999999999</v>
      </c>
      <c r="D613" s="3">
        <f>C613</f>
        <v>17.971399999999999</v>
      </c>
    </row>
    <row r="614" spans="2:4" x14ac:dyDescent="0.35">
      <c r="B614" s="2">
        <v>42150</v>
      </c>
      <c r="C614" s="3">
        <v>17.598599999999998</v>
      </c>
      <c r="D614" s="3"/>
    </row>
    <row r="615" spans="2:4" x14ac:dyDescent="0.35">
      <c r="B615" s="2">
        <v>42146</v>
      </c>
      <c r="C615" s="3">
        <v>17.767800000000001</v>
      </c>
      <c r="D615" s="3"/>
    </row>
    <row r="616" spans="2:4" x14ac:dyDescent="0.35">
      <c r="B616" s="2">
        <v>42145</v>
      </c>
      <c r="C616" s="3">
        <v>17.800599999999999</v>
      </c>
      <c r="D616" s="3"/>
    </row>
    <row r="617" spans="2:4" x14ac:dyDescent="0.35">
      <c r="B617" s="2">
        <v>42144</v>
      </c>
      <c r="C617" s="3">
        <v>17.758000000000003</v>
      </c>
      <c r="D617" s="3"/>
    </row>
    <row r="618" spans="2:4" x14ac:dyDescent="0.35">
      <c r="B618" s="2">
        <v>42143</v>
      </c>
      <c r="C618" s="3">
        <v>17.613800000000001</v>
      </c>
      <c r="D618" s="3"/>
    </row>
    <row r="619" spans="2:4" x14ac:dyDescent="0.35">
      <c r="B619" s="2">
        <v>42142</v>
      </c>
      <c r="C619" s="3">
        <v>17.653399999999998</v>
      </c>
      <c r="D619" s="3"/>
    </row>
    <row r="620" spans="2:4" x14ac:dyDescent="0.35">
      <c r="B620" s="2">
        <v>42139</v>
      </c>
      <c r="C620" s="3">
        <v>17.5214</v>
      </c>
      <c r="D620" s="3"/>
    </row>
    <row r="621" spans="2:4" x14ac:dyDescent="0.35">
      <c r="B621" s="2">
        <v>42138</v>
      </c>
      <c r="C621" s="3">
        <v>16.767199999999999</v>
      </c>
      <c r="D621" s="3"/>
    </row>
    <row r="622" spans="2:4" x14ac:dyDescent="0.35">
      <c r="B622" s="2">
        <v>42137</v>
      </c>
      <c r="C622" s="3">
        <v>16.5746</v>
      </c>
      <c r="D622" s="3"/>
    </row>
    <row r="623" spans="2:4" x14ac:dyDescent="0.35">
      <c r="B623" s="2">
        <v>42136</v>
      </c>
      <c r="C623" s="3">
        <v>16.6754</v>
      </c>
      <c r="D623" s="3"/>
    </row>
    <row r="624" spans="2:4" x14ac:dyDescent="0.35">
      <c r="B624" s="2">
        <v>42135</v>
      </c>
      <c r="C624" s="3">
        <v>16.855600000000003</v>
      </c>
      <c r="D624" s="3"/>
    </row>
    <row r="625" spans="2:4" x14ac:dyDescent="0.35">
      <c r="B625" s="2">
        <v>42132</v>
      </c>
      <c r="C625" s="3">
        <v>16.417200000000001</v>
      </c>
      <c r="D625" s="3"/>
    </row>
    <row r="626" spans="2:4" x14ac:dyDescent="0.35">
      <c r="B626" s="2">
        <v>42131</v>
      </c>
      <c r="C626" s="3">
        <v>16.149799999999999</v>
      </c>
      <c r="D626" s="3"/>
    </row>
    <row r="627" spans="2:4" x14ac:dyDescent="0.35">
      <c r="B627" s="2">
        <v>42130</v>
      </c>
      <c r="C627" s="3">
        <v>16.0154</v>
      </c>
      <c r="D627" s="3"/>
    </row>
    <row r="628" spans="2:4" x14ac:dyDescent="0.35">
      <c r="B628" s="2">
        <v>42129</v>
      </c>
      <c r="C628" s="3">
        <v>16.1586</v>
      </c>
      <c r="D628" s="3"/>
    </row>
    <row r="629" spans="2:4" x14ac:dyDescent="0.35">
      <c r="B629" s="2">
        <v>42128</v>
      </c>
      <c r="C629" s="3">
        <v>15.854200000000001</v>
      </c>
      <c r="D629" s="3"/>
    </row>
    <row r="630" spans="2:4" x14ac:dyDescent="0.35">
      <c r="B630" s="2">
        <v>42125</v>
      </c>
      <c r="C630" s="3">
        <v>15.915199999999999</v>
      </c>
      <c r="D630" s="3"/>
    </row>
    <row r="631" spans="2:4" x14ac:dyDescent="0.35">
      <c r="B631" s="2">
        <v>42124</v>
      </c>
      <c r="C631" s="3">
        <v>15.9</v>
      </c>
      <c r="D631" s="3"/>
    </row>
    <row r="632" spans="2:4" x14ac:dyDescent="0.35">
      <c r="B632" s="2">
        <v>42123</v>
      </c>
      <c r="C632" s="3">
        <v>16.081399999999999</v>
      </c>
      <c r="D632" s="3"/>
    </row>
    <row r="633" spans="2:4" x14ac:dyDescent="0.35">
      <c r="B633" s="2">
        <v>42122</v>
      </c>
      <c r="C633" s="3">
        <v>16.087399999999999</v>
      </c>
      <c r="D633" s="3"/>
    </row>
    <row r="634" spans="2:4" x14ac:dyDescent="0.35">
      <c r="B634" s="2">
        <v>42121</v>
      </c>
      <c r="C634" s="3">
        <v>16.1738</v>
      </c>
      <c r="D634" s="3"/>
    </row>
    <row r="635" spans="2:4" x14ac:dyDescent="0.35">
      <c r="B635" s="2">
        <v>42118</v>
      </c>
      <c r="C635" s="3">
        <v>15.9542</v>
      </c>
      <c r="D635" s="3"/>
    </row>
    <row r="636" spans="2:4" x14ac:dyDescent="0.35">
      <c r="B636" s="2">
        <v>42117</v>
      </c>
      <c r="C636" s="3">
        <v>15.9732</v>
      </c>
      <c r="D636" s="3"/>
    </row>
    <row r="637" spans="2:4" x14ac:dyDescent="0.35">
      <c r="B637" s="2">
        <v>42116</v>
      </c>
      <c r="C637" s="3">
        <v>15.9338</v>
      </c>
      <c r="D637" s="3"/>
    </row>
    <row r="638" spans="2:4" x14ac:dyDescent="0.35">
      <c r="B638" s="2">
        <v>42115</v>
      </c>
      <c r="C638" s="3">
        <v>16.012599999999999</v>
      </c>
      <c r="D638" s="3"/>
    </row>
    <row r="639" spans="2:4" x14ac:dyDescent="0.35">
      <c r="B639" s="2">
        <v>42114</v>
      </c>
      <c r="C639" s="3">
        <v>16.211199999999998</v>
      </c>
      <c r="D639" s="3"/>
    </row>
    <row r="640" spans="2:4" x14ac:dyDescent="0.35">
      <c r="B640" s="2">
        <v>42111</v>
      </c>
      <c r="C640" s="3">
        <v>16.330000000000002</v>
      </c>
      <c r="D640" s="3"/>
    </row>
    <row r="641" spans="2:4" x14ac:dyDescent="0.35">
      <c r="B641" s="2">
        <v>42110</v>
      </c>
      <c r="C641" s="3">
        <v>16.058600000000002</v>
      </c>
      <c r="D641" s="3"/>
    </row>
    <row r="642" spans="2:4" x14ac:dyDescent="0.35">
      <c r="B642" s="2">
        <v>42109</v>
      </c>
      <c r="C642" s="3">
        <v>13.5846</v>
      </c>
      <c r="D642" s="3"/>
    </row>
    <row r="643" spans="2:4" x14ac:dyDescent="0.35">
      <c r="B643" s="2">
        <v>42108</v>
      </c>
      <c r="C643" s="3">
        <v>13.6774</v>
      </c>
      <c r="D643" s="3"/>
    </row>
    <row r="644" spans="2:4" x14ac:dyDescent="0.35">
      <c r="B644" s="2">
        <v>42107</v>
      </c>
      <c r="C644" s="3">
        <v>13.562200000000001</v>
      </c>
      <c r="D644" s="3"/>
    </row>
    <row r="645" spans="2:4" x14ac:dyDescent="0.35">
      <c r="B645" s="2">
        <v>42104</v>
      </c>
      <c r="C645" s="3">
        <v>12.987799999999998</v>
      </c>
      <c r="D645" s="3"/>
    </row>
    <row r="646" spans="2:4" x14ac:dyDescent="0.35">
      <c r="B646" s="2">
        <v>42103</v>
      </c>
      <c r="C646" s="3">
        <v>12.5572</v>
      </c>
      <c r="D646" s="3"/>
    </row>
    <row r="647" spans="2:4" x14ac:dyDescent="0.35">
      <c r="B647" s="2">
        <v>42102</v>
      </c>
      <c r="C647" s="3">
        <v>12.61</v>
      </c>
      <c r="D647" s="3"/>
    </row>
    <row r="648" spans="2:4" x14ac:dyDescent="0.35">
      <c r="B648" s="2">
        <v>42101</v>
      </c>
      <c r="C648" s="3">
        <v>12.098800000000001</v>
      </c>
      <c r="D648" s="3"/>
    </row>
    <row r="649" spans="2:4" x14ac:dyDescent="0.35">
      <c r="B649" s="2">
        <v>42100</v>
      </c>
      <c r="C649" s="3">
        <v>12.065999999999999</v>
      </c>
      <c r="D649" s="3"/>
    </row>
    <row r="650" spans="2:4" x14ac:dyDescent="0.35">
      <c r="B650" s="2">
        <v>42096</v>
      </c>
      <c r="C650" s="3">
        <v>11.8308</v>
      </c>
      <c r="D650" s="3"/>
    </row>
    <row r="651" spans="2:4" x14ac:dyDescent="0.35">
      <c r="B651" s="2">
        <v>42095</v>
      </c>
      <c r="C651" s="3">
        <v>11.8034</v>
      </c>
      <c r="D651" s="3"/>
    </row>
    <row r="652" spans="2:4" x14ac:dyDescent="0.35">
      <c r="B652" s="2">
        <v>42094</v>
      </c>
      <c r="C652" s="3">
        <v>11.9054</v>
      </c>
      <c r="D652" s="3"/>
    </row>
    <row r="653" spans="2:4" x14ac:dyDescent="0.35">
      <c r="B653" s="2">
        <v>42093</v>
      </c>
      <c r="C653" s="3">
        <v>12.073399999999999</v>
      </c>
      <c r="D653" s="3"/>
    </row>
    <row r="654" spans="2:4" x14ac:dyDescent="0.35">
      <c r="B654" s="2">
        <v>42090</v>
      </c>
      <c r="C654" s="3">
        <v>11.8506</v>
      </c>
      <c r="D654" s="3"/>
    </row>
    <row r="655" spans="2:4" x14ac:dyDescent="0.35">
      <c r="B655" s="2">
        <v>42089</v>
      </c>
      <c r="C655" s="3">
        <v>11.950199999999999</v>
      </c>
      <c r="D655" s="3"/>
    </row>
    <row r="656" spans="2:4" x14ac:dyDescent="0.35">
      <c r="B656" s="2">
        <v>42088</v>
      </c>
      <c r="C656" s="3">
        <v>12.05</v>
      </c>
      <c r="D656" s="3"/>
    </row>
    <row r="657" spans="2:4" x14ac:dyDescent="0.35">
      <c r="B657" s="2">
        <v>42087</v>
      </c>
      <c r="C657" s="3">
        <v>12.5222</v>
      </c>
      <c r="D657" s="3"/>
    </row>
    <row r="658" spans="2:4" x14ac:dyDescent="0.35">
      <c r="B658" s="2">
        <v>42086</v>
      </c>
      <c r="C658" s="3">
        <v>12.142799999999999</v>
      </c>
      <c r="D658" s="3"/>
    </row>
    <row r="659" spans="2:4" x14ac:dyDescent="0.35">
      <c r="B659" s="2">
        <v>42083</v>
      </c>
      <c r="C659" s="3">
        <v>12.237</v>
      </c>
      <c r="D659" s="3"/>
    </row>
    <row r="660" spans="2:4" x14ac:dyDescent="0.35">
      <c r="B660" s="2">
        <v>42082</v>
      </c>
      <c r="C660" s="3">
        <v>12.1488</v>
      </c>
      <c r="D660" s="3"/>
    </row>
    <row r="661" spans="2:4" x14ac:dyDescent="0.35">
      <c r="B661" s="2">
        <v>42081</v>
      </c>
      <c r="C661" s="3">
        <v>12.0892</v>
      </c>
      <c r="D661" s="3"/>
    </row>
    <row r="662" spans="2:4" x14ac:dyDescent="0.35">
      <c r="B662" s="2">
        <v>42080</v>
      </c>
      <c r="C662" s="3">
        <v>11.957800000000001</v>
      </c>
      <c r="D662" s="3"/>
    </row>
    <row r="663" spans="2:4" x14ac:dyDescent="0.35">
      <c r="B663" s="2">
        <v>42079</v>
      </c>
      <c r="C663" s="3">
        <v>12.0562</v>
      </c>
      <c r="D663" s="3"/>
    </row>
    <row r="664" spans="2:4" x14ac:dyDescent="0.35">
      <c r="B664" s="2">
        <v>42076</v>
      </c>
      <c r="C664" s="3">
        <v>12.5258</v>
      </c>
      <c r="D664" s="3"/>
    </row>
    <row r="665" spans="2:4" x14ac:dyDescent="0.35">
      <c r="B665" s="2">
        <v>42075</v>
      </c>
      <c r="C665" s="3">
        <v>12.809200000000001</v>
      </c>
      <c r="D665" s="3"/>
    </row>
    <row r="666" spans="2:4" x14ac:dyDescent="0.35">
      <c r="B666" s="2">
        <v>42074</v>
      </c>
      <c r="C666" s="3">
        <v>12.5768</v>
      </c>
      <c r="D666" s="3"/>
    </row>
    <row r="667" spans="2:4" x14ac:dyDescent="0.35">
      <c r="B667" s="2">
        <v>42073</v>
      </c>
      <c r="C667" s="3">
        <v>12.430200000000001</v>
      </c>
      <c r="D667" s="3"/>
    </row>
    <row r="668" spans="2:4" x14ac:dyDescent="0.35">
      <c r="B668" s="2">
        <v>42072</v>
      </c>
      <c r="C668" s="3">
        <v>12.732200000000001</v>
      </c>
      <c r="D668" s="3"/>
    </row>
    <row r="669" spans="2:4" x14ac:dyDescent="0.35">
      <c r="B669" s="2">
        <v>42069</v>
      </c>
      <c r="C669" s="3">
        <v>12.974799999999998</v>
      </c>
      <c r="D669" s="3"/>
    </row>
    <row r="670" spans="2:4" x14ac:dyDescent="0.35">
      <c r="B670" s="2">
        <v>42068</v>
      </c>
      <c r="C670" s="3">
        <v>13.3614</v>
      </c>
      <c r="D670" s="3"/>
    </row>
    <row r="671" spans="2:4" x14ac:dyDescent="0.35">
      <c r="B671" s="2">
        <v>42067</v>
      </c>
      <c r="C671" s="3">
        <v>13.422000000000001</v>
      </c>
      <c r="D671" s="3"/>
    </row>
    <row r="672" spans="2:4" x14ac:dyDescent="0.35">
      <c r="B672" s="2">
        <v>42066</v>
      </c>
      <c r="C672" s="3">
        <v>13.5632</v>
      </c>
      <c r="D672" s="3"/>
    </row>
    <row r="673" spans="2:4" x14ac:dyDescent="0.35">
      <c r="B673" s="2">
        <v>42065</v>
      </c>
      <c r="C673" s="3">
        <v>13.721399999999999</v>
      </c>
      <c r="D673" s="3"/>
    </row>
    <row r="674" spans="2:4" x14ac:dyDescent="0.35">
      <c r="B674" s="2">
        <v>42062</v>
      </c>
      <c r="C674" s="3">
        <v>13.5688</v>
      </c>
      <c r="D674" s="3"/>
    </row>
    <row r="675" spans="2:4" x14ac:dyDescent="0.35">
      <c r="B675" s="2">
        <v>42061</v>
      </c>
      <c r="C675" s="3">
        <v>13.800800000000001</v>
      </c>
      <c r="D675" s="3"/>
    </row>
    <row r="676" spans="2:4" x14ac:dyDescent="0.35">
      <c r="B676" s="2">
        <v>42060</v>
      </c>
      <c r="C676" s="3">
        <v>13.666599999999999</v>
      </c>
      <c r="D676" s="3"/>
    </row>
    <row r="677" spans="2:4" x14ac:dyDescent="0.35">
      <c r="B677" s="2">
        <v>42059</v>
      </c>
      <c r="C677" s="3">
        <v>13.568000000000001</v>
      </c>
      <c r="D677" s="3"/>
    </row>
    <row r="678" spans="2:4" x14ac:dyDescent="0.35">
      <c r="B678" s="2">
        <v>42058</v>
      </c>
      <c r="C678" s="3">
        <v>13.481200000000001</v>
      </c>
      <c r="D678" s="3"/>
    </row>
    <row r="679" spans="2:4" x14ac:dyDescent="0.35">
      <c r="B679" s="2">
        <v>42055</v>
      </c>
      <c r="C679" s="3">
        <v>13.662799999999999</v>
      </c>
      <c r="D679" s="3"/>
    </row>
    <row r="680" spans="2:4" x14ac:dyDescent="0.35">
      <c r="B680" s="2">
        <v>42054</v>
      </c>
      <c r="C680" s="3">
        <v>13.559999999999999</v>
      </c>
      <c r="D680" s="3"/>
    </row>
    <row r="681" spans="2:4" x14ac:dyDescent="0.35">
      <c r="B681" s="2">
        <v>42053</v>
      </c>
      <c r="C681" s="3">
        <v>13.5732</v>
      </c>
      <c r="D681" s="3"/>
    </row>
    <row r="682" spans="2:4" x14ac:dyDescent="0.35">
      <c r="B682" s="2">
        <v>42052</v>
      </c>
      <c r="C682" s="3">
        <v>13.4274</v>
      </c>
      <c r="D682" s="3"/>
    </row>
    <row r="683" spans="2:4" x14ac:dyDescent="0.35">
      <c r="B683" s="2">
        <v>42048</v>
      </c>
      <c r="C683" s="3">
        <v>13.3172</v>
      </c>
      <c r="D683" s="3"/>
    </row>
    <row r="684" spans="2:4" x14ac:dyDescent="0.35">
      <c r="B684" s="2">
        <v>42047</v>
      </c>
      <c r="C684" s="3">
        <v>13.0494</v>
      </c>
      <c r="D684" s="3"/>
    </row>
    <row r="685" spans="2:4" x14ac:dyDescent="0.35">
      <c r="B685" s="2">
        <v>42046</v>
      </c>
      <c r="C685" s="3">
        <v>12.996799999999999</v>
      </c>
      <c r="D685" s="3"/>
    </row>
    <row r="686" spans="2:4" x14ac:dyDescent="0.35">
      <c r="B686" s="2">
        <v>42045</v>
      </c>
      <c r="C686" s="3">
        <v>12.969999999999999</v>
      </c>
      <c r="D686" s="3"/>
    </row>
    <row r="687" spans="2:4" x14ac:dyDescent="0.35">
      <c r="B687" s="2">
        <v>42044</v>
      </c>
      <c r="C687" s="3">
        <v>12.659000000000001</v>
      </c>
      <c r="D687" s="3"/>
    </row>
    <row r="688" spans="2:4" x14ac:dyDescent="0.35">
      <c r="B688" s="2">
        <v>42041</v>
      </c>
      <c r="C688" s="3">
        <v>12.696</v>
      </c>
      <c r="D688" s="3"/>
    </row>
    <row r="689" spans="2:4" x14ac:dyDescent="0.35">
      <c r="B689" s="2">
        <v>42040</v>
      </c>
      <c r="C689" s="3">
        <v>12.825999999999999</v>
      </c>
      <c r="D689" s="3"/>
    </row>
    <row r="690" spans="2:4" x14ac:dyDescent="0.35">
      <c r="B690" s="2">
        <v>42039</v>
      </c>
      <c r="C690" s="3">
        <v>12.8202</v>
      </c>
      <c r="D690" s="3"/>
    </row>
    <row r="691" spans="2:4" x14ac:dyDescent="0.35">
      <c r="B691" s="2">
        <v>42038</v>
      </c>
      <c r="C691" s="3">
        <v>13.0548</v>
      </c>
      <c r="D691" s="3"/>
    </row>
    <row r="692" spans="2:4" x14ac:dyDescent="0.35">
      <c r="B692" s="2">
        <v>42037</v>
      </c>
      <c r="C692" s="3">
        <v>12.601800000000001</v>
      </c>
      <c r="D692" s="3"/>
    </row>
    <row r="693" spans="2:4" x14ac:dyDescent="0.35">
      <c r="B693" s="2">
        <v>42034</v>
      </c>
      <c r="C693" s="3">
        <v>12.6228</v>
      </c>
      <c r="D693" s="3"/>
    </row>
    <row r="694" spans="2:4" x14ac:dyDescent="0.35">
      <c r="B694" s="2">
        <v>42033</v>
      </c>
      <c r="C694" s="3">
        <v>12.68</v>
      </c>
      <c r="D694" s="3"/>
    </row>
    <row r="695" spans="2:4" x14ac:dyDescent="0.35">
      <c r="B695" s="2">
        <v>42032</v>
      </c>
      <c r="C695" s="3">
        <v>12.6418</v>
      </c>
      <c r="D695" s="3"/>
    </row>
    <row r="696" spans="2:4" x14ac:dyDescent="0.35">
      <c r="B696" s="2">
        <v>42031</v>
      </c>
      <c r="C696" s="3">
        <v>12.9762</v>
      </c>
      <c r="D696" s="3"/>
    </row>
    <row r="697" spans="2:4" x14ac:dyDescent="0.35">
      <c r="B697" s="2">
        <v>42030</v>
      </c>
      <c r="C697" s="3">
        <v>12.758799999999999</v>
      </c>
      <c r="D697" s="3"/>
    </row>
    <row r="698" spans="2:4" x14ac:dyDescent="0.35">
      <c r="B698" s="2">
        <v>42027</v>
      </c>
      <c r="C698" s="3">
        <v>12.498799999999999</v>
      </c>
      <c r="D698" s="3"/>
    </row>
    <row r="699" spans="2:4" x14ac:dyDescent="0.35">
      <c r="B699" s="2">
        <v>42026</v>
      </c>
      <c r="C699" s="3">
        <v>12.241200000000001</v>
      </c>
      <c r="D699" s="3"/>
    </row>
    <row r="700" spans="2:4" x14ac:dyDescent="0.35">
      <c r="B700" s="2">
        <v>42025</v>
      </c>
      <c r="C700" s="3">
        <v>11.6938</v>
      </c>
      <c r="D700" s="3"/>
    </row>
    <row r="701" spans="2:4" x14ac:dyDescent="0.35">
      <c r="B701" s="2">
        <v>42024</v>
      </c>
      <c r="C701" s="3">
        <v>9.9657999999999998</v>
      </c>
      <c r="D701" s="3"/>
    </row>
    <row r="702" spans="2:4" x14ac:dyDescent="0.35">
      <c r="B702" s="2">
        <v>42020</v>
      </c>
      <c r="C702" s="3">
        <v>9.6382000000000012</v>
      </c>
      <c r="D702" s="3"/>
    </row>
    <row r="703" spans="2:4" x14ac:dyDescent="0.35">
      <c r="B703" s="2">
        <v>42019</v>
      </c>
      <c r="C703" s="3">
        <v>9.2501999999999995</v>
      </c>
      <c r="D703" s="3"/>
    </row>
    <row r="704" spans="2:4" x14ac:dyDescent="0.35">
      <c r="B704" s="2">
        <v>42018</v>
      </c>
      <c r="C704" s="3">
        <v>9.2639999999999993</v>
      </c>
      <c r="D704" s="3"/>
    </row>
    <row r="705" spans="2:4" x14ac:dyDescent="0.35">
      <c r="B705" s="2">
        <v>42017</v>
      </c>
      <c r="C705" s="3">
        <v>9.2512000000000008</v>
      </c>
      <c r="D705" s="3"/>
    </row>
    <row r="706" spans="2:4" x14ac:dyDescent="0.35">
      <c r="B706" s="2">
        <v>42016</v>
      </c>
      <c r="C706" s="3">
        <v>9.1093999999999991</v>
      </c>
      <c r="D706" s="3"/>
    </row>
    <row r="707" spans="2:4" x14ac:dyDescent="0.35">
      <c r="B707" s="2">
        <v>42013</v>
      </c>
      <c r="C707" s="3">
        <v>9.408199999999999</v>
      </c>
      <c r="D707" s="3"/>
    </row>
    <row r="708" spans="2:4" x14ac:dyDescent="0.35">
      <c r="B708" s="2">
        <v>42012</v>
      </c>
      <c r="C708" s="3">
        <v>9.5558000000000014</v>
      </c>
      <c r="D708" s="3"/>
    </row>
    <row r="709" spans="2:4" x14ac:dyDescent="0.35">
      <c r="B709" s="2">
        <v>42011</v>
      </c>
      <c r="C709" s="3">
        <v>9.3486000000000011</v>
      </c>
      <c r="D709" s="3"/>
    </row>
    <row r="710" spans="2:4" x14ac:dyDescent="0.35">
      <c r="B710" s="2">
        <v>42010</v>
      </c>
      <c r="C710" s="3">
        <v>9.3002000000000002</v>
      </c>
      <c r="D710" s="3"/>
    </row>
    <row r="711" spans="2:4" x14ac:dyDescent="0.35">
      <c r="B711" s="2">
        <v>42009</v>
      </c>
      <c r="C711" s="3">
        <v>9.4621999999999993</v>
      </c>
      <c r="D711" s="3"/>
    </row>
    <row r="712" spans="2:4" x14ac:dyDescent="0.35">
      <c r="B712" s="2">
        <v>42006</v>
      </c>
      <c r="C712" s="3">
        <v>9.9697999999999993</v>
      </c>
      <c r="D712" s="3"/>
    </row>
    <row r="713" spans="2:4" x14ac:dyDescent="0.35">
      <c r="B713" s="2">
        <v>42004</v>
      </c>
      <c r="C713" s="3">
        <v>9.7602000000000011</v>
      </c>
      <c r="D713" s="3"/>
    </row>
    <row r="714" spans="2:4" x14ac:dyDescent="0.35">
      <c r="B714" s="2">
        <v>42003</v>
      </c>
      <c r="C714" s="3">
        <v>9.8065999999999995</v>
      </c>
      <c r="D714" s="3"/>
    </row>
    <row r="715" spans="2:4" x14ac:dyDescent="0.35">
      <c r="B715" s="2">
        <v>42002</v>
      </c>
      <c r="C715" s="3">
        <v>9.769400000000001</v>
      </c>
      <c r="D715" s="3"/>
    </row>
    <row r="716" spans="2:4" x14ac:dyDescent="0.35">
      <c r="B716" s="2">
        <v>41999</v>
      </c>
      <c r="C716" s="3">
        <v>9.7157999999999998</v>
      </c>
      <c r="D716" s="3"/>
    </row>
    <row r="717" spans="2:4" x14ac:dyDescent="0.35">
      <c r="B717" s="2">
        <v>41997</v>
      </c>
      <c r="C717" s="3">
        <v>9.7742000000000004</v>
      </c>
      <c r="D717" s="3"/>
    </row>
    <row r="718" spans="2:4" x14ac:dyDescent="0.35">
      <c r="B718" s="2">
        <v>41996</v>
      </c>
      <c r="C718" s="3">
        <v>9.6121999999999996</v>
      </c>
      <c r="D718" s="3"/>
    </row>
    <row r="719" spans="2:4" x14ac:dyDescent="0.35">
      <c r="B719" s="2">
        <v>41995</v>
      </c>
      <c r="C719" s="3">
        <v>9.6194000000000006</v>
      </c>
      <c r="D719" s="3"/>
    </row>
    <row r="720" spans="2:4" x14ac:dyDescent="0.35">
      <c r="B720" s="2">
        <v>41992</v>
      </c>
      <c r="C720" s="3">
        <v>9.7178000000000004</v>
      </c>
      <c r="D720" s="3"/>
    </row>
    <row r="721" spans="2:4" x14ac:dyDescent="0.35">
      <c r="B721" s="2">
        <v>41991</v>
      </c>
      <c r="C721" s="3">
        <v>9.5548000000000002</v>
      </c>
      <c r="D721" s="3"/>
    </row>
    <row r="722" spans="2:4" x14ac:dyDescent="0.35">
      <c r="B722" s="2">
        <v>41990</v>
      </c>
      <c r="C722" s="3">
        <v>9.5327999999999999</v>
      </c>
      <c r="D722" s="3"/>
    </row>
    <row r="723" spans="2:4" x14ac:dyDescent="0.35">
      <c r="B723" s="2">
        <v>41989</v>
      </c>
      <c r="C723" s="3">
        <v>9.0411999999999999</v>
      </c>
      <c r="D723" s="3"/>
    </row>
    <row r="724" spans="2:4" x14ac:dyDescent="0.35">
      <c r="B724" s="2">
        <v>41988</v>
      </c>
      <c r="C724" s="3">
        <v>9.3439999999999994</v>
      </c>
      <c r="D724" s="3"/>
    </row>
    <row r="725" spans="2:4" x14ac:dyDescent="0.35">
      <c r="B725" s="2">
        <v>41985</v>
      </c>
      <c r="C725" s="3">
        <v>9.5565999999999995</v>
      </c>
      <c r="D725" s="3"/>
    </row>
    <row r="726" spans="2:4" x14ac:dyDescent="0.35">
      <c r="B726" s="2">
        <v>41984</v>
      </c>
      <c r="C726" s="3">
        <v>9.5608000000000004</v>
      </c>
      <c r="D726" s="3"/>
    </row>
    <row r="727" spans="2:4" x14ac:dyDescent="0.35">
      <c r="B727" s="2">
        <v>41983</v>
      </c>
      <c r="C727" s="3">
        <v>9.5519999999999996</v>
      </c>
      <c r="D727" s="3"/>
    </row>
    <row r="728" spans="2:4" x14ac:dyDescent="0.35">
      <c r="B728" s="2">
        <v>41982</v>
      </c>
      <c r="C728" s="3">
        <v>9.8221999999999987</v>
      </c>
      <c r="D728" s="3"/>
    </row>
    <row r="729" spans="2:4" x14ac:dyDescent="0.35">
      <c r="B729" s="2">
        <v>41981</v>
      </c>
      <c r="C729" s="3">
        <v>9.6994000000000007</v>
      </c>
      <c r="D729" s="3"/>
    </row>
    <row r="730" spans="2:4" x14ac:dyDescent="0.35">
      <c r="B730" s="2">
        <v>41978</v>
      </c>
      <c r="C730" s="3">
        <v>10.026199999999999</v>
      </c>
      <c r="D730" s="3"/>
    </row>
    <row r="731" spans="2:4" x14ac:dyDescent="0.35">
      <c r="B731" s="2">
        <v>41977</v>
      </c>
      <c r="C731" s="3">
        <v>10.017199999999999</v>
      </c>
      <c r="D731" s="3"/>
    </row>
    <row r="732" spans="2:4" x14ac:dyDescent="0.35">
      <c r="B732" s="2">
        <v>41976</v>
      </c>
      <c r="C732" s="3">
        <v>10.1462</v>
      </c>
      <c r="D732" s="3"/>
    </row>
    <row r="733" spans="2:4" x14ac:dyDescent="0.35">
      <c r="B733" s="2">
        <v>41975</v>
      </c>
      <c r="C733" s="3">
        <v>10.065999999999999</v>
      </c>
      <c r="D733" s="3"/>
    </row>
    <row r="734" spans="2:4" x14ac:dyDescent="0.35">
      <c r="B734" s="2">
        <v>41974</v>
      </c>
      <c r="C734" s="3">
        <v>9.766</v>
      </c>
      <c r="D734" s="3"/>
    </row>
    <row r="735" spans="2:4" x14ac:dyDescent="0.35">
      <c r="B735" s="2">
        <v>41971</v>
      </c>
      <c r="C735" s="3">
        <v>9.9025999999999996</v>
      </c>
      <c r="D735" s="3"/>
    </row>
    <row r="736" spans="2:4" x14ac:dyDescent="0.35">
      <c r="B736" s="2">
        <v>41969</v>
      </c>
      <c r="C736" s="3">
        <v>10.033199999999999</v>
      </c>
      <c r="D736" s="3"/>
    </row>
    <row r="737" spans="2:4" x14ac:dyDescent="0.35">
      <c r="B737" s="2">
        <v>41968</v>
      </c>
      <c r="C737" s="3">
        <v>9.9711999999999996</v>
      </c>
      <c r="D737" s="3"/>
    </row>
    <row r="738" spans="2:4" x14ac:dyDescent="0.35">
      <c r="B738" s="2">
        <v>41967</v>
      </c>
      <c r="C738" s="3">
        <v>10.184799999999999</v>
      </c>
      <c r="D738" s="3"/>
    </row>
    <row r="739" spans="2:4" x14ac:dyDescent="0.35">
      <c r="B739" s="2">
        <v>41964</v>
      </c>
      <c r="C739" s="3">
        <v>10.293800000000001</v>
      </c>
      <c r="D739" s="3"/>
    </row>
    <row r="740" spans="2:4" x14ac:dyDescent="0.35">
      <c r="B740" s="2">
        <v>41963</v>
      </c>
      <c r="C740" s="3">
        <v>10.5182</v>
      </c>
      <c r="D740" s="3"/>
    </row>
    <row r="741" spans="2:4" x14ac:dyDescent="0.35">
      <c r="B741" s="2">
        <v>41962</v>
      </c>
      <c r="C741" s="3">
        <v>10.3742</v>
      </c>
      <c r="D741" s="3"/>
    </row>
    <row r="742" spans="2:4" x14ac:dyDescent="0.35">
      <c r="B742" s="2">
        <v>41961</v>
      </c>
      <c r="C742" s="3">
        <v>10.8866</v>
      </c>
      <c r="D742" s="3"/>
    </row>
    <row r="743" spans="2:4" x14ac:dyDescent="0.35">
      <c r="B743" s="2">
        <v>41960</v>
      </c>
      <c r="C743" s="3">
        <v>10.889799999999999</v>
      </c>
      <c r="D743" s="3"/>
    </row>
    <row r="744" spans="2:4" x14ac:dyDescent="0.35">
      <c r="B744" s="2">
        <v>41957</v>
      </c>
      <c r="C744" s="3">
        <v>11.0298</v>
      </c>
      <c r="D744" s="3"/>
    </row>
    <row r="745" spans="2:4" x14ac:dyDescent="0.35">
      <c r="B745" s="2">
        <v>41956</v>
      </c>
      <c r="C745" s="3">
        <v>10.840199999999999</v>
      </c>
      <c r="D745" s="3">
        <f>C745</f>
        <v>10.840199999999999</v>
      </c>
    </row>
    <row r="746" spans="2:4" x14ac:dyDescent="0.35">
      <c r="B746" s="2">
        <v>41955</v>
      </c>
      <c r="C746" s="3">
        <v>10.967400000000001</v>
      </c>
      <c r="D746" s="3"/>
    </row>
    <row r="747" spans="2:4" x14ac:dyDescent="0.35">
      <c r="B747" s="2">
        <v>41954</v>
      </c>
      <c r="C747" s="3">
        <v>10.93</v>
      </c>
      <c r="D747" s="3"/>
    </row>
    <row r="748" spans="2:4" x14ac:dyDescent="0.35">
      <c r="B748" s="2">
        <v>41953</v>
      </c>
      <c r="C748" s="3">
        <v>11.0648</v>
      </c>
      <c r="D748" s="3"/>
    </row>
    <row r="749" spans="2:4" x14ac:dyDescent="0.35">
      <c r="B749" s="2">
        <v>41950</v>
      </c>
      <c r="C749" s="3">
        <v>10.976000000000001</v>
      </c>
      <c r="D749" s="3"/>
    </row>
    <row r="750" spans="2:4" x14ac:dyDescent="0.35">
      <c r="B750" s="2">
        <v>41949</v>
      </c>
      <c r="C750" s="3">
        <v>10.9514</v>
      </c>
      <c r="D750" s="3"/>
    </row>
    <row r="751" spans="2:4" x14ac:dyDescent="0.35">
      <c r="B751" s="2">
        <v>41948</v>
      </c>
      <c r="C751" s="3">
        <v>10.868</v>
      </c>
      <c r="D751" s="3"/>
    </row>
    <row r="752" spans="2:4" x14ac:dyDescent="0.35">
      <c r="B752" s="2">
        <v>41947</v>
      </c>
      <c r="C752" s="3">
        <v>10.9366</v>
      </c>
      <c r="D752" s="3"/>
    </row>
    <row r="753" spans="2:4" x14ac:dyDescent="0.35">
      <c r="B753" s="2">
        <v>41946</v>
      </c>
      <c r="C753" s="3">
        <v>11.0974</v>
      </c>
      <c r="D753" s="3"/>
    </row>
    <row r="754" spans="2:4" x14ac:dyDescent="0.35">
      <c r="B754" s="2">
        <v>41943</v>
      </c>
      <c r="C754" s="3">
        <v>11.222</v>
      </c>
      <c r="D754" s="3"/>
    </row>
    <row r="755" spans="2:4" x14ac:dyDescent="0.35">
      <c r="B755" s="2">
        <v>41942</v>
      </c>
      <c r="C755" s="3">
        <v>10.828799999999999</v>
      </c>
      <c r="D755" s="3"/>
    </row>
    <row r="756" spans="2:4" x14ac:dyDescent="0.35">
      <c r="B756" s="2">
        <v>41941</v>
      </c>
      <c r="C756" s="3">
        <v>10.802800000000001</v>
      </c>
      <c r="D756" s="3"/>
    </row>
    <row r="757" spans="2:4" x14ac:dyDescent="0.35">
      <c r="B757" s="2">
        <v>41940</v>
      </c>
      <c r="C757" s="3">
        <v>11.034800000000001</v>
      </c>
      <c r="D757" s="3"/>
    </row>
    <row r="758" spans="2:4" x14ac:dyDescent="0.35">
      <c r="B758" s="2">
        <v>41939</v>
      </c>
      <c r="C758" s="3">
        <v>10.84</v>
      </c>
      <c r="D758" s="3"/>
    </row>
    <row r="759" spans="2:4" x14ac:dyDescent="0.35">
      <c r="B759" s="2">
        <v>41936</v>
      </c>
      <c r="C759" s="3">
        <v>11.0006</v>
      </c>
      <c r="D759" s="3"/>
    </row>
    <row r="760" spans="2:4" x14ac:dyDescent="0.35">
      <c r="B760" s="2">
        <v>41935</v>
      </c>
      <c r="C760" s="3">
        <v>10.943999999999999</v>
      </c>
      <c r="D760" s="3"/>
    </row>
    <row r="761" spans="2:4" x14ac:dyDescent="0.35">
      <c r="B761" s="2">
        <v>41934</v>
      </c>
      <c r="C761" s="3">
        <v>10.7042</v>
      </c>
      <c r="D761" s="3"/>
    </row>
    <row r="762" spans="2:4" x14ac:dyDescent="0.35">
      <c r="B762" s="2">
        <v>41933</v>
      </c>
      <c r="C762" s="3">
        <v>10.456799999999999</v>
      </c>
      <c r="D762" s="3"/>
    </row>
    <row r="763" spans="2:4" x14ac:dyDescent="0.35">
      <c r="B763" s="2">
        <v>41932</v>
      </c>
      <c r="C763" s="3">
        <v>10.263400000000001</v>
      </c>
      <c r="D763" s="3"/>
    </row>
    <row r="764" spans="2:4" x14ac:dyDescent="0.35">
      <c r="B764" s="2">
        <v>41929</v>
      </c>
      <c r="C764" s="3">
        <v>10.2026</v>
      </c>
      <c r="D764" s="3"/>
    </row>
    <row r="765" spans="2:4" x14ac:dyDescent="0.35">
      <c r="B765" s="2">
        <v>41928</v>
      </c>
      <c r="C765" s="3">
        <v>10.334199999999999</v>
      </c>
      <c r="D765" s="3"/>
    </row>
    <row r="766" spans="2:4" x14ac:dyDescent="0.35">
      <c r="B766" s="2">
        <v>41927</v>
      </c>
      <c r="C766" s="3">
        <v>12.816800000000001</v>
      </c>
      <c r="D766" s="3"/>
    </row>
    <row r="767" spans="2:4" x14ac:dyDescent="0.35">
      <c r="B767" s="2">
        <v>41926</v>
      </c>
      <c r="C767" s="3">
        <v>12.831999999999999</v>
      </c>
      <c r="D767" s="3"/>
    </row>
    <row r="768" spans="2:4" x14ac:dyDescent="0.35">
      <c r="B768" s="2">
        <v>41925</v>
      </c>
      <c r="C768" s="3">
        <v>12.530800000000001</v>
      </c>
      <c r="D768" s="3"/>
    </row>
    <row r="769" spans="2:4" x14ac:dyDescent="0.35">
      <c r="B769" s="2">
        <v>41922</v>
      </c>
      <c r="C769" s="3">
        <v>12.916599999999999</v>
      </c>
      <c r="D769" s="3"/>
    </row>
    <row r="770" spans="2:4" x14ac:dyDescent="0.35">
      <c r="B770" s="2">
        <v>41921</v>
      </c>
      <c r="C770" s="3">
        <v>13.1892</v>
      </c>
      <c r="D770" s="3"/>
    </row>
    <row r="771" spans="2:4" x14ac:dyDescent="0.35">
      <c r="B771" s="2">
        <v>41920</v>
      </c>
      <c r="C771" s="3">
        <v>13.338800000000001</v>
      </c>
      <c r="D771" s="3"/>
    </row>
    <row r="772" spans="2:4" x14ac:dyDescent="0.35">
      <c r="B772" s="2">
        <v>41919</v>
      </c>
      <c r="C772" s="3">
        <v>13.0358</v>
      </c>
      <c r="D772" s="3"/>
    </row>
    <row r="773" spans="2:4" x14ac:dyDescent="0.35">
      <c r="B773" s="2">
        <v>41918</v>
      </c>
      <c r="C773" s="3">
        <v>13.2422</v>
      </c>
      <c r="D773" s="3"/>
    </row>
    <row r="774" spans="2:4" x14ac:dyDescent="0.35">
      <c r="B774" s="2">
        <v>41915</v>
      </c>
      <c r="C774" s="3">
        <v>13.129799999999999</v>
      </c>
      <c r="D774" s="3"/>
    </row>
    <row r="775" spans="2:4" x14ac:dyDescent="0.35">
      <c r="B775" s="2">
        <v>41914</v>
      </c>
      <c r="C775" s="3">
        <v>12.8566</v>
      </c>
      <c r="D775" s="3"/>
    </row>
    <row r="776" spans="2:4" x14ac:dyDescent="0.35">
      <c r="B776" s="2">
        <v>41913</v>
      </c>
      <c r="C776" s="3">
        <v>12.5372</v>
      </c>
      <c r="D776" s="3"/>
    </row>
    <row r="777" spans="2:4" x14ac:dyDescent="0.35">
      <c r="B777" s="2">
        <v>41912</v>
      </c>
      <c r="C777" s="3">
        <v>12.890799999999999</v>
      </c>
      <c r="D777" s="3"/>
    </row>
    <row r="778" spans="2:4" x14ac:dyDescent="0.35">
      <c r="B778" s="2">
        <v>41911</v>
      </c>
      <c r="C778" s="3">
        <v>12.8446</v>
      </c>
      <c r="D778" s="3"/>
    </row>
    <row r="779" spans="2:4" x14ac:dyDescent="0.35">
      <c r="B779" s="2">
        <v>41908</v>
      </c>
      <c r="C779" s="3">
        <v>12.821400000000001</v>
      </c>
      <c r="D779" s="3"/>
    </row>
    <row r="780" spans="2:4" x14ac:dyDescent="0.35">
      <c r="B780" s="2">
        <v>41907</v>
      </c>
      <c r="C780" s="3">
        <v>12.671200000000001</v>
      </c>
      <c r="D780" s="3"/>
    </row>
    <row r="781" spans="2:4" x14ac:dyDescent="0.35">
      <c r="B781" s="2">
        <v>41906</v>
      </c>
      <c r="C781" s="3">
        <v>12.873200000000001</v>
      </c>
      <c r="D781" s="3"/>
    </row>
    <row r="782" spans="2:4" x14ac:dyDescent="0.35">
      <c r="B782" s="2">
        <v>41905</v>
      </c>
      <c r="C782" s="3">
        <v>12.6828</v>
      </c>
      <c r="D782" s="3"/>
    </row>
    <row r="783" spans="2:4" x14ac:dyDescent="0.35">
      <c r="B783" s="2">
        <v>41904</v>
      </c>
      <c r="C783" s="3">
        <v>12.6508</v>
      </c>
      <c r="D783" s="3"/>
    </row>
    <row r="784" spans="2:4" x14ac:dyDescent="0.35">
      <c r="B784" s="2">
        <v>41901</v>
      </c>
      <c r="C784" s="3">
        <v>13.071999999999999</v>
      </c>
      <c r="D784" s="3"/>
    </row>
    <row r="785" spans="2:4" x14ac:dyDescent="0.35">
      <c r="B785" s="2">
        <v>41900</v>
      </c>
      <c r="C785" s="3">
        <v>13.114599999999999</v>
      </c>
      <c r="D785" s="3"/>
    </row>
    <row r="786" spans="2:4" x14ac:dyDescent="0.35">
      <c r="B786" s="2">
        <v>41899</v>
      </c>
      <c r="C786" s="3">
        <v>12.986600000000001</v>
      </c>
      <c r="D786" s="3"/>
    </row>
    <row r="787" spans="2:4" x14ac:dyDescent="0.35">
      <c r="B787" s="2">
        <v>41898</v>
      </c>
      <c r="C787" s="3">
        <v>13.054599999999999</v>
      </c>
      <c r="D787" s="3"/>
    </row>
    <row r="788" spans="2:4" x14ac:dyDescent="0.35">
      <c r="B788" s="2">
        <v>41897</v>
      </c>
      <c r="C788" s="3">
        <v>13.0786</v>
      </c>
      <c r="D788" s="3"/>
    </row>
    <row r="789" spans="2:4" x14ac:dyDescent="0.35">
      <c r="B789" s="2">
        <v>41894</v>
      </c>
      <c r="C789" s="3">
        <v>13.615799999999998</v>
      </c>
      <c r="D789" s="3"/>
    </row>
    <row r="790" spans="2:4" x14ac:dyDescent="0.35">
      <c r="B790" s="2">
        <v>41893</v>
      </c>
      <c r="C790" s="3">
        <v>13.758799999999999</v>
      </c>
      <c r="D790" s="3"/>
    </row>
    <row r="791" spans="2:4" x14ac:dyDescent="0.35">
      <c r="B791" s="2">
        <v>41892</v>
      </c>
      <c r="C791" s="3">
        <v>13.8398</v>
      </c>
      <c r="D791" s="3"/>
    </row>
    <row r="792" spans="2:4" x14ac:dyDescent="0.35">
      <c r="B792" s="2">
        <v>41891</v>
      </c>
      <c r="C792" s="3">
        <v>13.686000000000002</v>
      </c>
      <c r="D792" s="3"/>
    </row>
    <row r="793" spans="2:4" x14ac:dyDescent="0.35">
      <c r="B793" s="2">
        <v>41890</v>
      </c>
      <c r="C793" s="3">
        <v>13.6952</v>
      </c>
      <c r="D793" s="3"/>
    </row>
    <row r="794" spans="2:4" x14ac:dyDescent="0.35">
      <c r="B794" s="2">
        <v>41887</v>
      </c>
      <c r="C794" s="3">
        <v>13.590799999999998</v>
      </c>
      <c r="D794" s="3"/>
    </row>
    <row r="795" spans="2:4" x14ac:dyDescent="0.35">
      <c r="B795" s="2">
        <v>41886</v>
      </c>
      <c r="C795" s="3">
        <v>13.504799999999999</v>
      </c>
      <c r="D795" s="3"/>
    </row>
    <row r="796" spans="2:4" x14ac:dyDescent="0.35">
      <c r="B796" s="2">
        <v>41885</v>
      </c>
      <c r="C796" s="3">
        <v>13.639799999999999</v>
      </c>
      <c r="D796" s="3"/>
    </row>
    <row r="797" spans="2:4" x14ac:dyDescent="0.35">
      <c r="B797" s="2">
        <v>41884</v>
      </c>
      <c r="C797" s="3">
        <v>13.6172</v>
      </c>
      <c r="D797" s="3"/>
    </row>
    <row r="798" spans="2:4" x14ac:dyDescent="0.35">
      <c r="B798" s="2">
        <v>41880</v>
      </c>
      <c r="C798" s="3">
        <v>13.646799999999999</v>
      </c>
      <c r="D798" s="3"/>
    </row>
    <row r="799" spans="2:4" x14ac:dyDescent="0.35">
      <c r="B799" s="2">
        <v>41879</v>
      </c>
      <c r="C799" s="3">
        <v>13.577400000000001</v>
      </c>
      <c r="D799" s="3"/>
    </row>
    <row r="800" spans="2:4" x14ac:dyDescent="0.35">
      <c r="B800" s="2">
        <v>41878</v>
      </c>
      <c r="C800" s="3">
        <v>13.562799999999999</v>
      </c>
      <c r="D800" s="3"/>
    </row>
    <row r="801" spans="2:4" x14ac:dyDescent="0.35">
      <c r="B801" s="2">
        <v>41877</v>
      </c>
      <c r="C801" s="3">
        <v>13.696000000000002</v>
      </c>
      <c r="D801" s="3"/>
    </row>
    <row r="802" spans="2:4" x14ac:dyDescent="0.35">
      <c r="B802" s="2">
        <v>41876</v>
      </c>
      <c r="C802" s="3">
        <v>13.740799999999998</v>
      </c>
      <c r="D802" s="3"/>
    </row>
    <row r="803" spans="2:4" x14ac:dyDescent="0.35">
      <c r="B803" s="2">
        <v>41873</v>
      </c>
      <c r="C803" s="3">
        <v>13.6912</v>
      </c>
      <c r="D803" s="3"/>
    </row>
    <row r="804" spans="2:4" x14ac:dyDescent="0.35">
      <c r="B804" s="2">
        <v>41872</v>
      </c>
      <c r="C804" s="3">
        <v>13.487200000000001</v>
      </c>
      <c r="D804" s="3"/>
    </row>
    <row r="805" spans="2:4" x14ac:dyDescent="0.35">
      <c r="B805" s="2">
        <v>41871</v>
      </c>
      <c r="C805" s="3">
        <v>13.491200000000001</v>
      </c>
      <c r="D805" s="3"/>
    </row>
    <row r="806" spans="2:4" x14ac:dyDescent="0.35">
      <c r="B806" s="2">
        <v>41870</v>
      </c>
      <c r="C806" s="3">
        <v>13.375800000000002</v>
      </c>
      <c r="D806" s="3"/>
    </row>
    <row r="807" spans="2:4" x14ac:dyDescent="0.35">
      <c r="B807" s="2">
        <v>41869</v>
      </c>
      <c r="C807" s="3">
        <v>13.3142</v>
      </c>
      <c r="D807" s="3"/>
    </row>
    <row r="808" spans="2:4" x14ac:dyDescent="0.35">
      <c r="B808" s="2">
        <v>41866</v>
      </c>
      <c r="C808" s="3">
        <v>13.116800000000001</v>
      </c>
      <c r="D808" s="3"/>
    </row>
    <row r="809" spans="2:4" x14ac:dyDescent="0.35">
      <c r="B809" s="2">
        <v>41865</v>
      </c>
      <c r="C809" s="3">
        <v>12.882</v>
      </c>
      <c r="D809" s="3"/>
    </row>
    <row r="810" spans="2:4" x14ac:dyDescent="0.35">
      <c r="B810" s="2">
        <v>41864</v>
      </c>
      <c r="C810" s="3">
        <v>12.9008</v>
      </c>
      <c r="D810" s="3"/>
    </row>
    <row r="811" spans="2:4" x14ac:dyDescent="0.35">
      <c r="B811" s="2">
        <v>41863</v>
      </c>
      <c r="C811" s="3">
        <v>12.7546</v>
      </c>
      <c r="D811" s="3"/>
    </row>
    <row r="812" spans="2:4" x14ac:dyDescent="0.35">
      <c r="B812" s="2">
        <v>41862</v>
      </c>
      <c r="C812" s="3">
        <v>12.901199999999999</v>
      </c>
      <c r="D812" s="3"/>
    </row>
    <row r="813" spans="2:4" x14ac:dyDescent="0.35">
      <c r="B813" s="2">
        <v>41859</v>
      </c>
      <c r="C813" s="3">
        <v>12.7386</v>
      </c>
      <c r="D813" s="3"/>
    </row>
    <row r="814" spans="2:4" x14ac:dyDescent="0.35">
      <c r="B814" s="2">
        <v>41858</v>
      </c>
      <c r="C814" s="3">
        <v>12.847800000000001</v>
      </c>
      <c r="D814" s="3"/>
    </row>
    <row r="815" spans="2:4" x14ac:dyDescent="0.35">
      <c r="B815" s="2">
        <v>41857</v>
      </c>
      <c r="C815" s="3">
        <v>12.2942</v>
      </c>
      <c r="D815" s="3"/>
    </row>
    <row r="816" spans="2:4" x14ac:dyDescent="0.35">
      <c r="B816" s="2">
        <v>41856</v>
      </c>
      <c r="C816" s="3">
        <v>12.081399999999999</v>
      </c>
      <c r="D816" s="3"/>
    </row>
    <row r="817" spans="2:4" x14ac:dyDescent="0.35">
      <c r="B817" s="2">
        <v>41855</v>
      </c>
      <c r="C817" s="3">
        <v>12.077200000000001</v>
      </c>
      <c r="D817" s="3"/>
    </row>
    <row r="818" spans="2:4" x14ac:dyDescent="0.35">
      <c r="B818" s="2">
        <v>41852</v>
      </c>
      <c r="C818" s="3">
        <v>12.154199999999999</v>
      </c>
      <c r="D818" s="3"/>
    </row>
    <row r="819" spans="2:4" x14ac:dyDescent="0.35">
      <c r="B819" s="2">
        <v>41851</v>
      </c>
      <c r="C819" s="3">
        <v>12.0778</v>
      </c>
      <c r="D819" s="3"/>
    </row>
    <row r="820" spans="2:4" x14ac:dyDescent="0.35">
      <c r="B820" s="2">
        <v>41850</v>
      </c>
      <c r="C820" s="3">
        <v>12.4102</v>
      </c>
      <c r="D820" s="3"/>
    </row>
    <row r="821" spans="2:4" x14ac:dyDescent="0.35">
      <c r="B821" s="2">
        <v>41849</v>
      </c>
      <c r="C821" s="3">
        <v>12.122199999999999</v>
      </c>
      <c r="D821" s="3"/>
    </row>
    <row r="822" spans="2:4" x14ac:dyDescent="0.35">
      <c r="B822" s="2">
        <v>41848</v>
      </c>
      <c r="C822" s="3">
        <v>12.133199999999999</v>
      </c>
      <c r="D822" s="3"/>
    </row>
    <row r="823" spans="2:4" x14ac:dyDescent="0.35">
      <c r="B823" s="2">
        <v>41845</v>
      </c>
      <c r="C823" s="3">
        <v>12.0532</v>
      </c>
      <c r="D823" s="3"/>
    </row>
    <row r="824" spans="2:4" x14ac:dyDescent="0.35">
      <c r="B824" s="2">
        <v>41844</v>
      </c>
      <c r="C824" s="3">
        <v>12.1538</v>
      </c>
      <c r="D824" s="3"/>
    </row>
    <row r="825" spans="2:4" x14ac:dyDescent="0.35">
      <c r="B825" s="2">
        <v>41843</v>
      </c>
      <c r="C825" s="3">
        <v>12.2258</v>
      </c>
      <c r="D825" s="3"/>
    </row>
    <row r="826" spans="2:4" x14ac:dyDescent="0.35">
      <c r="B826" s="2">
        <v>41842</v>
      </c>
      <c r="C826" s="3">
        <v>12.316800000000001</v>
      </c>
      <c r="D826" s="3"/>
    </row>
    <row r="827" spans="2:4" x14ac:dyDescent="0.35">
      <c r="B827" s="2">
        <v>41841</v>
      </c>
      <c r="C827" s="3">
        <v>12.912799999999999</v>
      </c>
      <c r="D827" s="3"/>
    </row>
    <row r="828" spans="2:4" x14ac:dyDescent="0.35">
      <c r="B828" s="2">
        <v>41838</v>
      </c>
      <c r="C828" s="3">
        <v>12.6906</v>
      </c>
      <c r="D828" s="3"/>
    </row>
    <row r="829" spans="2:4" x14ac:dyDescent="0.35">
      <c r="B829" s="2">
        <v>41837</v>
      </c>
      <c r="C829" s="3">
        <v>12.5532</v>
      </c>
      <c r="D829" s="3"/>
    </row>
    <row r="830" spans="2:4" x14ac:dyDescent="0.35">
      <c r="B830" s="2">
        <v>41836</v>
      </c>
      <c r="C830" s="3">
        <v>12.6982</v>
      </c>
      <c r="D830" s="3"/>
    </row>
    <row r="831" spans="2:4" x14ac:dyDescent="0.35">
      <c r="B831" s="2">
        <v>41835</v>
      </c>
      <c r="C831" s="3">
        <v>12.831200000000001</v>
      </c>
      <c r="D831" s="3"/>
    </row>
    <row r="832" spans="2:4" x14ac:dyDescent="0.35">
      <c r="B832" s="2">
        <v>41834</v>
      </c>
      <c r="C832" s="3">
        <v>12.9308</v>
      </c>
      <c r="D832" s="3"/>
    </row>
    <row r="833" spans="2:4" x14ac:dyDescent="0.35">
      <c r="B833" s="2">
        <v>41831</v>
      </c>
      <c r="C833" s="3">
        <v>12.5702</v>
      </c>
      <c r="D833" s="3"/>
    </row>
    <row r="834" spans="2:4" x14ac:dyDescent="0.35">
      <c r="B834" s="2">
        <v>41830</v>
      </c>
      <c r="C834" s="3">
        <v>12.53</v>
      </c>
      <c r="D834" s="3"/>
    </row>
    <row r="835" spans="2:4" x14ac:dyDescent="0.35">
      <c r="B835" s="2">
        <v>41829</v>
      </c>
      <c r="C835" s="3">
        <v>12.6572</v>
      </c>
      <c r="D835" s="3"/>
    </row>
    <row r="836" spans="2:4" x14ac:dyDescent="0.35">
      <c r="B836" s="2">
        <v>41828</v>
      </c>
      <c r="C836" s="3">
        <v>12.7158</v>
      </c>
      <c r="D836" s="3"/>
    </row>
    <row r="837" spans="2:4" x14ac:dyDescent="0.35">
      <c r="B837" s="2">
        <v>41827</v>
      </c>
      <c r="C837" s="3">
        <v>13.160599999999999</v>
      </c>
      <c r="D837" s="3"/>
    </row>
    <row r="838" spans="2:4" x14ac:dyDescent="0.35">
      <c r="B838" s="2">
        <v>41823</v>
      </c>
      <c r="C838" s="3">
        <v>13.495799999999999</v>
      </c>
      <c r="D838" s="3"/>
    </row>
    <row r="839" spans="2:4" x14ac:dyDescent="0.35">
      <c r="B839" s="2">
        <v>41822</v>
      </c>
      <c r="C839" s="3">
        <v>13.335400000000002</v>
      </c>
      <c r="D839" s="3"/>
    </row>
    <row r="840" spans="2:4" x14ac:dyDescent="0.35">
      <c r="B840" s="2">
        <v>41821</v>
      </c>
      <c r="C840" s="3">
        <v>13.517199999999999</v>
      </c>
      <c r="D840" s="3"/>
    </row>
    <row r="841" spans="2:4" x14ac:dyDescent="0.35">
      <c r="B841" s="2">
        <v>41820</v>
      </c>
      <c r="C841" s="3">
        <v>12.5886</v>
      </c>
      <c r="D841" s="3"/>
    </row>
    <row r="842" spans="2:4" x14ac:dyDescent="0.35">
      <c r="B842" s="2">
        <v>41817</v>
      </c>
      <c r="C842" s="3">
        <v>12.630800000000001</v>
      </c>
      <c r="D842" s="3"/>
    </row>
    <row r="843" spans="2:4" x14ac:dyDescent="0.35">
      <c r="B843" s="2">
        <v>41816</v>
      </c>
      <c r="C843" s="3">
        <v>12.5602</v>
      </c>
      <c r="D843" s="3"/>
    </row>
    <row r="844" spans="2:4" x14ac:dyDescent="0.35">
      <c r="B844" s="2">
        <v>41815</v>
      </c>
      <c r="C844" s="3">
        <v>12.691800000000001</v>
      </c>
      <c r="D844" s="3"/>
    </row>
    <row r="845" spans="2:4" x14ac:dyDescent="0.35">
      <c r="B845" s="2">
        <v>41814</v>
      </c>
      <c r="C845" s="3">
        <v>12.467400000000001</v>
      </c>
      <c r="D845" s="3"/>
    </row>
    <row r="846" spans="2:4" x14ac:dyDescent="0.35">
      <c r="B846" s="2">
        <v>41813</v>
      </c>
      <c r="C846" s="3">
        <v>12.5578</v>
      </c>
      <c r="D846" s="3"/>
    </row>
    <row r="847" spans="2:4" x14ac:dyDescent="0.35">
      <c r="B847" s="2">
        <v>41810</v>
      </c>
      <c r="C847" s="3">
        <v>12.576600000000001</v>
      </c>
      <c r="D847" s="3"/>
    </row>
    <row r="848" spans="2:4" x14ac:dyDescent="0.35">
      <c r="B848" s="2">
        <v>41809</v>
      </c>
      <c r="C848" s="3">
        <v>12.6112</v>
      </c>
      <c r="D848" s="3"/>
    </row>
    <row r="849" spans="2:4" x14ac:dyDescent="0.35">
      <c r="B849" s="2">
        <v>41808</v>
      </c>
      <c r="C849" s="3">
        <v>12.819399999999998</v>
      </c>
      <c r="D849" s="3"/>
    </row>
    <row r="850" spans="2:4" x14ac:dyDescent="0.35">
      <c r="B850" s="2">
        <v>41807</v>
      </c>
      <c r="C850" s="3">
        <v>12.675799999999999</v>
      </c>
      <c r="D850" s="3"/>
    </row>
    <row r="851" spans="2:4" x14ac:dyDescent="0.35">
      <c r="B851" s="2">
        <v>41806</v>
      </c>
      <c r="C851" s="3">
        <v>12.293200000000001</v>
      </c>
      <c r="D851" s="3"/>
    </row>
    <row r="852" spans="2:4" x14ac:dyDescent="0.35">
      <c r="B852" s="2">
        <v>41803</v>
      </c>
      <c r="C852" s="3">
        <v>12.2202</v>
      </c>
      <c r="D852" s="3"/>
    </row>
    <row r="853" spans="2:4" x14ac:dyDescent="0.35">
      <c r="B853" s="2">
        <v>41802</v>
      </c>
      <c r="C853" s="3">
        <v>12.07</v>
      </c>
      <c r="D853" s="3"/>
    </row>
    <row r="854" spans="2:4" x14ac:dyDescent="0.35">
      <c r="B854" s="2">
        <v>41801</v>
      </c>
      <c r="C854" s="3">
        <v>12.2858</v>
      </c>
      <c r="D854" s="3"/>
    </row>
    <row r="855" spans="2:4" x14ac:dyDescent="0.35">
      <c r="B855" s="2">
        <v>41800</v>
      </c>
      <c r="C855" s="3">
        <v>12.236799999999999</v>
      </c>
      <c r="D855" s="3"/>
    </row>
    <row r="856" spans="2:4" x14ac:dyDescent="0.35">
      <c r="B856" s="2">
        <v>41799</v>
      </c>
      <c r="C856" s="3">
        <v>12.088200000000001</v>
      </c>
      <c r="D856" s="3"/>
    </row>
    <row r="857" spans="2:4" x14ac:dyDescent="0.35">
      <c r="B857" s="2">
        <v>41796</v>
      </c>
      <c r="C857" s="3">
        <v>12.289400000000001</v>
      </c>
      <c r="D857" s="3"/>
    </row>
    <row r="858" spans="2:4" x14ac:dyDescent="0.35">
      <c r="B858" s="2">
        <v>41795</v>
      </c>
      <c r="C858" s="3">
        <v>12.2386</v>
      </c>
      <c r="D858" s="3"/>
    </row>
    <row r="859" spans="2:4" x14ac:dyDescent="0.35">
      <c r="B859" s="2">
        <v>41794</v>
      </c>
      <c r="C859" s="3">
        <v>12.091800000000001</v>
      </c>
      <c r="D859" s="3">
        <f>C859</f>
        <v>12.091800000000001</v>
      </c>
    </row>
    <row r="860" spans="2:4" x14ac:dyDescent="0.35">
      <c r="B860" s="2">
        <v>41793</v>
      </c>
      <c r="C860" s="3">
        <v>11.9306</v>
      </c>
      <c r="D860" s="3"/>
    </row>
    <row r="861" spans="2:4" x14ac:dyDescent="0.35">
      <c r="B861" s="2">
        <v>41792</v>
      </c>
      <c r="C861" s="3">
        <v>12.0588</v>
      </c>
      <c r="D861" s="3"/>
    </row>
    <row r="862" spans="2:4" x14ac:dyDescent="0.35">
      <c r="B862" s="2">
        <v>41789</v>
      </c>
      <c r="C862" s="3">
        <v>11.937999999999999</v>
      </c>
      <c r="D862" s="3"/>
    </row>
    <row r="863" spans="2:4" x14ac:dyDescent="0.35">
      <c r="B863" s="2">
        <v>41788</v>
      </c>
      <c r="C863" s="3">
        <v>11.8628</v>
      </c>
      <c r="D863" s="3"/>
    </row>
    <row r="864" spans="2:4" x14ac:dyDescent="0.35">
      <c r="B864" s="2">
        <v>41787</v>
      </c>
      <c r="C864" s="3">
        <v>11.464</v>
      </c>
      <c r="D864" s="3"/>
    </row>
    <row r="865" spans="2:4" x14ac:dyDescent="0.35">
      <c r="B865" s="2">
        <v>41786</v>
      </c>
      <c r="C865" s="3">
        <v>11.394600000000001</v>
      </c>
      <c r="D865" s="3"/>
    </row>
    <row r="866" spans="2:4" x14ac:dyDescent="0.35">
      <c r="B866" s="2">
        <v>41782</v>
      </c>
      <c r="C866" s="3">
        <v>11.495799999999999</v>
      </c>
      <c r="D866" s="3"/>
    </row>
    <row r="867" spans="2:4" x14ac:dyDescent="0.35">
      <c r="B867" s="2">
        <v>41781</v>
      </c>
      <c r="C867" s="3">
        <v>11.194199999999999</v>
      </c>
      <c r="D867" s="3"/>
    </row>
    <row r="868" spans="2:4" x14ac:dyDescent="0.35">
      <c r="B868" s="2">
        <v>41780</v>
      </c>
      <c r="C868" s="3">
        <v>11.16</v>
      </c>
      <c r="D868" s="3"/>
    </row>
    <row r="869" spans="2:4" x14ac:dyDescent="0.35">
      <c r="B869" s="2">
        <v>41779</v>
      </c>
      <c r="C869" s="3">
        <v>10.619199999999999</v>
      </c>
      <c r="D869" s="3"/>
    </row>
    <row r="870" spans="2:4" x14ac:dyDescent="0.35">
      <c r="B870" s="2">
        <v>41778</v>
      </c>
      <c r="C870" s="3">
        <v>10.414199999999999</v>
      </c>
      <c r="D870" s="3"/>
    </row>
    <row r="871" spans="2:4" x14ac:dyDescent="0.35">
      <c r="B871" s="2">
        <v>41775</v>
      </c>
      <c r="C871" s="3">
        <v>9.996599999999999</v>
      </c>
      <c r="D871" s="3"/>
    </row>
    <row r="872" spans="2:4" x14ac:dyDescent="0.35">
      <c r="B872" s="2">
        <v>41774</v>
      </c>
      <c r="C872" s="3">
        <v>9.8339999999999996</v>
      </c>
      <c r="D872" s="3"/>
    </row>
    <row r="873" spans="2:4" x14ac:dyDescent="0.35">
      <c r="B873" s="2">
        <v>41773</v>
      </c>
      <c r="C873" s="3">
        <v>10.053799999999999</v>
      </c>
      <c r="D873" s="3"/>
    </row>
    <row r="874" spans="2:4" x14ac:dyDescent="0.35">
      <c r="B874" s="2">
        <v>41772</v>
      </c>
      <c r="C874" s="3">
        <v>9.9182000000000006</v>
      </c>
      <c r="D874" s="3"/>
    </row>
    <row r="875" spans="2:4" x14ac:dyDescent="0.35">
      <c r="B875" s="2">
        <v>41771</v>
      </c>
      <c r="C875" s="3">
        <v>9.870000000000001</v>
      </c>
      <c r="D875" s="3"/>
    </row>
    <row r="876" spans="2:4" x14ac:dyDescent="0.35">
      <c r="B876" s="2">
        <v>41768</v>
      </c>
      <c r="C876" s="3">
        <v>9.3872</v>
      </c>
      <c r="D876" s="3"/>
    </row>
    <row r="877" spans="2:4" x14ac:dyDescent="0.35">
      <c r="B877" s="2">
        <v>41767</v>
      </c>
      <c r="C877" s="3">
        <v>9.1902000000000008</v>
      </c>
      <c r="D877" s="3"/>
    </row>
    <row r="878" spans="2:4" x14ac:dyDescent="0.35">
      <c r="B878" s="2">
        <v>41766</v>
      </c>
      <c r="C878" s="3">
        <v>9.158199999999999</v>
      </c>
      <c r="D878" s="3"/>
    </row>
    <row r="879" spans="2:4" x14ac:dyDescent="0.35">
      <c r="B879" s="2">
        <v>41765</v>
      </c>
      <c r="C879" s="3">
        <v>9.319799999999999</v>
      </c>
      <c r="D879" s="3"/>
    </row>
    <row r="880" spans="2:4" x14ac:dyDescent="0.35">
      <c r="B880" s="2">
        <v>41764</v>
      </c>
      <c r="C880" s="3">
        <v>9.8394000000000013</v>
      </c>
      <c r="D880" s="3"/>
    </row>
    <row r="881" spans="2:4" x14ac:dyDescent="0.35">
      <c r="B881" s="2">
        <v>41761</v>
      </c>
      <c r="C881" s="3">
        <v>9.732800000000001</v>
      </c>
      <c r="D881" s="3"/>
    </row>
    <row r="882" spans="2:4" x14ac:dyDescent="0.35">
      <c r="B882" s="2">
        <v>41760</v>
      </c>
      <c r="C882" s="3">
        <v>9.6147999999999989</v>
      </c>
      <c r="D882" s="3"/>
    </row>
    <row r="883" spans="2:4" x14ac:dyDescent="0.35">
      <c r="B883" s="2">
        <v>41759</v>
      </c>
      <c r="C883" s="3">
        <v>9.2012</v>
      </c>
      <c r="D883" s="3"/>
    </row>
    <row r="884" spans="2:4" x14ac:dyDescent="0.35">
      <c r="B884" s="2">
        <v>41758</v>
      </c>
      <c r="C884" s="3">
        <v>9.1391999999999989</v>
      </c>
      <c r="D884" s="3"/>
    </row>
    <row r="885" spans="2:4" x14ac:dyDescent="0.35">
      <c r="B885" s="2">
        <v>41757</v>
      </c>
      <c r="C885" s="3">
        <v>8.9773999999999994</v>
      </c>
      <c r="D885" s="3"/>
    </row>
    <row r="886" spans="2:4" x14ac:dyDescent="0.35">
      <c r="B886" s="2">
        <v>41754</v>
      </c>
      <c r="C886" s="3">
        <v>9.2022000000000013</v>
      </c>
      <c r="D886" s="3"/>
    </row>
    <row r="887" spans="2:4" x14ac:dyDescent="0.35">
      <c r="B887" s="2">
        <v>41753</v>
      </c>
      <c r="C887" s="3">
        <v>9.8306000000000004</v>
      </c>
      <c r="D887" s="3"/>
    </row>
    <row r="888" spans="2:4" x14ac:dyDescent="0.35">
      <c r="B888" s="2">
        <v>41752</v>
      </c>
      <c r="C888" s="3">
        <v>10.1</v>
      </c>
      <c r="D888" s="3"/>
    </row>
    <row r="889" spans="2:4" x14ac:dyDescent="0.35">
      <c r="B889" s="2">
        <v>41751</v>
      </c>
      <c r="C889" s="3">
        <v>10.654199999999999</v>
      </c>
      <c r="D889" s="3"/>
    </row>
    <row r="890" spans="2:4" x14ac:dyDescent="0.35">
      <c r="B890" s="2">
        <v>41750</v>
      </c>
      <c r="C890" s="3">
        <v>9.9567999999999994</v>
      </c>
      <c r="D890" s="3"/>
    </row>
    <row r="891" spans="2:4" x14ac:dyDescent="0.35">
      <c r="B891" s="2">
        <v>41746</v>
      </c>
      <c r="C891" s="3">
        <v>9.8781999999999996</v>
      </c>
      <c r="D891" s="3"/>
    </row>
    <row r="892" spans="2:4" x14ac:dyDescent="0.35">
      <c r="B892" s="2">
        <v>41745</v>
      </c>
      <c r="C892" s="3">
        <v>9.4687999999999999</v>
      </c>
      <c r="D892" s="3"/>
    </row>
    <row r="893" spans="2:4" x14ac:dyDescent="0.35">
      <c r="B893" s="2">
        <v>41744</v>
      </c>
      <c r="C893" s="3">
        <v>9.3219999999999992</v>
      </c>
      <c r="D893" s="3"/>
    </row>
    <row r="894" spans="2:4" x14ac:dyDescent="0.35">
      <c r="B894" s="2">
        <v>41743</v>
      </c>
      <c r="C894" s="3">
        <v>9.4738000000000007</v>
      </c>
      <c r="D894" s="3"/>
    </row>
    <row r="895" spans="2:4" x14ac:dyDescent="0.35">
      <c r="B895" s="2">
        <v>41740</v>
      </c>
      <c r="C895" s="3">
        <v>9.3346</v>
      </c>
      <c r="D895" s="3"/>
    </row>
    <row r="896" spans="2:4" x14ac:dyDescent="0.35">
      <c r="B896" s="2">
        <v>41739</v>
      </c>
      <c r="C896" s="3">
        <v>9.5638000000000005</v>
      </c>
      <c r="D896" s="3"/>
    </row>
    <row r="897" spans="2:4" x14ac:dyDescent="0.35">
      <c r="B897" s="2">
        <v>41738</v>
      </c>
      <c r="C897" s="3">
        <v>10.086600000000001</v>
      </c>
      <c r="D897" s="3"/>
    </row>
    <row r="898" spans="2:4" x14ac:dyDescent="0.35">
      <c r="B898" s="2">
        <v>41737</v>
      </c>
      <c r="C898" s="3">
        <v>9.9681999999999995</v>
      </c>
      <c r="D898" s="3"/>
    </row>
    <row r="899" spans="2:4" x14ac:dyDescent="0.35">
      <c r="B899" s="2">
        <v>41736</v>
      </c>
      <c r="C899" s="3">
        <v>9.6571999999999996</v>
      </c>
      <c r="D899" s="3"/>
    </row>
    <row r="900" spans="2:4" x14ac:dyDescent="0.35">
      <c r="B900" s="2">
        <v>41733</v>
      </c>
      <c r="C900" s="3">
        <v>9.6373999999999995</v>
      </c>
      <c r="D900" s="3"/>
    </row>
    <row r="901" spans="2:4" x14ac:dyDescent="0.35">
      <c r="B901" s="2">
        <v>41732</v>
      </c>
      <c r="C901" s="3">
        <v>10.134</v>
      </c>
      <c r="D901" s="3"/>
    </row>
    <row r="902" spans="2:4" x14ac:dyDescent="0.35">
      <c r="B902" s="2">
        <v>41731</v>
      </c>
      <c r="C902" s="3">
        <v>10.368</v>
      </c>
      <c r="D902" s="3"/>
    </row>
    <row r="903" spans="2:4" x14ac:dyDescent="0.35">
      <c r="B903" s="2">
        <v>41730</v>
      </c>
      <c r="C903" s="3">
        <v>10.419799999999999</v>
      </c>
      <c r="D903" s="3"/>
    </row>
    <row r="904" spans="2:4" x14ac:dyDescent="0.35">
      <c r="B904" s="2">
        <v>41729</v>
      </c>
      <c r="C904" s="3">
        <v>10.058</v>
      </c>
      <c r="D904" s="3"/>
    </row>
    <row r="905" spans="2:4" x14ac:dyDescent="0.35">
      <c r="B905" s="2">
        <v>41726</v>
      </c>
      <c r="C905" s="3">
        <v>10.253400000000001</v>
      </c>
      <c r="D905" s="3"/>
    </row>
    <row r="906" spans="2:4" x14ac:dyDescent="0.35">
      <c r="B906" s="2">
        <v>41725</v>
      </c>
      <c r="C906" s="3">
        <v>10.405200000000001</v>
      </c>
      <c r="D906" s="3"/>
    </row>
    <row r="907" spans="2:4" x14ac:dyDescent="0.35">
      <c r="B907" s="2">
        <v>41724</v>
      </c>
      <c r="C907" s="3">
        <v>10.6366</v>
      </c>
      <c r="D907" s="3"/>
    </row>
    <row r="908" spans="2:4" x14ac:dyDescent="0.35">
      <c r="B908" s="2">
        <v>41723</v>
      </c>
      <c r="C908" s="3">
        <v>10.5954</v>
      </c>
      <c r="D908" s="3"/>
    </row>
    <row r="909" spans="2:4" x14ac:dyDescent="0.35">
      <c r="B909" s="2">
        <v>41722</v>
      </c>
      <c r="C909" s="3">
        <v>10.825799999999999</v>
      </c>
      <c r="D909" s="3"/>
    </row>
    <row r="910" spans="2:4" x14ac:dyDescent="0.35">
      <c r="B910" s="2">
        <v>41719</v>
      </c>
      <c r="C910" s="3">
        <v>11.5998</v>
      </c>
      <c r="D910" s="3"/>
    </row>
    <row r="911" spans="2:4" x14ac:dyDescent="0.35">
      <c r="B911" s="2">
        <v>41718</v>
      </c>
      <c r="C911" s="3">
        <v>12.122</v>
      </c>
      <c r="D911" s="3"/>
    </row>
    <row r="912" spans="2:4" x14ac:dyDescent="0.35">
      <c r="B912" s="2">
        <v>41717</v>
      </c>
      <c r="C912" s="3">
        <v>12.002599999999999</v>
      </c>
      <c r="D912" s="3"/>
    </row>
    <row r="913" spans="2:4" x14ac:dyDescent="0.35">
      <c r="B913" s="2">
        <v>41716</v>
      </c>
      <c r="C913" s="3">
        <v>12.007200000000001</v>
      </c>
      <c r="D913" s="3"/>
    </row>
    <row r="914" spans="2:4" x14ac:dyDescent="0.35">
      <c r="B914" s="2">
        <v>41715</v>
      </c>
      <c r="C914" s="3">
        <v>12.0778</v>
      </c>
      <c r="D914" s="3"/>
    </row>
    <row r="915" spans="2:4" x14ac:dyDescent="0.35">
      <c r="B915" s="2">
        <v>41712</v>
      </c>
      <c r="C915" s="3">
        <v>12.1282</v>
      </c>
      <c r="D915" s="3"/>
    </row>
    <row r="916" spans="2:4" x14ac:dyDescent="0.35">
      <c r="B916" s="2">
        <v>41711</v>
      </c>
      <c r="C916" s="3">
        <v>12.2874</v>
      </c>
      <c r="D916" s="3"/>
    </row>
    <row r="917" spans="2:4" x14ac:dyDescent="0.35">
      <c r="B917" s="2">
        <v>41710</v>
      </c>
      <c r="C917" s="3">
        <v>12.473800000000001</v>
      </c>
      <c r="D917" s="3"/>
    </row>
    <row r="918" spans="2:4" x14ac:dyDescent="0.35">
      <c r="B918" s="2">
        <v>41709</v>
      </c>
      <c r="C918" s="3">
        <v>12.4994</v>
      </c>
      <c r="D918" s="3"/>
    </row>
    <row r="919" spans="2:4" x14ac:dyDescent="0.35">
      <c r="B919" s="2">
        <v>41708</v>
      </c>
      <c r="C919" s="3">
        <v>12.57</v>
      </c>
      <c r="D919" s="3"/>
    </row>
    <row r="920" spans="2:4" x14ac:dyDescent="0.35">
      <c r="B920" s="2">
        <v>41705</v>
      </c>
      <c r="C920" s="3">
        <v>12.810599999999999</v>
      </c>
      <c r="D920" s="3"/>
    </row>
    <row r="921" spans="2:4" x14ac:dyDescent="0.35">
      <c r="B921" s="2">
        <v>41704</v>
      </c>
      <c r="C921" s="3">
        <v>12.871799999999999</v>
      </c>
      <c r="D921" s="3"/>
    </row>
    <row r="922" spans="2:4" x14ac:dyDescent="0.35">
      <c r="B922" s="2">
        <v>41703</v>
      </c>
      <c r="C922" s="3">
        <v>12.9572</v>
      </c>
      <c r="D922" s="3"/>
    </row>
    <row r="923" spans="2:4" x14ac:dyDescent="0.35">
      <c r="B923" s="2">
        <v>41702</v>
      </c>
      <c r="C923" s="3">
        <v>12.9994</v>
      </c>
      <c r="D923" s="3"/>
    </row>
    <row r="924" spans="2:4" x14ac:dyDescent="0.35">
      <c r="B924" s="2">
        <v>41701</v>
      </c>
      <c r="C924" s="3">
        <v>12.731199999999999</v>
      </c>
      <c r="D924" s="3"/>
    </row>
    <row r="925" spans="2:4" x14ac:dyDescent="0.35">
      <c r="B925" s="2">
        <v>41698</v>
      </c>
      <c r="C925" s="3">
        <v>12.732200000000001</v>
      </c>
      <c r="D925" s="3"/>
    </row>
    <row r="926" spans="2:4" x14ac:dyDescent="0.35">
      <c r="B926" s="2">
        <v>41697</v>
      </c>
      <c r="C926" s="3">
        <v>12.9208</v>
      </c>
      <c r="D926" s="3"/>
    </row>
    <row r="927" spans="2:4" x14ac:dyDescent="0.35">
      <c r="B927" s="2">
        <v>41696</v>
      </c>
      <c r="C927" s="3">
        <v>12.8226</v>
      </c>
      <c r="D927" s="3"/>
    </row>
    <row r="928" spans="2:4" x14ac:dyDescent="0.35">
      <c r="B928" s="2">
        <v>41695</v>
      </c>
      <c r="C928" s="3">
        <v>12.9438</v>
      </c>
      <c r="D928" s="3"/>
    </row>
    <row r="929" spans="2:4" x14ac:dyDescent="0.35">
      <c r="B929" s="2">
        <v>41694</v>
      </c>
      <c r="C929" s="3">
        <v>12.7714</v>
      </c>
      <c r="D929" s="3"/>
    </row>
    <row r="930" spans="2:4" x14ac:dyDescent="0.35">
      <c r="B930" s="2">
        <v>41691</v>
      </c>
      <c r="C930" s="3">
        <v>12.349399999999999</v>
      </c>
      <c r="D930" s="3"/>
    </row>
    <row r="931" spans="2:4" x14ac:dyDescent="0.35">
      <c r="B931" s="2">
        <v>41690</v>
      </c>
      <c r="C931" s="3">
        <v>12.427200000000001</v>
      </c>
      <c r="D931" s="3"/>
    </row>
    <row r="932" spans="2:4" x14ac:dyDescent="0.35">
      <c r="B932" s="2">
        <v>41689</v>
      </c>
      <c r="C932" s="3">
        <v>12.235200000000001</v>
      </c>
      <c r="D932" s="3"/>
    </row>
    <row r="933" spans="2:4" x14ac:dyDescent="0.35">
      <c r="B933" s="2">
        <v>41688</v>
      </c>
      <c r="C933" s="3">
        <v>12.481399999999999</v>
      </c>
      <c r="D933" s="3"/>
    </row>
    <row r="934" spans="2:4" x14ac:dyDescent="0.35">
      <c r="B934" s="2">
        <v>41684</v>
      </c>
      <c r="C934" s="3">
        <v>12.443200000000001</v>
      </c>
      <c r="D934" s="3"/>
    </row>
    <row r="935" spans="2:4" x14ac:dyDescent="0.35">
      <c r="B935" s="2">
        <v>41683</v>
      </c>
      <c r="C935" s="3">
        <v>12.472799999999999</v>
      </c>
      <c r="D935" s="3"/>
    </row>
    <row r="936" spans="2:4" x14ac:dyDescent="0.35">
      <c r="B936" s="2">
        <v>41682</v>
      </c>
      <c r="C936" s="3">
        <v>12.2552</v>
      </c>
      <c r="D936" s="3"/>
    </row>
    <row r="937" spans="2:4" x14ac:dyDescent="0.35">
      <c r="B937" s="2">
        <v>41681</v>
      </c>
      <c r="C937" s="3">
        <v>12.399800000000001</v>
      </c>
      <c r="D937" s="3"/>
    </row>
    <row r="938" spans="2:4" x14ac:dyDescent="0.35">
      <c r="B938" s="2">
        <v>41680</v>
      </c>
      <c r="C938" s="3">
        <v>12.2982</v>
      </c>
      <c r="D938" s="3"/>
    </row>
    <row r="939" spans="2:4" x14ac:dyDescent="0.35">
      <c r="B939" s="2">
        <v>41677</v>
      </c>
      <c r="C939" s="3">
        <v>12.2852</v>
      </c>
      <c r="D939" s="3"/>
    </row>
    <row r="940" spans="2:4" x14ac:dyDescent="0.35">
      <c r="B940" s="2">
        <v>41676</v>
      </c>
      <c r="C940" s="3">
        <v>11.6546</v>
      </c>
      <c r="D940" s="3"/>
    </row>
    <row r="941" spans="2:4" x14ac:dyDescent="0.35">
      <c r="B941" s="2">
        <v>41675</v>
      </c>
      <c r="C941" s="3">
        <v>11.5548</v>
      </c>
      <c r="D941" s="3"/>
    </row>
    <row r="942" spans="2:4" x14ac:dyDescent="0.35">
      <c r="B942" s="2">
        <v>41674</v>
      </c>
      <c r="C942" s="3">
        <v>11.5974</v>
      </c>
      <c r="D942" s="3"/>
    </row>
    <row r="943" spans="2:4" x14ac:dyDescent="0.35">
      <c r="B943" s="2">
        <v>41673</v>
      </c>
      <c r="C943" s="3">
        <v>11.553799999999999</v>
      </c>
      <c r="D943" s="3"/>
    </row>
    <row r="944" spans="2:4" x14ac:dyDescent="0.35">
      <c r="B944" s="2">
        <v>41670</v>
      </c>
      <c r="C944" s="3">
        <v>11.6952</v>
      </c>
      <c r="D944" s="3"/>
    </row>
    <row r="945" spans="2:4" x14ac:dyDescent="0.35">
      <c r="B945" s="2">
        <v>41669</v>
      </c>
      <c r="C945" s="3">
        <v>11.562000000000001</v>
      </c>
      <c r="D945" s="3"/>
    </row>
    <row r="946" spans="2:4" x14ac:dyDescent="0.35">
      <c r="B946" s="2">
        <v>41668</v>
      </c>
      <c r="C946" s="3">
        <v>11.4406</v>
      </c>
      <c r="D946" s="3"/>
    </row>
    <row r="947" spans="2:4" x14ac:dyDescent="0.35">
      <c r="B947" s="2">
        <v>41667</v>
      </c>
      <c r="C947" s="3">
        <v>11.622</v>
      </c>
      <c r="D947" s="3"/>
    </row>
    <row r="948" spans="2:4" x14ac:dyDescent="0.35">
      <c r="B948" s="2">
        <v>41666</v>
      </c>
      <c r="C948" s="3">
        <v>10.892199999999999</v>
      </c>
      <c r="D948" s="3"/>
    </row>
    <row r="949" spans="2:4" x14ac:dyDescent="0.35">
      <c r="B949" s="2">
        <v>41663</v>
      </c>
      <c r="C949" s="3">
        <v>11.030800000000001</v>
      </c>
      <c r="D949" s="3"/>
    </row>
    <row r="950" spans="2:4" x14ac:dyDescent="0.35">
      <c r="B950" s="2">
        <v>41662</v>
      </c>
      <c r="C950" s="3">
        <v>11.106199999999999</v>
      </c>
      <c r="D950" s="3"/>
    </row>
    <row r="951" spans="2:4" x14ac:dyDescent="0.35">
      <c r="B951" s="2">
        <v>41661</v>
      </c>
      <c r="C951" s="3">
        <v>9.5351999999999997</v>
      </c>
      <c r="D951" s="3"/>
    </row>
    <row r="952" spans="2:4" x14ac:dyDescent="0.35">
      <c r="B952" s="2">
        <v>41660</v>
      </c>
      <c r="C952" s="3">
        <v>9.3917999999999999</v>
      </c>
      <c r="D952" s="3"/>
    </row>
    <row r="953" spans="2:4" x14ac:dyDescent="0.35">
      <c r="B953" s="2">
        <v>41656</v>
      </c>
      <c r="C953" s="3">
        <v>9.4298000000000002</v>
      </c>
      <c r="D953" s="3"/>
    </row>
    <row r="954" spans="2:4" x14ac:dyDescent="0.35">
      <c r="B954" s="2">
        <v>41655</v>
      </c>
      <c r="C954" s="3">
        <v>9.4766000000000012</v>
      </c>
      <c r="D954" s="3"/>
    </row>
    <row r="955" spans="2:4" x14ac:dyDescent="0.35">
      <c r="B955" s="2">
        <v>41654</v>
      </c>
      <c r="C955" s="3">
        <v>9.4394000000000009</v>
      </c>
      <c r="D955" s="3"/>
    </row>
    <row r="956" spans="2:4" x14ac:dyDescent="0.35">
      <c r="B956" s="2">
        <v>41653</v>
      </c>
      <c r="C956" s="3">
        <v>9.6560000000000006</v>
      </c>
      <c r="D956" s="3"/>
    </row>
    <row r="957" spans="2:4" x14ac:dyDescent="0.35">
      <c r="B957" s="2">
        <v>41652</v>
      </c>
      <c r="C957" s="3">
        <v>9.6232000000000006</v>
      </c>
      <c r="D957" s="3"/>
    </row>
    <row r="958" spans="2:4" x14ac:dyDescent="0.35">
      <c r="B958" s="2">
        <v>41649</v>
      </c>
      <c r="C958" s="3">
        <v>9.4897999999999989</v>
      </c>
      <c r="D958" s="3"/>
    </row>
    <row r="959" spans="2:4" x14ac:dyDescent="0.35">
      <c r="B959" s="2">
        <v>41648</v>
      </c>
      <c r="C959" s="3">
        <v>9.629999999999999</v>
      </c>
      <c r="D959" s="3"/>
    </row>
    <row r="960" spans="2:4" x14ac:dyDescent="0.35">
      <c r="B960" s="2">
        <v>41647</v>
      </c>
      <c r="C960" s="3">
        <v>9.7425999999999995</v>
      </c>
      <c r="D960" s="3"/>
    </row>
    <row r="961" spans="2:4" x14ac:dyDescent="0.35">
      <c r="B961" s="2">
        <v>41646</v>
      </c>
      <c r="C961" s="3">
        <v>9.6999999999999993</v>
      </c>
      <c r="D961" s="3"/>
    </row>
    <row r="962" spans="2:4" x14ac:dyDescent="0.35">
      <c r="B962" s="2">
        <v>41645</v>
      </c>
      <c r="C962" s="3">
        <v>10.273399999999999</v>
      </c>
      <c r="D962" s="3"/>
    </row>
    <row r="963" spans="2:4" x14ac:dyDescent="0.35">
      <c r="B963" s="2">
        <v>41642</v>
      </c>
      <c r="C963" s="3">
        <v>10.3742</v>
      </c>
      <c r="D963" s="3"/>
    </row>
    <row r="964" spans="2:4" x14ac:dyDescent="0.35">
      <c r="B964" s="2">
        <v>41641</v>
      </c>
      <c r="C964" s="3">
        <v>10.366200000000001</v>
      </c>
      <c r="D964" s="3"/>
    </row>
    <row r="965" spans="2:4" x14ac:dyDescent="0.35">
      <c r="B965" s="2">
        <v>41639</v>
      </c>
      <c r="C965" s="3">
        <v>10.5192</v>
      </c>
      <c r="D965" s="3"/>
    </row>
    <row r="966" spans="2:4" x14ac:dyDescent="0.35">
      <c r="B966" s="2">
        <v>41638</v>
      </c>
      <c r="C966" s="3">
        <v>10.4854</v>
      </c>
      <c r="D966" s="3"/>
    </row>
    <row r="967" spans="2:4" x14ac:dyDescent="0.35">
      <c r="B967" s="2">
        <v>41635</v>
      </c>
      <c r="C967" s="3">
        <v>10.5</v>
      </c>
      <c r="D967" s="3"/>
    </row>
    <row r="968" spans="2:4" x14ac:dyDescent="0.35">
      <c r="B968" s="2">
        <v>41634</v>
      </c>
      <c r="C968" s="3">
        <v>10.769400000000001</v>
      </c>
      <c r="D968" s="3"/>
    </row>
    <row r="969" spans="2:4" x14ac:dyDescent="0.35">
      <c r="B969" s="2">
        <v>41632</v>
      </c>
      <c r="C969" s="3">
        <v>10.811199999999999</v>
      </c>
      <c r="D969" s="3"/>
    </row>
    <row r="970" spans="2:4" x14ac:dyDescent="0.35">
      <c r="B970" s="2">
        <v>41631</v>
      </c>
      <c r="C970" s="3">
        <v>10.873799999999999</v>
      </c>
      <c r="D970" s="3"/>
    </row>
    <row r="971" spans="2:4" x14ac:dyDescent="0.35">
      <c r="B971" s="2">
        <v>41628</v>
      </c>
      <c r="C971" s="3">
        <v>10.7334</v>
      </c>
      <c r="D971" s="3"/>
    </row>
    <row r="972" spans="2:4" x14ac:dyDescent="0.35">
      <c r="B972" s="2">
        <v>41627</v>
      </c>
      <c r="C972" s="3">
        <v>10.763999999999999</v>
      </c>
      <c r="D972" s="3"/>
    </row>
    <row r="973" spans="2:4" x14ac:dyDescent="0.35">
      <c r="B973" s="2">
        <v>41626</v>
      </c>
      <c r="C973" s="3">
        <v>10.7498</v>
      </c>
      <c r="D973" s="3"/>
    </row>
    <row r="974" spans="2:4" x14ac:dyDescent="0.35">
      <c r="B974" s="2">
        <v>41625</v>
      </c>
      <c r="C974" s="3">
        <v>10.710599999999999</v>
      </c>
      <c r="D974" s="3"/>
    </row>
    <row r="975" spans="2:4" x14ac:dyDescent="0.35">
      <c r="B975" s="2">
        <v>41624</v>
      </c>
      <c r="C975" s="3">
        <v>10.465999999999999</v>
      </c>
      <c r="D975" s="3"/>
    </row>
    <row r="976" spans="2:4" x14ac:dyDescent="0.35">
      <c r="B976" s="2">
        <v>41621</v>
      </c>
      <c r="C976" s="3">
        <v>10.542</v>
      </c>
      <c r="D976" s="3"/>
    </row>
    <row r="977" spans="2:4" x14ac:dyDescent="0.35">
      <c r="B977" s="2">
        <v>41620</v>
      </c>
      <c r="C977" s="3">
        <v>10.666599999999999</v>
      </c>
      <c r="D977" s="3"/>
    </row>
    <row r="978" spans="2:4" x14ac:dyDescent="0.35">
      <c r="B978" s="2">
        <v>41619</v>
      </c>
      <c r="C978" s="3">
        <v>10.3994</v>
      </c>
      <c r="D978" s="3"/>
    </row>
    <row r="979" spans="2:4" x14ac:dyDescent="0.35">
      <c r="B979" s="2">
        <v>41618</v>
      </c>
      <c r="C979" s="3">
        <v>10.3742</v>
      </c>
      <c r="D979" s="3"/>
    </row>
    <row r="980" spans="2:4" x14ac:dyDescent="0.35">
      <c r="B980" s="2">
        <v>41617</v>
      </c>
      <c r="C980" s="3">
        <v>10.162000000000001</v>
      </c>
      <c r="D980" s="3">
        <f>C980</f>
        <v>10.162000000000001</v>
      </c>
    </row>
    <row r="981" spans="2:4" x14ac:dyDescent="0.35">
      <c r="B981" s="2">
        <v>41614</v>
      </c>
      <c r="C981" s="3">
        <v>10.126799999999999</v>
      </c>
      <c r="D981" s="3"/>
    </row>
    <row r="982" spans="2:4" x14ac:dyDescent="0.35">
      <c r="B982" s="2">
        <v>41613</v>
      </c>
      <c r="C982" s="3">
        <v>10.2302</v>
      </c>
      <c r="D982" s="3"/>
    </row>
    <row r="983" spans="2:4" x14ac:dyDescent="0.35">
      <c r="B983" s="2">
        <v>41612</v>
      </c>
      <c r="C983" s="3">
        <v>10.1792</v>
      </c>
      <c r="D983" s="3"/>
    </row>
    <row r="984" spans="2:4" x14ac:dyDescent="0.35">
      <c r="B984" s="2">
        <v>41611</v>
      </c>
      <c r="C984" s="3">
        <v>10.3698</v>
      </c>
      <c r="D984" s="3"/>
    </row>
    <row r="985" spans="2:4" x14ac:dyDescent="0.35">
      <c r="B985" s="2">
        <v>41610</v>
      </c>
      <c r="C985" s="3">
        <v>10.3978</v>
      </c>
      <c r="D985" s="3"/>
    </row>
    <row r="986" spans="2:4" x14ac:dyDescent="0.35">
      <c r="B986" s="2">
        <v>41607</v>
      </c>
      <c r="C986" s="3">
        <v>10.4514</v>
      </c>
      <c r="D986" s="3"/>
    </row>
    <row r="987" spans="2:4" x14ac:dyDescent="0.35">
      <c r="B987" s="2">
        <v>41605</v>
      </c>
      <c r="C987" s="3">
        <v>10.3568</v>
      </c>
      <c r="D987" s="3"/>
    </row>
    <row r="988" spans="2:4" x14ac:dyDescent="0.35">
      <c r="B988" s="2">
        <v>41604</v>
      </c>
      <c r="C988" s="3">
        <v>10.1486</v>
      </c>
      <c r="D988" s="3"/>
    </row>
    <row r="989" spans="2:4" x14ac:dyDescent="0.35">
      <c r="B989" s="2">
        <v>41603</v>
      </c>
      <c r="C989" s="3">
        <v>10.0068</v>
      </c>
      <c r="D989" s="3"/>
    </row>
    <row r="990" spans="2:4" x14ac:dyDescent="0.35">
      <c r="B990" s="2">
        <v>41600</v>
      </c>
      <c r="C990" s="3">
        <v>9.9385999999999992</v>
      </c>
      <c r="D990" s="3"/>
    </row>
    <row r="991" spans="2:4" x14ac:dyDescent="0.35">
      <c r="B991" s="2">
        <v>41599</v>
      </c>
      <c r="C991" s="3">
        <v>9.9572000000000003</v>
      </c>
      <c r="D991" s="3"/>
    </row>
    <row r="992" spans="2:4" x14ac:dyDescent="0.35">
      <c r="B992" s="2">
        <v>41598</v>
      </c>
      <c r="C992" s="3">
        <v>9.7005999999999997</v>
      </c>
      <c r="D992" s="3"/>
    </row>
    <row r="993" spans="2:4" x14ac:dyDescent="0.35">
      <c r="B993" s="2">
        <v>41597</v>
      </c>
      <c r="C993" s="3">
        <v>9.6367999999999991</v>
      </c>
      <c r="D993" s="3"/>
    </row>
    <row r="994" spans="2:4" x14ac:dyDescent="0.35">
      <c r="B994" s="2">
        <v>41596</v>
      </c>
      <c r="C994" s="3">
        <v>9.7647999999999993</v>
      </c>
      <c r="D994" s="3"/>
    </row>
    <row r="995" spans="2:4" x14ac:dyDescent="0.35">
      <c r="B995" s="2">
        <v>41593</v>
      </c>
      <c r="C995" s="3">
        <v>9.9931999999999999</v>
      </c>
      <c r="D995" s="3"/>
    </row>
    <row r="996" spans="2:4" x14ac:dyDescent="0.35">
      <c r="B996" s="2">
        <v>41592</v>
      </c>
      <c r="C996" s="3">
        <v>9.7878000000000007</v>
      </c>
      <c r="D996" s="3"/>
    </row>
    <row r="997" spans="2:4" x14ac:dyDescent="0.35">
      <c r="B997" s="2">
        <v>41591</v>
      </c>
      <c r="C997" s="3">
        <v>9.579600000000001</v>
      </c>
      <c r="D997" s="3"/>
    </row>
    <row r="998" spans="2:4" x14ac:dyDescent="0.35">
      <c r="B998" s="2">
        <v>41590</v>
      </c>
      <c r="C998" s="3">
        <v>9.5351999999999997</v>
      </c>
      <c r="D998" s="3"/>
    </row>
    <row r="999" spans="2:4" x14ac:dyDescent="0.35">
      <c r="B999" s="2">
        <v>41589</v>
      </c>
      <c r="C999" s="3">
        <v>9.6546000000000003</v>
      </c>
      <c r="D999" s="3"/>
    </row>
    <row r="1000" spans="2:4" x14ac:dyDescent="0.35">
      <c r="B1000" s="2">
        <v>41586</v>
      </c>
      <c r="C1000" s="3">
        <v>9.5686</v>
      </c>
      <c r="D1000" s="3"/>
    </row>
    <row r="1001" spans="2:4" x14ac:dyDescent="0.35">
      <c r="B1001" s="2">
        <v>41585</v>
      </c>
      <c r="C1001" s="3">
        <v>9.3388000000000009</v>
      </c>
      <c r="D1001" s="3"/>
    </row>
    <row r="1002" spans="2:4" x14ac:dyDescent="0.35">
      <c r="B1002" s="2">
        <v>41584</v>
      </c>
      <c r="C1002" s="3">
        <v>9.5894000000000013</v>
      </c>
      <c r="D1002" s="3"/>
    </row>
    <row r="1003" spans="2:4" x14ac:dyDescent="0.35">
      <c r="B1003" s="2">
        <v>41583</v>
      </c>
      <c r="C1003" s="3">
        <v>9.757200000000001</v>
      </c>
      <c r="D1003" s="3"/>
    </row>
    <row r="1004" spans="2:4" x14ac:dyDescent="0.35">
      <c r="B1004" s="2">
        <v>41582</v>
      </c>
      <c r="C1004" s="3">
        <v>9.6457999999999995</v>
      </c>
      <c r="D1004" s="3"/>
    </row>
    <row r="1005" spans="2:4" x14ac:dyDescent="0.35">
      <c r="B1005" s="2">
        <v>41579</v>
      </c>
      <c r="C1005" s="3">
        <v>9.4075999999999986</v>
      </c>
      <c r="D1005" s="3"/>
    </row>
    <row r="1006" spans="2:4" x14ac:dyDescent="0.35">
      <c r="B1006" s="2">
        <v>41578</v>
      </c>
      <c r="C1006" s="3">
        <v>9.2138000000000009</v>
      </c>
      <c r="D1006" s="3"/>
    </row>
    <row r="1007" spans="2:4" x14ac:dyDescent="0.35">
      <c r="B1007" s="2">
        <v>41577</v>
      </c>
      <c r="C1007" s="3">
        <v>9.0898000000000003</v>
      </c>
      <c r="D1007" s="3"/>
    </row>
    <row r="1008" spans="2:4" x14ac:dyDescent="0.35">
      <c r="B1008" s="2">
        <v>41576</v>
      </c>
      <c r="C1008" s="3">
        <v>9.3513999999999999</v>
      </c>
      <c r="D1008" s="3"/>
    </row>
    <row r="1009" spans="2:4" x14ac:dyDescent="0.35">
      <c r="B1009" s="2">
        <v>41575</v>
      </c>
      <c r="C1009" s="3">
        <v>8.9713999999999992</v>
      </c>
      <c r="D1009" s="3"/>
    </row>
    <row r="1010" spans="2:4" x14ac:dyDescent="0.35">
      <c r="B1010" s="2">
        <v>41572</v>
      </c>
      <c r="C1010" s="3">
        <v>9.3724000000000007</v>
      </c>
      <c r="D1010" s="3"/>
    </row>
    <row r="1011" spans="2:4" x14ac:dyDescent="0.35">
      <c r="B1011" s="2">
        <v>41571</v>
      </c>
      <c r="C1011" s="3">
        <v>9.4634</v>
      </c>
      <c r="D1011" s="3"/>
    </row>
    <row r="1012" spans="2:4" x14ac:dyDescent="0.35">
      <c r="B1012" s="2">
        <v>41570</v>
      </c>
      <c r="C1012" s="3">
        <v>9.4353999999999996</v>
      </c>
      <c r="D1012" s="3"/>
    </row>
    <row r="1013" spans="2:4" x14ac:dyDescent="0.35">
      <c r="B1013" s="2">
        <v>41569</v>
      </c>
      <c r="C1013" s="3">
        <v>9.2149999999999999</v>
      </c>
      <c r="D1013" s="3"/>
    </row>
    <row r="1014" spans="2:4" x14ac:dyDescent="0.35">
      <c r="B1014" s="2">
        <v>41568</v>
      </c>
      <c r="C1014" s="3">
        <v>10.1426</v>
      </c>
      <c r="D1014" s="3"/>
    </row>
    <row r="1015" spans="2:4" x14ac:dyDescent="0.35">
      <c r="B1015" s="2">
        <v>41565</v>
      </c>
      <c r="C1015" s="3">
        <v>9.5286000000000008</v>
      </c>
      <c r="D1015" s="3"/>
    </row>
    <row r="1016" spans="2:4" x14ac:dyDescent="0.35">
      <c r="B1016" s="2">
        <v>41564</v>
      </c>
      <c r="C1016" s="3">
        <v>9.4314</v>
      </c>
      <c r="D1016" s="3"/>
    </row>
    <row r="1017" spans="2:4" x14ac:dyDescent="0.35">
      <c r="B1017" s="2">
        <v>41563</v>
      </c>
      <c r="C1017" s="3">
        <v>9.2249999999999996</v>
      </c>
      <c r="D1017" s="3"/>
    </row>
    <row r="1018" spans="2:4" x14ac:dyDescent="0.35">
      <c r="B1018" s="2">
        <v>41562</v>
      </c>
      <c r="C1018" s="3">
        <v>9.1912000000000003</v>
      </c>
      <c r="D1018" s="3"/>
    </row>
    <row r="1019" spans="2:4" x14ac:dyDescent="0.35">
      <c r="B1019" s="2">
        <v>41561</v>
      </c>
      <c r="C1019" s="3">
        <v>9.2674000000000003</v>
      </c>
      <c r="D1019" s="3"/>
    </row>
    <row r="1020" spans="2:4" x14ac:dyDescent="0.35">
      <c r="B1020" s="2">
        <v>41558</v>
      </c>
      <c r="C1020" s="3">
        <v>8.595600000000001</v>
      </c>
      <c r="D1020" s="3"/>
    </row>
    <row r="1021" spans="2:4" x14ac:dyDescent="0.35">
      <c r="B1021" s="2">
        <v>41557</v>
      </c>
      <c r="C1021" s="3">
        <v>8.6855999999999991</v>
      </c>
      <c r="D1021" s="3"/>
    </row>
    <row r="1022" spans="2:4" x14ac:dyDescent="0.35">
      <c r="B1022" s="2">
        <v>41556</v>
      </c>
      <c r="C1022" s="3">
        <v>8.2408000000000001</v>
      </c>
      <c r="D1022" s="3"/>
    </row>
    <row r="1023" spans="2:4" x14ac:dyDescent="0.35">
      <c r="B1023" s="2">
        <v>41555</v>
      </c>
      <c r="C1023" s="3">
        <v>8.6378000000000004</v>
      </c>
      <c r="D1023" s="3"/>
    </row>
    <row r="1024" spans="2:4" x14ac:dyDescent="0.35">
      <c r="B1024" s="2">
        <v>41554</v>
      </c>
      <c r="C1024" s="3">
        <v>9.0901999999999994</v>
      </c>
      <c r="D1024" s="3"/>
    </row>
    <row r="1025" spans="2:4" x14ac:dyDescent="0.35">
      <c r="B1025" s="2">
        <v>41551</v>
      </c>
      <c r="C1025" s="3">
        <v>9.3501999999999992</v>
      </c>
      <c r="D1025" s="3"/>
    </row>
    <row r="1026" spans="2:4" x14ac:dyDescent="0.35">
      <c r="B1026" s="2">
        <v>41550</v>
      </c>
      <c r="C1026" s="3">
        <v>9.1920000000000002</v>
      </c>
      <c r="D1026" s="3"/>
    </row>
    <row r="1027" spans="2:4" x14ac:dyDescent="0.35">
      <c r="B1027" s="2">
        <v>41549</v>
      </c>
      <c r="C1027" s="3">
        <v>9.4494000000000007</v>
      </c>
      <c r="D1027" s="3"/>
    </row>
    <row r="1028" spans="2:4" x14ac:dyDescent="0.35">
      <c r="B1028" s="2">
        <v>41548</v>
      </c>
      <c r="C1028" s="3">
        <v>9.2748000000000008</v>
      </c>
      <c r="D1028" s="3"/>
    </row>
    <row r="1029" spans="2:4" x14ac:dyDescent="0.35">
      <c r="B1029" s="2">
        <v>41547</v>
      </c>
      <c r="C1029" s="3">
        <v>8.8346</v>
      </c>
      <c r="D1029" s="3"/>
    </row>
    <row r="1030" spans="2:4" x14ac:dyDescent="0.35">
      <c r="B1030" s="2">
        <v>41544</v>
      </c>
      <c r="C1030" s="3">
        <v>8.9257999999999988</v>
      </c>
      <c r="D1030" s="3"/>
    </row>
    <row r="1031" spans="2:4" x14ac:dyDescent="0.35">
      <c r="B1031" s="2">
        <v>41543</v>
      </c>
      <c r="C1031" s="3">
        <v>8.9573999999999998</v>
      </c>
      <c r="D1031" s="3"/>
    </row>
    <row r="1032" spans="2:4" x14ac:dyDescent="0.35">
      <c r="B1032" s="2">
        <v>41542</v>
      </c>
      <c r="C1032" s="3">
        <v>8.7754000000000012</v>
      </c>
      <c r="D1032" s="3"/>
    </row>
    <row r="1033" spans="2:4" x14ac:dyDescent="0.35">
      <c r="B1033" s="2">
        <v>41541</v>
      </c>
      <c r="C1033" s="3">
        <v>8.7568000000000001</v>
      </c>
      <c r="D1033" s="3"/>
    </row>
    <row r="1034" spans="2:4" x14ac:dyDescent="0.35">
      <c r="B1034" s="2">
        <v>41540</v>
      </c>
      <c r="C1034" s="3">
        <v>8.6297999999999995</v>
      </c>
      <c r="D1034" s="3"/>
    </row>
    <row r="1035" spans="2:4" x14ac:dyDescent="0.35">
      <c r="B1035" s="2">
        <v>41537</v>
      </c>
      <c r="C1035" s="3">
        <v>8.9665999999999997</v>
      </c>
      <c r="D1035" s="3"/>
    </row>
    <row r="1036" spans="2:4" x14ac:dyDescent="0.35">
      <c r="B1036" s="2">
        <v>41536</v>
      </c>
      <c r="C1036" s="3">
        <v>8.7286000000000001</v>
      </c>
      <c r="D1036" s="3"/>
    </row>
    <row r="1037" spans="2:4" x14ac:dyDescent="0.35">
      <c r="B1037" s="2">
        <v>41535</v>
      </c>
      <c r="C1037" s="3">
        <v>8.7691999999999997</v>
      </c>
      <c r="D1037" s="3"/>
    </row>
    <row r="1038" spans="2:4" x14ac:dyDescent="0.35">
      <c r="B1038" s="2">
        <v>41534</v>
      </c>
      <c r="C1038" s="3">
        <v>8.5586000000000002</v>
      </c>
      <c r="D1038" s="3"/>
    </row>
    <row r="1039" spans="2:4" x14ac:dyDescent="0.35">
      <c r="B1039" s="2">
        <v>41533</v>
      </c>
      <c r="C1039" s="3">
        <v>8.6331999999999987</v>
      </c>
      <c r="D1039" s="3"/>
    </row>
    <row r="1040" spans="2:4" x14ac:dyDescent="0.35">
      <c r="B1040" s="2">
        <v>41530</v>
      </c>
      <c r="C1040" s="3">
        <v>8.732800000000001</v>
      </c>
      <c r="D1040" s="3"/>
    </row>
    <row r="1041" spans="2:4" x14ac:dyDescent="0.35">
      <c r="B1041" s="2">
        <v>41529</v>
      </c>
      <c r="C1041" s="3">
        <v>8.6115999999999993</v>
      </c>
      <c r="D1041" s="3"/>
    </row>
    <row r="1042" spans="2:4" x14ac:dyDescent="0.35">
      <c r="B1042" s="2">
        <v>41528</v>
      </c>
      <c r="C1042" s="3">
        <v>8.8086000000000002</v>
      </c>
      <c r="D1042" s="3"/>
    </row>
    <row r="1043" spans="2:4" x14ac:dyDescent="0.35">
      <c r="B1043" s="2">
        <v>41527</v>
      </c>
      <c r="C1043" s="3">
        <v>8.9445999999999994</v>
      </c>
      <c r="D1043" s="3"/>
    </row>
    <row r="1044" spans="2:4" x14ac:dyDescent="0.35">
      <c r="B1044" s="2">
        <v>41526</v>
      </c>
      <c r="C1044" s="3">
        <v>8.4041999999999994</v>
      </c>
      <c r="D1044" s="3"/>
    </row>
    <row r="1045" spans="2:4" x14ac:dyDescent="0.35">
      <c r="B1045" s="2">
        <v>41523</v>
      </c>
      <c r="C1045" s="3">
        <v>8.3298000000000005</v>
      </c>
      <c r="D1045" s="3"/>
    </row>
    <row r="1046" spans="2:4" x14ac:dyDescent="0.35">
      <c r="B1046" s="2">
        <v>41522</v>
      </c>
      <c r="C1046" s="3">
        <v>8.4317999999999991</v>
      </c>
      <c r="D1046" s="3"/>
    </row>
    <row r="1047" spans="2:4" x14ac:dyDescent="0.35">
      <c r="B1047" s="2">
        <v>41521</v>
      </c>
      <c r="C1047" s="3">
        <v>8.3552</v>
      </c>
      <c r="D1047" s="3"/>
    </row>
    <row r="1048" spans="2:4" x14ac:dyDescent="0.35">
      <c r="B1048" s="2">
        <v>41520</v>
      </c>
      <c r="C1048" s="3">
        <v>8.257200000000001</v>
      </c>
      <c r="D1048" s="3"/>
    </row>
    <row r="1049" spans="2:4" x14ac:dyDescent="0.35">
      <c r="B1049" s="2">
        <v>41516</v>
      </c>
      <c r="C1049" s="3">
        <v>8.1117999999999988</v>
      </c>
      <c r="D1049" s="3"/>
    </row>
    <row r="1050" spans="2:4" x14ac:dyDescent="0.35">
      <c r="B1050" s="2">
        <v>41515</v>
      </c>
      <c r="C1050" s="3">
        <v>8.2241999999999997</v>
      </c>
      <c r="D1050" s="3"/>
    </row>
    <row r="1051" spans="2:4" x14ac:dyDescent="0.35">
      <c r="B1051" s="2">
        <v>41514</v>
      </c>
      <c r="C1051" s="3">
        <v>8.0960000000000001</v>
      </c>
      <c r="D1051" s="3"/>
    </row>
    <row r="1052" spans="2:4" x14ac:dyDescent="0.35">
      <c r="B1052" s="2">
        <v>41513</v>
      </c>
      <c r="C1052" s="3">
        <v>7.8867999999999991</v>
      </c>
      <c r="D1052" s="3"/>
    </row>
    <row r="1053" spans="2:4" x14ac:dyDescent="0.35">
      <c r="B1053" s="2">
        <v>41512</v>
      </c>
      <c r="C1053" s="3">
        <v>8.0777999999999999</v>
      </c>
      <c r="D1053" s="3"/>
    </row>
    <row r="1054" spans="2:4" x14ac:dyDescent="0.35">
      <c r="B1054" s="2">
        <v>41509</v>
      </c>
      <c r="C1054" s="3">
        <v>7.9531999999999998</v>
      </c>
      <c r="D1054" s="3"/>
    </row>
    <row r="1055" spans="2:4" x14ac:dyDescent="0.35">
      <c r="B1055" s="2">
        <v>41508</v>
      </c>
      <c r="C1055" s="3">
        <v>7.7072000000000003</v>
      </c>
      <c r="D1055" s="3"/>
    </row>
    <row r="1056" spans="2:4" x14ac:dyDescent="0.35">
      <c r="B1056" s="2">
        <v>41507</v>
      </c>
      <c r="C1056" s="3">
        <v>7.7248000000000001</v>
      </c>
      <c r="D1056" s="3"/>
    </row>
    <row r="1057" spans="2:4" x14ac:dyDescent="0.35">
      <c r="B1057" s="2">
        <v>41506</v>
      </c>
      <c r="C1057" s="3">
        <v>7.8081999999999994</v>
      </c>
      <c r="D1057" s="3"/>
    </row>
    <row r="1058" spans="2:4" x14ac:dyDescent="0.35">
      <c r="B1058" s="2">
        <v>41505</v>
      </c>
      <c r="C1058" s="3">
        <v>7.4221999999999992</v>
      </c>
      <c r="D1058" s="3"/>
    </row>
    <row r="1059" spans="2:4" x14ac:dyDescent="0.35">
      <c r="B1059" s="2">
        <v>41502</v>
      </c>
      <c r="C1059" s="3">
        <v>7.3962000000000003</v>
      </c>
      <c r="D1059" s="3"/>
    </row>
    <row r="1060" spans="2:4" x14ac:dyDescent="0.35">
      <c r="B1060" s="2">
        <v>41501</v>
      </c>
      <c r="C1060" s="3">
        <v>7.2401999999999997</v>
      </c>
      <c r="D1060" s="3"/>
    </row>
    <row r="1061" spans="2:4" x14ac:dyDescent="0.35">
      <c r="B1061" s="2">
        <v>41500</v>
      </c>
      <c r="C1061" s="3">
        <v>7.4802000000000008</v>
      </c>
      <c r="D1061" s="3"/>
    </row>
    <row r="1062" spans="2:4" x14ac:dyDescent="0.35">
      <c r="B1062" s="2">
        <v>41499</v>
      </c>
      <c r="C1062" s="3">
        <v>7.4054000000000002</v>
      </c>
      <c r="D1062" s="3"/>
    </row>
    <row r="1063" spans="2:4" x14ac:dyDescent="0.35">
      <c r="B1063" s="2">
        <v>41498</v>
      </c>
      <c r="C1063" s="3">
        <v>7.3313999999999995</v>
      </c>
      <c r="D1063" s="3"/>
    </row>
    <row r="1064" spans="2:4" x14ac:dyDescent="0.35">
      <c r="B1064" s="2">
        <v>41495</v>
      </c>
      <c r="C1064" s="3">
        <v>7.2214</v>
      </c>
      <c r="D1064" s="3"/>
    </row>
    <row r="1065" spans="2:4" x14ac:dyDescent="0.35">
      <c r="B1065" s="2">
        <v>41494</v>
      </c>
      <c r="C1065" s="3">
        <v>7.1542000000000003</v>
      </c>
      <c r="D1065" s="3"/>
    </row>
    <row r="1066" spans="2:4" x14ac:dyDescent="0.35">
      <c r="B1066" s="2">
        <v>41493</v>
      </c>
      <c r="C1066" s="3">
        <v>7.1201999999999996</v>
      </c>
      <c r="D1066" s="3"/>
    </row>
    <row r="1067" spans="2:4" x14ac:dyDescent="0.35">
      <c r="B1067" s="2">
        <v>41492</v>
      </c>
      <c r="C1067" s="3">
        <v>7.3114000000000008</v>
      </c>
      <c r="D1067" s="3"/>
    </row>
    <row r="1068" spans="2:4" x14ac:dyDescent="0.35">
      <c r="B1068" s="2">
        <v>41491</v>
      </c>
      <c r="C1068" s="3">
        <v>7.2525999999999993</v>
      </c>
      <c r="D1068" s="3"/>
    </row>
    <row r="1069" spans="2:4" x14ac:dyDescent="0.35">
      <c r="B1069" s="2">
        <v>41488</v>
      </c>
      <c r="C1069" s="3">
        <v>7.0337999999999994</v>
      </c>
      <c r="D1069" s="3"/>
    </row>
    <row r="1070" spans="2:4" x14ac:dyDescent="0.35">
      <c r="B1070" s="2">
        <v>41487</v>
      </c>
      <c r="C1070" s="3">
        <v>7.1177999999999999</v>
      </c>
      <c r="D1070" s="3"/>
    </row>
    <row r="1071" spans="2:4" x14ac:dyDescent="0.35">
      <c r="B1071" s="2">
        <v>41486</v>
      </c>
      <c r="C1071" s="3">
        <v>6.9852000000000007</v>
      </c>
      <c r="D1071" s="3"/>
    </row>
    <row r="1072" spans="2:4" x14ac:dyDescent="0.35">
      <c r="B1072" s="2">
        <v>41485</v>
      </c>
      <c r="C1072" s="3">
        <v>6.9645999999999999</v>
      </c>
      <c r="D1072" s="3"/>
    </row>
    <row r="1073" spans="2:4" x14ac:dyDescent="0.35">
      <c r="B1073" s="2">
        <v>41484</v>
      </c>
      <c r="C1073" s="3">
        <v>6.9988000000000001</v>
      </c>
      <c r="D1073" s="3"/>
    </row>
    <row r="1074" spans="2:4" x14ac:dyDescent="0.35">
      <c r="B1074" s="2">
        <v>41481</v>
      </c>
      <c r="C1074" s="3">
        <v>7.0373999999999999</v>
      </c>
      <c r="D1074" s="3"/>
    </row>
    <row r="1075" spans="2:4" x14ac:dyDescent="0.35">
      <c r="B1075" s="2">
        <v>41480</v>
      </c>
      <c r="C1075" s="3">
        <v>7.0498000000000003</v>
      </c>
      <c r="D1075" s="3"/>
    </row>
    <row r="1076" spans="2:4" x14ac:dyDescent="0.35">
      <c r="B1076" s="2">
        <v>41479</v>
      </c>
      <c r="C1076" s="3">
        <v>6.8941999999999997</v>
      </c>
      <c r="D1076" s="3"/>
    </row>
    <row r="1077" spans="2:4" x14ac:dyDescent="0.35">
      <c r="B1077" s="2">
        <v>41478</v>
      </c>
      <c r="C1077" s="3">
        <v>7.1501999999999999</v>
      </c>
      <c r="D1077" s="3"/>
    </row>
    <row r="1078" spans="2:4" x14ac:dyDescent="0.35">
      <c r="B1078" s="2">
        <v>41477</v>
      </c>
      <c r="C1078" s="3">
        <v>7.4846000000000004</v>
      </c>
      <c r="D1078" s="3"/>
    </row>
    <row r="1079" spans="2:4" x14ac:dyDescent="0.35">
      <c r="B1079" s="2">
        <v>41474</v>
      </c>
      <c r="C1079" s="3">
        <v>7.5593999999999992</v>
      </c>
      <c r="D1079" s="3"/>
    </row>
    <row r="1080" spans="2:4" x14ac:dyDescent="0.35">
      <c r="B1080" s="2">
        <v>41473</v>
      </c>
      <c r="C1080" s="3">
        <v>7.6117999999999997</v>
      </c>
      <c r="D1080" s="3"/>
    </row>
    <row r="1081" spans="2:4" x14ac:dyDescent="0.35">
      <c r="B1081" s="2">
        <v>41472</v>
      </c>
      <c r="C1081" s="3">
        <v>7.6547999999999998</v>
      </c>
      <c r="D1081" s="3"/>
    </row>
    <row r="1082" spans="2:4" x14ac:dyDescent="0.35">
      <c r="B1082" s="2">
        <v>41471</v>
      </c>
      <c r="C1082" s="3">
        <v>7.4421999999999997</v>
      </c>
      <c r="D1082" s="3"/>
    </row>
    <row r="1083" spans="2:4" x14ac:dyDescent="0.35">
      <c r="B1083" s="2">
        <v>41470</v>
      </c>
      <c r="C1083" s="3">
        <v>7.3708</v>
      </c>
      <c r="D1083" s="3"/>
    </row>
    <row r="1084" spans="2:4" x14ac:dyDescent="0.35">
      <c r="B1084" s="2">
        <v>41467</v>
      </c>
      <c r="C1084" s="3">
        <v>7.3504000000000005</v>
      </c>
      <c r="D1084" s="3"/>
    </row>
    <row r="1085" spans="2:4" x14ac:dyDescent="0.35">
      <c r="B1085" s="2">
        <v>41466</v>
      </c>
      <c r="C1085" s="3">
        <v>6.9762000000000004</v>
      </c>
      <c r="D1085" s="3"/>
    </row>
    <row r="1086" spans="2:4" x14ac:dyDescent="0.35">
      <c r="B1086" s="2">
        <v>41465</v>
      </c>
      <c r="C1086" s="3">
        <v>6.9662000000000006</v>
      </c>
      <c r="D1086" s="3"/>
    </row>
    <row r="1087" spans="2:4" x14ac:dyDescent="0.35">
      <c r="B1087" s="2">
        <v>41464</v>
      </c>
      <c r="C1087" s="3">
        <v>7.0680000000000005</v>
      </c>
      <c r="D1087" s="3"/>
    </row>
    <row r="1088" spans="2:4" x14ac:dyDescent="0.35">
      <c r="B1088" s="2">
        <v>41463</v>
      </c>
      <c r="C1088" s="3">
        <v>6.6599999999999993</v>
      </c>
      <c r="D1088" s="3"/>
    </row>
    <row r="1089" spans="2:4" x14ac:dyDescent="0.35">
      <c r="B1089" s="2">
        <v>41460</v>
      </c>
      <c r="C1089" s="3">
        <v>6.4313999999999991</v>
      </c>
      <c r="D1089" s="3"/>
    </row>
    <row r="1090" spans="2:4" x14ac:dyDescent="0.35">
      <c r="B1090" s="2">
        <v>41458</v>
      </c>
      <c r="C1090" s="3">
        <v>6.3117999999999999</v>
      </c>
      <c r="D1090" s="3"/>
    </row>
    <row r="1091" spans="2:4" x14ac:dyDescent="0.35">
      <c r="B1091" s="2">
        <v>41457</v>
      </c>
      <c r="C1091" s="3">
        <v>6.3273999999999999</v>
      </c>
      <c r="D1091" s="3"/>
    </row>
    <row r="1092" spans="2:4" x14ac:dyDescent="0.35">
      <c r="B1092" s="2">
        <v>41456</v>
      </c>
      <c r="C1092" s="3">
        <v>6.4079999999999995</v>
      </c>
      <c r="D1092" s="3"/>
    </row>
    <row r="1093" spans="2:4" x14ac:dyDescent="0.35">
      <c r="B1093" s="2">
        <v>41453</v>
      </c>
      <c r="C1093" s="3">
        <v>6.0312000000000001</v>
      </c>
      <c r="D1093" s="3"/>
    </row>
    <row r="1094" spans="2:4" x14ac:dyDescent="0.35">
      <c r="B1094" s="2">
        <v>41452</v>
      </c>
      <c r="C1094" s="3">
        <v>6.1420000000000003</v>
      </c>
      <c r="D1094" s="3"/>
    </row>
    <row r="1095" spans="2:4" x14ac:dyDescent="0.35">
      <c r="B1095" s="2">
        <v>41451</v>
      </c>
      <c r="C1095" s="3">
        <v>6.0600000000000005</v>
      </c>
      <c r="D1095" s="3"/>
    </row>
    <row r="1096" spans="2:4" x14ac:dyDescent="0.35">
      <c r="B1096" s="2">
        <v>41450</v>
      </c>
      <c r="C1096" s="3">
        <v>6.0828000000000007</v>
      </c>
      <c r="D1096" s="3"/>
    </row>
    <row r="1097" spans="2:4" x14ac:dyDescent="0.35">
      <c r="B1097" s="2">
        <v>41449</v>
      </c>
      <c r="C1097" s="3">
        <v>6.16</v>
      </c>
      <c r="D1097" s="3"/>
    </row>
    <row r="1098" spans="2:4" x14ac:dyDescent="0.35">
      <c r="B1098" s="2">
        <v>41446</v>
      </c>
      <c r="C1098" s="3">
        <v>6.1972000000000005</v>
      </c>
      <c r="D1098" s="3"/>
    </row>
    <row r="1099" spans="2:4" x14ac:dyDescent="0.35">
      <c r="B1099" s="2">
        <v>41445</v>
      </c>
      <c r="C1099" s="3">
        <v>6.3862000000000005</v>
      </c>
      <c r="D1099" s="3"/>
    </row>
    <row r="1100" spans="2:4" x14ac:dyDescent="0.35">
      <c r="B1100" s="2">
        <v>41444</v>
      </c>
      <c r="C1100" s="3">
        <v>6.6373999999999995</v>
      </c>
      <c r="D1100" s="3"/>
    </row>
    <row r="1101" spans="2:4" x14ac:dyDescent="0.35">
      <c r="B1101" s="2">
        <v>41443</v>
      </c>
      <c r="C1101" s="3">
        <v>6.5379999999999994</v>
      </c>
      <c r="D1101" s="3"/>
    </row>
    <row r="1102" spans="2:4" x14ac:dyDescent="0.35">
      <c r="B1102" s="2">
        <v>41442</v>
      </c>
      <c r="C1102" s="3">
        <v>6.5494000000000003</v>
      </c>
      <c r="D1102" s="3"/>
    </row>
    <row r="1103" spans="2:4" x14ac:dyDescent="0.35">
      <c r="B1103" s="2">
        <v>41439</v>
      </c>
      <c r="C1103" s="3">
        <v>6.1139999999999999</v>
      </c>
      <c r="D1103" s="3"/>
    </row>
    <row r="1104" spans="2:4" x14ac:dyDescent="0.35">
      <c r="B1104" s="2">
        <v>41438</v>
      </c>
      <c r="C1104" s="3">
        <v>6.1539999999999999</v>
      </c>
      <c r="D1104" s="3"/>
    </row>
    <row r="1105" spans="2:4" x14ac:dyDescent="0.35">
      <c r="B1105" s="2">
        <v>41437</v>
      </c>
      <c r="C1105" s="3">
        <v>5.9325999999999999</v>
      </c>
      <c r="D1105" s="3"/>
    </row>
    <row r="1106" spans="2:4" x14ac:dyDescent="0.35">
      <c r="B1106" s="2">
        <v>41436</v>
      </c>
      <c r="C1106" s="3">
        <v>6.1273999999999997</v>
      </c>
      <c r="D1106" s="3"/>
    </row>
    <row r="1107" spans="2:4" x14ac:dyDescent="0.35">
      <c r="B1107" s="2">
        <v>41435</v>
      </c>
      <c r="C1107" s="3">
        <v>6.3121999999999998</v>
      </c>
      <c r="D1107" s="3"/>
    </row>
    <row r="1108" spans="2:4" x14ac:dyDescent="0.35">
      <c r="B1108" s="2">
        <v>41432</v>
      </c>
      <c r="C1108" s="3">
        <v>6.2919999999999998</v>
      </c>
      <c r="D1108" s="3"/>
    </row>
    <row r="1109" spans="2:4" x14ac:dyDescent="0.35">
      <c r="B1109" s="2">
        <v>41431</v>
      </c>
      <c r="C1109" s="3">
        <v>6.2212000000000005</v>
      </c>
      <c r="D1109" s="3"/>
    </row>
    <row r="1110" spans="2:4" x14ac:dyDescent="0.35">
      <c r="B1110" s="2">
        <v>41430</v>
      </c>
      <c r="C1110" s="3">
        <v>6.3845999999999998</v>
      </c>
      <c r="D1110" s="3"/>
    </row>
    <row r="1111" spans="2:4" x14ac:dyDescent="0.35">
      <c r="B1111" s="2">
        <v>41429</v>
      </c>
      <c r="C1111" s="3">
        <v>6.4373999999999993</v>
      </c>
      <c r="D1111" s="3"/>
    </row>
    <row r="1112" spans="2:4" x14ac:dyDescent="0.35">
      <c r="B1112" s="2">
        <v>41428</v>
      </c>
      <c r="C1112" s="3">
        <v>6.3420000000000005</v>
      </c>
      <c r="D1112" s="3"/>
    </row>
    <row r="1113" spans="2:4" x14ac:dyDescent="0.35">
      <c r="B1113" s="2">
        <v>41425</v>
      </c>
      <c r="C1113" s="3">
        <v>6.4641999999999999</v>
      </c>
      <c r="D1113" s="3"/>
    </row>
    <row r="1114" spans="2:4" x14ac:dyDescent="0.35">
      <c r="B1114" s="2">
        <v>41424</v>
      </c>
      <c r="C1114" s="3">
        <v>6.3618000000000006</v>
      </c>
      <c r="D1114" s="3"/>
    </row>
    <row r="1115" spans="2:4" x14ac:dyDescent="0.35">
      <c r="B1115" s="2">
        <v>41423</v>
      </c>
      <c r="C1115" s="3">
        <v>6.1526000000000005</v>
      </c>
      <c r="D1115" s="3"/>
    </row>
    <row r="1116" spans="2:4" x14ac:dyDescent="0.35">
      <c r="B1116" s="2">
        <v>41422</v>
      </c>
      <c r="C1116" s="3">
        <v>6.1197999999999997</v>
      </c>
      <c r="D1116" s="3"/>
    </row>
    <row r="1117" spans="2:4" x14ac:dyDescent="0.35">
      <c r="B1117" s="2">
        <v>41418</v>
      </c>
      <c r="C1117" s="3">
        <v>6.5354000000000001</v>
      </c>
      <c r="D1117" s="3"/>
    </row>
    <row r="1118" spans="2:4" x14ac:dyDescent="0.35">
      <c r="B1118" s="2">
        <v>41417</v>
      </c>
      <c r="C1118" s="3">
        <v>6.4622000000000002</v>
      </c>
      <c r="D1118" s="3"/>
    </row>
    <row r="1119" spans="2:4" x14ac:dyDescent="0.35">
      <c r="B1119" s="2">
        <v>41416</v>
      </c>
      <c r="C1119" s="3">
        <v>6.5302000000000007</v>
      </c>
      <c r="D1119" s="3"/>
    </row>
    <row r="1120" spans="2:4" x14ac:dyDescent="0.35">
      <c r="B1120" s="2">
        <v>41415</v>
      </c>
      <c r="C1120" s="3">
        <v>6.7739999999999991</v>
      </c>
      <c r="D1120" s="3"/>
    </row>
    <row r="1121" spans="2:4" x14ac:dyDescent="0.35">
      <c r="B1121" s="2">
        <v>41414</v>
      </c>
      <c r="C1121" s="3">
        <v>6.844199999999999</v>
      </c>
      <c r="D1121" s="3"/>
    </row>
    <row r="1122" spans="2:4" x14ac:dyDescent="0.35">
      <c r="B1122" s="2">
        <v>41411</v>
      </c>
      <c r="C1122" s="3">
        <v>6.8285999999999998</v>
      </c>
      <c r="D1122" s="3"/>
    </row>
    <row r="1123" spans="2:4" x14ac:dyDescent="0.35">
      <c r="B1123" s="2">
        <v>41410</v>
      </c>
      <c r="C1123" s="3">
        <v>6.7721999999999998</v>
      </c>
      <c r="D1123" s="3"/>
    </row>
    <row r="1124" spans="2:4" x14ac:dyDescent="0.35">
      <c r="B1124" s="2">
        <v>41409</v>
      </c>
      <c r="C1124" s="3">
        <v>6.9542000000000002</v>
      </c>
      <c r="D1124" s="3"/>
    </row>
    <row r="1125" spans="2:4" x14ac:dyDescent="0.35">
      <c r="B1125" s="2">
        <v>41408</v>
      </c>
      <c r="C1125" s="3">
        <v>6.6848000000000001</v>
      </c>
      <c r="D1125" s="3"/>
    </row>
    <row r="1126" spans="2:4" x14ac:dyDescent="0.35">
      <c r="B1126" s="2">
        <v>41407</v>
      </c>
      <c r="C1126" s="3">
        <v>6.5536000000000003</v>
      </c>
      <c r="D1126" s="3"/>
    </row>
    <row r="1127" spans="2:4" x14ac:dyDescent="0.35">
      <c r="B1127" s="2">
        <v>41404</v>
      </c>
      <c r="C1127" s="3">
        <v>6.2198000000000002</v>
      </c>
      <c r="D1127" s="3"/>
    </row>
    <row r="1128" spans="2:4" x14ac:dyDescent="0.35">
      <c r="B1128" s="2">
        <v>41403</v>
      </c>
      <c r="C1128" s="3">
        <v>6.1832000000000003</v>
      </c>
      <c r="D1128" s="3"/>
    </row>
    <row r="1129" spans="2:4" x14ac:dyDescent="0.35">
      <c r="B1129" s="2">
        <v>41402</v>
      </c>
      <c r="C1129" s="3">
        <v>5.9601999999999995</v>
      </c>
      <c r="D1129" s="3"/>
    </row>
    <row r="1130" spans="2:4" x14ac:dyDescent="0.35">
      <c r="B1130" s="2">
        <v>41401</v>
      </c>
      <c r="C1130" s="3">
        <v>5.8927999999999994</v>
      </c>
      <c r="D1130" s="3"/>
    </row>
    <row r="1131" spans="2:4" x14ac:dyDescent="0.35">
      <c r="B1131" s="2">
        <v>41400</v>
      </c>
      <c r="C1131" s="3">
        <v>6.0198</v>
      </c>
      <c r="D1131" s="3"/>
    </row>
    <row r="1132" spans="2:4" x14ac:dyDescent="0.35">
      <c r="B1132" s="2">
        <v>41397</v>
      </c>
      <c r="C1132" s="3">
        <v>6.0985999999999994</v>
      </c>
      <c r="D1132" s="3"/>
    </row>
    <row r="1133" spans="2:4" x14ac:dyDescent="0.35">
      <c r="B1133" s="2">
        <v>41396</v>
      </c>
      <c r="C1133" s="3">
        <v>6.1281999999999996</v>
      </c>
      <c r="D1133" s="3"/>
    </row>
    <row r="1134" spans="2:4" x14ac:dyDescent="0.35">
      <c r="B1134" s="2">
        <v>41395</v>
      </c>
      <c r="C1134" s="3">
        <v>6.0831999999999997</v>
      </c>
      <c r="D1134" s="3"/>
    </row>
    <row r="1135" spans="2:4" x14ac:dyDescent="0.35">
      <c r="B1135" s="2">
        <v>41394</v>
      </c>
      <c r="C1135" s="3">
        <v>6.1734</v>
      </c>
      <c r="D1135" s="3"/>
    </row>
    <row r="1136" spans="2:4" x14ac:dyDescent="0.35">
      <c r="B1136" s="2">
        <v>41393</v>
      </c>
      <c r="C1136" s="3">
        <v>6.1432000000000002</v>
      </c>
      <c r="D1136" s="3"/>
    </row>
    <row r="1137" spans="2:4" x14ac:dyDescent="0.35">
      <c r="B1137" s="2">
        <v>41390</v>
      </c>
      <c r="C1137" s="3">
        <v>6.1585999999999999</v>
      </c>
      <c r="D1137" s="3"/>
    </row>
    <row r="1138" spans="2:4" x14ac:dyDescent="0.35">
      <c r="B1138" s="2">
        <v>41389</v>
      </c>
      <c r="C1138" s="3">
        <v>6.1072000000000006</v>
      </c>
      <c r="D1138" s="3"/>
    </row>
    <row r="1139" spans="2:4" x14ac:dyDescent="0.35">
      <c r="B1139" s="2">
        <v>41388</v>
      </c>
      <c r="C1139" s="3">
        <v>6.1920000000000002</v>
      </c>
      <c r="D1139" s="3"/>
    </row>
    <row r="1140" spans="2:4" x14ac:dyDescent="0.35">
      <c r="B1140" s="2">
        <v>41387</v>
      </c>
      <c r="C1140" s="3">
        <v>6.1997999999999998</v>
      </c>
      <c r="D1140" s="3"/>
    </row>
    <row r="1141" spans="2:4" x14ac:dyDescent="0.35">
      <c r="B1141" s="2">
        <v>41386</v>
      </c>
      <c r="C1141" s="3">
        <v>4.9820000000000002</v>
      </c>
      <c r="D1141" s="3"/>
    </row>
    <row r="1142" spans="2:4" x14ac:dyDescent="0.35">
      <c r="B1142" s="2">
        <v>41383</v>
      </c>
      <c r="C1142" s="3">
        <v>4.6677999999999997</v>
      </c>
      <c r="D1142" s="3"/>
    </row>
    <row r="1143" spans="2:4" x14ac:dyDescent="0.35">
      <c r="B1143" s="2">
        <v>41382</v>
      </c>
      <c r="C1143" s="3">
        <v>4.6806000000000001</v>
      </c>
      <c r="D1143" s="3"/>
    </row>
    <row r="1144" spans="2:4" x14ac:dyDescent="0.35">
      <c r="B1144" s="2">
        <v>41381</v>
      </c>
      <c r="C1144" s="3">
        <v>4.8388</v>
      </c>
      <c r="D1144" s="3"/>
    </row>
    <row r="1145" spans="2:4" x14ac:dyDescent="0.35">
      <c r="B1145" s="2">
        <v>41380</v>
      </c>
      <c r="C1145" s="3">
        <v>5.0241999999999996</v>
      </c>
      <c r="D1145" s="3"/>
    </row>
    <row r="1146" spans="2:4" x14ac:dyDescent="0.35">
      <c r="B1146" s="2">
        <v>41379</v>
      </c>
      <c r="C1146" s="3">
        <v>5.0427999999999997</v>
      </c>
      <c r="D1146" s="3"/>
    </row>
    <row r="1147" spans="2:4" x14ac:dyDescent="0.35">
      <c r="B1147" s="2">
        <v>41376</v>
      </c>
      <c r="C1147" s="3">
        <v>4.9485999999999999</v>
      </c>
      <c r="D1147" s="3"/>
    </row>
    <row r="1148" spans="2:4" x14ac:dyDescent="0.35">
      <c r="B1148" s="2">
        <v>41375</v>
      </c>
      <c r="C1148" s="3">
        <v>4.9432</v>
      </c>
      <c r="D1148" s="3"/>
    </row>
    <row r="1149" spans="2:4" x14ac:dyDescent="0.35">
      <c r="B1149" s="2">
        <v>41374</v>
      </c>
      <c r="C1149" s="3">
        <v>4.7447999999999997</v>
      </c>
      <c r="D1149" s="3"/>
    </row>
    <row r="1150" spans="2:4" x14ac:dyDescent="0.35">
      <c r="B1150" s="2">
        <v>41373</v>
      </c>
      <c r="C1150" s="3">
        <v>4.8388</v>
      </c>
      <c r="D1150" s="3"/>
    </row>
    <row r="1151" spans="2:4" x14ac:dyDescent="0.35">
      <c r="B1151" s="2">
        <v>41372</v>
      </c>
      <c r="C1151" s="3">
        <v>4.6588000000000003</v>
      </c>
      <c r="D1151" s="3"/>
    </row>
    <row r="1152" spans="2:4" x14ac:dyDescent="0.35">
      <c r="B1152" s="2">
        <v>41369</v>
      </c>
      <c r="C1152" s="3">
        <v>4.7046000000000001</v>
      </c>
      <c r="D1152" s="3"/>
    </row>
    <row r="1153" spans="2:4" x14ac:dyDescent="0.35">
      <c r="B1153" s="2">
        <v>41368</v>
      </c>
      <c r="C1153" s="3">
        <v>4.7625999999999999</v>
      </c>
      <c r="D1153" s="3"/>
    </row>
    <row r="1154" spans="2:4" x14ac:dyDescent="0.35">
      <c r="B1154" s="2">
        <v>41367</v>
      </c>
      <c r="C1154" s="3">
        <v>4.8498000000000001</v>
      </c>
      <c r="D1154" s="3"/>
    </row>
    <row r="1155" spans="2:4" x14ac:dyDescent="0.35">
      <c r="B1155" s="2">
        <v>41366</v>
      </c>
      <c r="C1155" s="3">
        <v>5.0481999999999996</v>
      </c>
      <c r="D1155" s="3"/>
    </row>
    <row r="1156" spans="2:4" x14ac:dyDescent="0.35">
      <c r="B1156" s="2">
        <v>41365</v>
      </c>
      <c r="C1156" s="3">
        <v>5.2122000000000002</v>
      </c>
      <c r="D1156" s="3"/>
    </row>
    <row r="1157" spans="2:4" x14ac:dyDescent="0.35">
      <c r="B1157" s="2">
        <v>41361</v>
      </c>
      <c r="C1157" s="3">
        <v>5.4079999999999995</v>
      </c>
      <c r="D1157" s="3"/>
    </row>
    <row r="1158" spans="2:4" x14ac:dyDescent="0.35">
      <c r="B1158" s="2">
        <v>41360</v>
      </c>
      <c r="C1158" s="3">
        <v>5.4353999999999996</v>
      </c>
      <c r="D1158" s="3"/>
    </row>
    <row r="1159" spans="2:4" x14ac:dyDescent="0.35">
      <c r="B1159" s="2">
        <v>41359</v>
      </c>
      <c r="C1159" s="3">
        <v>5.4459999999999997</v>
      </c>
      <c r="D1159" s="3"/>
    </row>
    <row r="1160" spans="2:4" x14ac:dyDescent="0.35">
      <c r="B1160" s="2">
        <v>41358</v>
      </c>
      <c r="C1160" s="3">
        <v>5.1654</v>
      </c>
      <c r="D1160" s="3"/>
    </row>
    <row r="1161" spans="2:4" x14ac:dyDescent="0.35">
      <c r="B1161" s="2">
        <v>41355</v>
      </c>
      <c r="C1161" s="3">
        <v>5.18</v>
      </c>
      <c r="D1161" s="3"/>
    </row>
    <row r="1162" spans="2:4" x14ac:dyDescent="0.35">
      <c r="B1162" s="2">
        <v>41354</v>
      </c>
      <c r="C1162" s="3">
        <v>5.1997999999999998</v>
      </c>
      <c r="D1162" s="3"/>
    </row>
    <row r="1163" spans="2:4" x14ac:dyDescent="0.35">
      <c r="B1163" s="2">
        <v>41353</v>
      </c>
      <c r="C1163" s="3">
        <v>5.2299999999999995</v>
      </c>
      <c r="D1163" s="3"/>
    </row>
    <row r="1164" spans="2:4" x14ac:dyDescent="0.35">
      <c r="B1164" s="2">
        <v>41352</v>
      </c>
      <c r="C1164" s="3">
        <v>5.1820000000000004</v>
      </c>
      <c r="D1164" s="3"/>
    </row>
    <row r="1165" spans="2:4" x14ac:dyDescent="0.35">
      <c r="B1165" s="2">
        <v>41351</v>
      </c>
      <c r="C1165" s="3">
        <v>5.3026</v>
      </c>
      <c r="D1165" s="3"/>
    </row>
    <row r="1166" spans="2:4" x14ac:dyDescent="0.35">
      <c r="B1166" s="2">
        <v>41348</v>
      </c>
      <c r="C1166" s="3">
        <v>5.2813999999999997</v>
      </c>
      <c r="D1166" s="3"/>
    </row>
    <row r="1167" spans="2:4" x14ac:dyDescent="0.35">
      <c r="B1167" s="2">
        <v>41347</v>
      </c>
      <c r="C1167" s="3">
        <v>5.3819999999999997</v>
      </c>
      <c r="D1167" s="3"/>
    </row>
    <row r="1168" spans="2:4" x14ac:dyDescent="0.35">
      <c r="B1168" s="2">
        <v>41346</v>
      </c>
      <c r="C1168" s="3">
        <v>5.4960000000000004</v>
      </c>
      <c r="D1168" s="3"/>
    </row>
    <row r="1169" spans="2:4" x14ac:dyDescent="0.35">
      <c r="B1169" s="2">
        <v>41345</v>
      </c>
      <c r="C1169" s="3">
        <v>5.2031999999999998</v>
      </c>
      <c r="D1169" s="3"/>
    </row>
    <row r="1170" spans="2:4" x14ac:dyDescent="0.35">
      <c r="B1170" s="2">
        <v>41344</v>
      </c>
      <c r="C1170" s="3">
        <v>5.1558000000000002</v>
      </c>
      <c r="D1170" s="3"/>
    </row>
    <row r="1171" spans="2:4" x14ac:dyDescent="0.35">
      <c r="B1171" s="2">
        <v>41341</v>
      </c>
      <c r="C1171" s="3">
        <v>5.2771999999999997</v>
      </c>
      <c r="D1171" s="3"/>
    </row>
    <row r="1172" spans="2:4" x14ac:dyDescent="0.35">
      <c r="B1172" s="2">
        <v>41340</v>
      </c>
      <c r="C1172" s="3">
        <v>5.1874000000000002</v>
      </c>
      <c r="D1172" s="3"/>
    </row>
    <row r="1173" spans="2:4" x14ac:dyDescent="0.35">
      <c r="B1173" s="2">
        <v>41339</v>
      </c>
      <c r="C1173" s="3">
        <v>5.2267999999999999</v>
      </c>
      <c r="D1173" s="3"/>
    </row>
    <row r="1174" spans="2:4" x14ac:dyDescent="0.35">
      <c r="B1174" s="2">
        <v>41338</v>
      </c>
      <c r="C1174" s="3">
        <v>5.1921999999999997</v>
      </c>
      <c r="D1174" s="3"/>
    </row>
    <row r="1175" spans="2:4" x14ac:dyDescent="0.35">
      <c r="B1175" s="2">
        <v>41337</v>
      </c>
      <c r="C1175" s="3">
        <v>5.1774000000000004</v>
      </c>
      <c r="D1175" s="3"/>
    </row>
    <row r="1176" spans="2:4" x14ac:dyDescent="0.35">
      <c r="B1176" s="2">
        <v>41334</v>
      </c>
      <c r="C1176" s="3">
        <v>5.4106000000000005</v>
      </c>
      <c r="D1176" s="3"/>
    </row>
    <row r="1177" spans="2:4" x14ac:dyDescent="0.35">
      <c r="B1177" s="2">
        <v>41333</v>
      </c>
      <c r="C1177" s="3">
        <v>5.3738000000000001</v>
      </c>
      <c r="D1177" s="3"/>
    </row>
    <row r="1178" spans="2:4" x14ac:dyDescent="0.35">
      <c r="B1178" s="2">
        <v>41332</v>
      </c>
      <c r="C1178" s="3">
        <v>5.2661999999999995</v>
      </c>
      <c r="D1178" s="3"/>
    </row>
    <row r="1179" spans="2:4" x14ac:dyDescent="0.35">
      <c r="B1179" s="2">
        <v>41331</v>
      </c>
      <c r="C1179" s="3">
        <v>5.2598000000000003</v>
      </c>
      <c r="D1179" s="3"/>
    </row>
    <row r="1180" spans="2:4" x14ac:dyDescent="0.35">
      <c r="B1180" s="2">
        <v>41330</v>
      </c>
      <c r="C1180" s="3">
        <v>5.1234000000000002</v>
      </c>
      <c r="D1180" s="3"/>
    </row>
    <row r="1181" spans="2:4" x14ac:dyDescent="0.35">
      <c r="B1181" s="2">
        <v>41327</v>
      </c>
      <c r="C1181" s="3">
        <v>5.1387999999999998</v>
      </c>
      <c r="D1181" s="3"/>
    </row>
    <row r="1182" spans="2:4" x14ac:dyDescent="0.35">
      <c r="B1182" s="2">
        <v>41326</v>
      </c>
      <c r="C1182" s="3">
        <v>5.3472</v>
      </c>
      <c r="D1182" s="3"/>
    </row>
    <row r="1183" spans="2:4" x14ac:dyDescent="0.35">
      <c r="B1183" s="2">
        <v>41325</v>
      </c>
      <c r="C1183" s="3">
        <v>5.3462000000000005</v>
      </c>
      <c r="D1183" s="3"/>
    </row>
    <row r="1184" spans="2:4" x14ac:dyDescent="0.35">
      <c r="B1184" s="2">
        <v>41324</v>
      </c>
      <c r="C1184" s="3">
        <v>5.6128</v>
      </c>
      <c r="D1184" s="3"/>
    </row>
    <row r="1185" spans="2:4" x14ac:dyDescent="0.35">
      <c r="B1185" s="2">
        <v>41320</v>
      </c>
      <c r="C1185" s="3">
        <v>5.4146000000000001</v>
      </c>
      <c r="D1185" s="3"/>
    </row>
    <row r="1186" spans="2:4" x14ac:dyDescent="0.35">
      <c r="B1186" s="2">
        <v>41319</v>
      </c>
      <c r="C1186" s="3">
        <v>5.3542000000000005</v>
      </c>
      <c r="D1186" s="3"/>
    </row>
    <row r="1187" spans="2:4" x14ac:dyDescent="0.35">
      <c r="B1187" s="2">
        <v>41318</v>
      </c>
      <c r="C1187" s="3">
        <v>5.3220000000000001</v>
      </c>
      <c r="D1187" s="3"/>
    </row>
    <row r="1188" spans="2:4" x14ac:dyDescent="0.35">
      <c r="B1188" s="2">
        <v>41317</v>
      </c>
      <c r="C1188" s="3">
        <v>5.0842000000000001</v>
      </c>
      <c r="D1188" s="3"/>
    </row>
    <row r="1189" spans="2:4" x14ac:dyDescent="0.35">
      <c r="B1189" s="2">
        <v>41316</v>
      </c>
      <c r="C1189" s="3">
        <v>5.0826000000000002</v>
      </c>
      <c r="D1189" s="3"/>
    </row>
    <row r="1190" spans="2:4" x14ac:dyDescent="0.35">
      <c r="B1190" s="2">
        <v>41313</v>
      </c>
      <c r="C1190" s="3">
        <v>5.1706000000000003</v>
      </c>
      <c r="D1190" s="3"/>
    </row>
    <row r="1191" spans="2:4" x14ac:dyDescent="0.35">
      <c r="B1191" s="2">
        <v>41312</v>
      </c>
      <c r="C1191" s="3">
        <v>5.1989999999999998</v>
      </c>
      <c r="D1191" s="3"/>
    </row>
    <row r="1192" spans="2:4" x14ac:dyDescent="0.35">
      <c r="B1192" s="2">
        <v>41311</v>
      </c>
      <c r="C1192" s="3">
        <v>5.2688000000000006</v>
      </c>
      <c r="D1192" s="3"/>
    </row>
    <row r="1193" spans="2:4" x14ac:dyDescent="0.35">
      <c r="B1193" s="2">
        <v>41310</v>
      </c>
      <c r="C1193" s="3">
        <v>4.9824000000000002</v>
      </c>
      <c r="D1193" s="3"/>
    </row>
    <row r="1194" spans="2:4" x14ac:dyDescent="0.35">
      <c r="B1194" s="2">
        <v>41309</v>
      </c>
      <c r="C1194" s="3">
        <v>4.9926000000000004</v>
      </c>
      <c r="D1194" s="3"/>
    </row>
    <row r="1195" spans="2:4" x14ac:dyDescent="0.35">
      <c r="B1195" s="2">
        <v>41306</v>
      </c>
      <c r="C1195" s="3">
        <v>4.7085999999999997</v>
      </c>
      <c r="D1195" s="3"/>
    </row>
    <row r="1196" spans="2:4" x14ac:dyDescent="0.35">
      <c r="B1196" s="2">
        <v>41305</v>
      </c>
      <c r="C1196" s="3">
        <v>4.7212000000000005</v>
      </c>
      <c r="D1196" s="3"/>
    </row>
    <row r="1197" spans="2:4" x14ac:dyDescent="0.35">
      <c r="B1197" s="2">
        <v>41304</v>
      </c>
      <c r="C1197" s="3">
        <v>4.7914000000000003</v>
      </c>
      <c r="D1197" s="3"/>
    </row>
    <row r="1198" spans="2:4" x14ac:dyDescent="0.35">
      <c r="B1198" s="2">
        <v>41303</v>
      </c>
      <c r="C1198" s="3">
        <v>4.8319999999999999</v>
      </c>
      <c r="D1198" s="3"/>
    </row>
    <row r="1199" spans="2:4" x14ac:dyDescent="0.35">
      <c r="B1199" s="2">
        <v>41302</v>
      </c>
      <c r="C1199" s="3">
        <v>4.6318000000000001</v>
      </c>
      <c r="D1199" s="3"/>
    </row>
    <row r="1200" spans="2:4" x14ac:dyDescent="0.35">
      <c r="B1200" s="2">
        <v>41299</v>
      </c>
      <c r="C1200" s="3">
        <v>4.8445999999999998</v>
      </c>
      <c r="D1200" s="3"/>
    </row>
    <row r="1201" spans="2:4" x14ac:dyDescent="0.35">
      <c r="B1201" s="2">
        <v>41298</v>
      </c>
      <c r="C1201" s="3">
        <v>4.1959999999999997</v>
      </c>
      <c r="D1201" s="3"/>
    </row>
    <row r="1202" spans="2:4" x14ac:dyDescent="0.35">
      <c r="B1202" s="2">
        <v>41297</v>
      </c>
      <c r="C1202" s="3">
        <v>2.9501999999999997</v>
      </c>
      <c r="D1202" s="3"/>
    </row>
    <row r="1203" spans="2:4" x14ac:dyDescent="0.35">
      <c r="B1203" s="2">
        <v>41296</v>
      </c>
      <c r="C1203" s="3">
        <v>2.7946</v>
      </c>
      <c r="D1203" s="3"/>
    </row>
    <row r="1204" spans="2:4" x14ac:dyDescent="0.35">
      <c r="B1204" s="2">
        <v>41292</v>
      </c>
      <c r="C1204" s="3">
        <v>2.8334000000000001</v>
      </c>
      <c r="D1204" s="3"/>
    </row>
    <row r="1205" spans="2:4" x14ac:dyDescent="0.35">
      <c r="B1205" s="2">
        <v>41291</v>
      </c>
      <c r="C1205" s="3">
        <v>2.7914000000000003</v>
      </c>
      <c r="D1205" s="3"/>
    </row>
    <row r="1206" spans="2:4" x14ac:dyDescent="0.35">
      <c r="B1206" s="2">
        <v>41290</v>
      </c>
      <c r="C1206" s="3">
        <v>2.7852000000000001</v>
      </c>
      <c r="D1206" s="3"/>
    </row>
    <row r="1207" spans="2:4" x14ac:dyDescent="0.35">
      <c r="B1207" s="2">
        <v>41289</v>
      </c>
      <c r="C1207" s="3">
        <v>2.9053999999999998</v>
      </c>
      <c r="D1207" s="3"/>
    </row>
    <row r="1208" spans="2:4" x14ac:dyDescent="0.35">
      <c r="B1208" s="2">
        <v>41288</v>
      </c>
      <c r="C1208" s="3">
        <v>2.9556</v>
      </c>
      <c r="D1208" s="3"/>
    </row>
    <row r="1209" spans="2:4" x14ac:dyDescent="0.35">
      <c r="B1209" s="2">
        <v>41285</v>
      </c>
      <c r="C1209" s="3">
        <v>2.8940000000000001</v>
      </c>
      <c r="D1209" s="3"/>
    </row>
    <row r="1210" spans="2:4" x14ac:dyDescent="0.35">
      <c r="B1210" s="2">
        <v>41284</v>
      </c>
      <c r="C1210" s="3">
        <v>2.8</v>
      </c>
      <c r="D1210" s="3"/>
    </row>
    <row r="1211" spans="2:4" x14ac:dyDescent="0.35">
      <c r="B1211" s="2">
        <v>41283</v>
      </c>
      <c r="C1211" s="3">
        <v>2.7402000000000002</v>
      </c>
      <c r="D1211" s="3"/>
    </row>
    <row r="1212" spans="2:4" x14ac:dyDescent="0.35">
      <c r="B1212" s="2">
        <v>41282</v>
      </c>
      <c r="C1212" s="3">
        <v>2.7757999999999998</v>
      </c>
      <c r="D1212" s="3"/>
    </row>
    <row r="1213" spans="2:4" x14ac:dyDescent="0.35">
      <c r="B1213" s="2">
        <v>41281</v>
      </c>
      <c r="C1213" s="3">
        <v>2.8342000000000001</v>
      </c>
      <c r="D1213" s="3"/>
    </row>
    <row r="1214" spans="2:4" x14ac:dyDescent="0.35">
      <c r="B1214" s="2">
        <v>41278</v>
      </c>
      <c r="C1214" s="3">
        <v>2.7422</v>
      </c>
      <c r="D1214" s="3"/>
    </row>
    <row r="1215" spans="2:4" x14ac:dyDescent="0.35">
      <c r="B1215" s="2">
        <v>41277</v>
      </c>
      <c r="C1215" s="3">
        <v>2.7597999999999998</v>
      </c>
      <c r="D1215" s="3"/>
    </row>
    <row r="1216" spans="2:4" x14ac:dyDescent="0.35">
      <c r="B1216" s="2">
        <v>41276</v>
      </c>
      <c r="C1216" s="3">
        <v>2.6288</v>
      </c>
      <c r="D1216" s="3"/>
    </row>
    <row r="1217" spans="2:4" x14ac:dyDescent="0.35">
      <c r="B1217" s="2">
        <v>41274</v>
      </c>
      <c r="C1217" s="3">
        <v>2.6454</v>
      </c>
      <c r="D1217" s="3"/>
    </row>
    <row r="1218" spans="2:4" x14ac:dyDescent="0.35">
      <c r="B1218" s="2">
        <v>41271</v>
      </c>
      <c r="C1218" s="3">
        <v>2.5522</v>
      </c>
      <c r="D1218" s="3"/>
    </row>
    <row r="1219" spans="2:4" x14ac:dyDescent="0.35">
      <c r="B1219" s="2">
        <v>41270</v>
      </c>
      <c r="C1219" s="3">
        <v>2.5857999999999999</v>
      </c>
      <c r="D1219" s="3"/>
    </row>
    <row r="1220" spans="2:4" x14ac:dyDescent="0.35">
      <c r="B1220" s="2">
        <v>41269</v>
      </c>
      <c r="C1220" s="3">
        <v>2.59</v>
      </c>
      <c r="D1220" s="3"/>
    </row>
    <row r="1221" spans="2:4" x14ac:dyDescent="0.35">
      <c r="B1221" s="2">
        <v>41267</v>
      </c>
      <c r="C1221" s="3">
        <v>2.5780000000000003</v>
      </c>
      <c r="D1221" s="3"/>
    </row>
    <row r="1222" spans="2:4" x14ac:dyDescent="0.35">
      <c r="B1222" s="2">
        <v>41264</v>
      </c>
      <c r="C1222" s="3">
        <v>2.6097999999999999</v>
      </c>
      <c r="D1222" s="3"/>
    </row>
    <row r="1223" spans="2:4" x14ac:dyDescent="0.35">
      <c r="B1223" s="2">
        <v>41263</v>
      </c>
      <c r="C1223" s="3">
        <v>2.6713999999999998</v>
      </c>
      <c r="D1223" s="3"/>
    </row>
    <row r="1224" spans="2:4" x14ac:dyDescent="0.35">
      <c r="B1224" s="2">
        <v>41262</v>
      </c>
      <c r="C1224" s="3">
        <v>2.6850000000000001</v>
      </c>
      <c r="D1224" s="3"/>
    </row>
    <row r="1225" spans="2:4" x14ac:dyDescent="0.35">
      <c r="B1225" s="2">
        <v>41261</v>
      </c>
      <c r="C1225" s="3">
        <v>2.7326000000000001</v>
      </c>
      <c r="D1225" s="3"/>
    </row>
    <row r="1226" spans="2:4" x14ac:dyDescent="0.35">
      <c r="B1226" s="2">
        <v>41260</v>
      </c>
      <c r="C1226" s="3">
        <v>2.7058</v>
      </c>
      <c r="D1226" s="3"/>
    </row>
    <row r="1227" spans="2:4" x14ac:dyDescent="0.35">
      <c r="B1227" s="2">
        <v>41257</v>
      </c>
      <c r="C1227" s="3">
        <v>2.6657999999999999</v>
      </c>
      <c r="D1227" s="3"/>
    </row>
    <row r="1228" spans="2:4" x14ac:dyDescent="0.35">
      <c r="B1228" s="2">
        <v>41256</v>
      </c>
      <c r="C1228" s="3">
        <v>2.6446000000000001</v>
      </c>
      <c r="D1228" s="3"/>
    </row>
    <row r="1229" spans="2:4" x14ac:dyDescent="0.35">
      <c r="B1229" s="2">
        <v>41255</v>
      </c>
      <c r="C1229" s="3">
        <v>2.5922000000000001</v>
      </c>
      <c r="D1229" s="3"/>
    </row>
    <row r="1230" spans="2:4" x14ac:dyDescent="0.35">
      <c r="B1230" s="2">
        <v>41254</v>
      </c>
      <c r="C1230" s="3">
        <v>2.4596</v>
      </c>
      <c r="D1230" s="3"/>
    </row>
    <row r="1231" spans="2:4" x14ac:dyDescent="0.35">
      <c r="B1231" s="2">
        <v>41253</v>
      </c>
      <c r="C1231" s="3">
        <v>2.4228000000000001</v>
      </c>
      <c r="D1231" s="3"/>
    </row>
    <row r="1232" spans="2:4" x14ac:dyDescent="0.35">
      <c r="B1232" s="2">
        <v>41250</v>
      </c>
      <c r="C1232" s="3">
        <v>2.4565999999999999</v>
      </c>
      <c r="D1232" s="3"/>
    </row>
    <row r="1233" spans="2:4" x14ac:dyDescent="0.35">
      <c r="B1233" s="2">
        <v>41249</v>
      </c>
      <c r="C1233" s="3">
        <v>2.4620000000000002</v>
      </c>
      <c r="D1233" s="3"/>
    </row>
    <row r="1234" spans="2:4" x14ac:dyDescent="0.35">
      <c r="B1234" s="2">
        <v>41248</v>
      </c>
      <c r="C1234" s="3">
        <v>2.3820000000000001</v>
      </c>
      <c r="D1234" s="3"/>
    </row>
    <row r="1235" spans="2:4" x14ac:dyDescent="0.35">
      <c r="B1235" s="2">
        <v>41247</v>
      </c>
      <c r="C1235" s="3">
        <v>2.4756</v>
      </c>
      <c r="D1235" s="3"/>
    </row>
    <row r="1236" spans="2:4" x14ac:dyDescent="0.35">
      <c r="B1236" s="2">
        <v>41246</v>
      </c>
      <c r="C1236" s="3">
        <v>2.1713999999999998</v>
      </c>
      <c r="D1236" s="3"/>
    </row>
    <row r="1237" spans="2:4" x14ac:dyDescent="0.35">
      <c r="B1237" s="2">
        <v>41243</v>
      </c>
      <c r="C1237" s="3">
        <v>2.3346</v>
      </c>
      <c r="D1237" s="3"/>
    </row>
    <row r="1238" spans="2:4" x14ac:dyDescent="0.35">
      <c r="B1238" s="2">
        <v>41242</v>
      </c>
      <c r="C1238" s="3">
        <v>2.3251999999999997</v>
      </c>
      <c r="D1238" s="3"/>
    </row>
    <row r="1239" spans="2:4" x14ac:dyDescent="0.35">
      <c r="B1239" s="2">
        <v>41241</v>
      </c>
      <c r="C1239" s="3">
        <v>2.3494000000000002</v>
      </c>
      <c r="D1239" s="3"/>
    </row>
    <row r="1240" spans="2:4" x14ac:dyDescent="0.35">
      <c r="B1240" s="2">
        <v>41240</v>
      </c>
      <c r="C1240" s="3">
        <v>2.3738000000000001</v>
      </c>
      <c r="D1240" s="3"/>
    </row>
    <row r="1241" spans="2:4" x14ac:dyDescent="0.35">
      <c r="B1241" s="2">
        <v>41239</v>
      </c>
      <c r="C1241" s="3">
        <v>2.3446000000000002</v>
      </c>
      <c r="D1241" s="3"/>
    </row>
    <row r="1242" spans="2:4" x14ac:dyDescent="0.35">
      <c r="B1242" s="2">
        <v>41236</v>
      </c>
      <c r="C1242" s="3">
        <v>2.37</v>
      </c>
      <c r="D1242" s="3"/>
    </row>
    <row r="1243" spans="2:4" x14ac:dyDescent="0.35">
      <c r="B1243" s="2">
        <v>41234</v>
      </c>
      <c r="C1243" s="3">
        <v>2.3714</v>
      </c>
      <c r="D1243" s="3"/>
    </row>
    <row r="1244" spans="2:4" x14ac:dyDescent="0.35">
      <c r="B1244" s="2">
        <v>41233</v>
      </c>
      <c r="C1244" s="3">
        <v>2.3542000000000001</v>
      </c>
      <c r="D1244" s="3"/>
    </row>
    <row r="1245" spans="2:4" x14ac:dyDescent="0.35">
      <c r="B1245" s="2">
        <v>41232</v>
      </c>
      <c r="C1245" s="3">
        <v>2.3245999999999998</v>
      </c>
      <c r="D1245" s="3"/>
    </row>
    <row r="1246" spans="2:4" x14ac:dyDescent="0.35">
      <c r="B1246" s="2">
        <v>41229</v>
      </c>
      <c r="C1246" s="3">
        <v>2.3113999999999999</v>
      </c>
      <c r="D1246" s="3"/>
    </row>
    <row r="1247" spans="2:4" x14ac:dyDescent="0.35">
      <c r="B1247" s="2">
        <v>41228</v>
      </c>
      <c r="C1247" s="3">
        <v>2.3280000000000003</v>
      </c>
      <c r="D1247" s="3"/>
    </row>
    <row r="1248" spans="2:4" x14ac:dyDescent="0.35">
      <c r="B1248" s="2">
        <v>41227</v>
      </c>
      <c r="C1248" s="3">
        <v>2.2793999999999999</v>
      </c>
      <c r="D1248" s="3"/>
    </row>
    <row r="1249" spans="2:4" x14ac:dyDescent="0.35">
      <c r="B1249" s="2">
        <v>41226</v>
      </c>
      <c r="C1249" s="3">
        <v>2.2746</v>
      </c>
      <c r="D1249" s="3"/>
    </row>
    <row r="1250" spans="2:4" x14ac:dyDescent="0.35">
      <c r="B1250" s="2">
        <v>41225</v>
      </c>
      <c r="C1250" s="3">
        <v>2.234</v>
      </c>
      <c r="D1250" s="3"/>
    </row>
    <row r="1251" spans="2:4" x14ac:dyDescent="0.35">
      <c r="B1251" s="2">
        <v>41222</v>
      </c>
      <c r="C1251" s="3">
        <v>2.2258</v>
      </c>
      <c r="D1251" s="3"/>
    </row>
    <row r="1252" spans="2:4" x14ac:dyDescent="0.35">
      <c r="B1252" s="2">
        <v>41221</v>
      </c>
      <c r="C1252" s="3">
        <v>2.1705999999999999</v>
      </c>
      <c r="D1252" s="3"/>
    </row>
    <row r="1253" spans="2:4" x14ac:dyDescent="0.35">
      <c r="B1253" s="2">
        <v>41220</v>
      </c>
      <c r="C1253" s="3">
        <v>2.2193999999999998</v>
      </c>
      <c r="D1253" s="3"/>
    </row>
    <row r="1254" spans="2:4" x14ac:dyDescent="0.35">
      <c r="B1254" s="2">
        <v>41219</v>
      </c>
      <c r="C1254" s="3">
        <v>2.1819999999999999</v>
      </c>
      <c r="D1254" s="3"/>
    </row>
    <row r="1255" spans="2:4" x14ac:dyDescent="0.35">
      <c r="B1255" s="2">
        <v>41218</v>
      </c>
      <c r="C1255" s="3">
        <v>2.2353999999999998</v>
      </c>
      <c r="D1255" s="3"/>
    </row>
    <row r="1256" spans="2:4" x14ac:dyDescent="0.35">
      <c r="B1256" s="2">
        <v>41215</v>
      </c>
      <c r="C1256" s="3">
        <v>2.1972</v>
      </c>
      <c r="D1256" s="3"/>
    </row>
    <row r="1257" spans="2:4" x14ac:dyDescent="0.35">
      <c r="B1257" s="2">
        <v>41214</v>
      </c>
      <c r="C1257" s="3">
        <v>2.2198000000000002</v>
      </c>
      <c r="D1257" s="3"/>
    </row>
    <row r="1258" spans="2:4" x14ac:dyDescent="0.35">
      <c r="B1258" s="2">
        <v>41213</v>
      </c>
      <c r="C1258" s="3">
        <v>2.2640000000000002</v>
      </c>
      <c r="D1258" s="3"/>
    </row>
    <row r="1259" spans="2:4" x14ac:dyDescent="0.35">
      <c r="B1259" s="2">
        <v>41208</v>
      </c>
      <c r="C1259" s="3">
        <v>1.988</v>
      </c>
      <c r="D1259" s="3"/>
    </row>
    <row r="1260" spans="2:4" x14ac:dyDescent="0.35">
      <c r="B1260" s="2">
        <v>41207</v>
      </c>
      <c r="C1260" s="3">
        <v>1.7574000000000001</v>
      </c>
      <c r="D1260" s="3"/>
    </row>
    <row r="1261" spans="2:4" x14ac:dyDescent="0.35">
      <c r="B1261" s="2">
        <v>41206</v>
      </c>
      <c r="C1261" s="3">
        <v>1.7175999999999998</v>
      </c>
      <c r="D1261" s="3"/>
    </row>
    <row r="1262" spans="2:4" x14ac:dyDescent="0.35">
      <c r="B1262" s="2">
        <v>41205</v>
      </c>
      <c r="C1262" s="3">
        <v>1.9492</v>
      </c>
      <c r="D1262" s="3"/>
    </row>
    <row r="1263" spans="2:4" x14ac:dyDescent="0.35">
      <c r="B1263" s="2">
        <v>41204</v>
      </c>
      <c r="C1263" s="3">
        <v>1.9393999999999998</v>
      </c>
      <c r="D1263" s="3"/>
    </row>
    <row r="1264" spans="2:4" x14ac:dyDescent="0.35">
      <c r="B1264" s="2">
        <v>41201</v>
      </c>
      <c r="C1264" s="3">
        <v>1.8565999999999998</v>
      </c>
      <c r="D1264" s="3"/>
    </row>
    <row r="1265" spans="2:4" x14ac:dyDescent="0.35">
      <c r="B1265" s="2">
        <v>41200</v>
      </c>
      <c r="C1265" s="3">
        <v>1.9245999999999999</v>
      </c>
      <c r="D1265" s="3"/>
    </row>
    <row r="1266" spans="2:4" x14ac:dyDescent="0.35">
      <c r="B1266" s="2">
        <v>41199</v>
      </c>
      <c r="C1266" s="3">
        <v>1.9578</v>
      </c>
      <c r="D1266" s="3"/>
    </row>
    <row r="1267" spans="2:4" x14ac:dyDescent="0.35">
      <c r="B1267" s="2">
        <v>41198</v>
      </c>
      <c r="C1267" s="3">
        <v>1.8872</v>
      </c>
      <c r="D1267" s="3"/>
    </row>
    <row r="1268" spans="2:4" x14ac:dyDescent="0.35">
      <c r="B1268" s="2">
        <v>41197</v>
      </c>
      <c r="C1268" s="3">
        <v>1.8501999999999998</v>
      </c>
      <c r="D1268" s="3"/>
    </row>
    <row r="1269" spans="2:4" x14ac:dyDescent="0.35">
      <c r="B1269" s="2">
        <v>41194</v>
      </c>
      <c r="C1269" s="3">
        <v>1.8382000000000001</v>
      </c>
      <c r="D1269" s="3"/>
    </row>
    <row r="1270" spans="2:4" x14ac:dyDescent="0.35">
      <c r="B1270" s="2">
        <v>41193</v>
      </c>
      <c r="C1270" s="3">
        <v>1.8852</v>
      </c>
      <c r="D1270" s="3"/>
    </row>
    <row r="1271" spans="2:4" x14ac:dyDescent="0.35">
      <c r="B1271" s="2">
        <v>41192</v>
      </c>
      <c r="C1271" s="3">
        <v>1.8714</v>
      </c>
      <c r="D1271" s="3"/>
    </row>
    <row r="1272" spans="2:4" x14ac:dyDescent="0.35">
      <c r="B1272" s="2">
        <v>41191</v>
      </c>
      <c r="C1272" s="3">
        <v>1.8722000000000001</v>
      </c>
      <c r="D1272" s="3"/>
    </row>
    <row r="1273" spans="2:4" x14ac:dyDescent="0.35">
      <c r="B1273" s="2">
        <v>41190</v>
      </c>
      <c r="C1273" s="3">
        <v>2.1006</v>
      </c>
      <c r="D1273" s="3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E7"/>
  <sheetViews>
    <sheetView showGridLines="0" zoomScale="80" zoomScaleNormal="80" workbookViewId="0"/>
  </sheetViews>
  <sheetFormatPr defaultColWidth="8.796875" defaultRowHeight="15.6" x14ac:dyDescent="0.35"/>
  <cols>
    <col min="2" max="2" width="30.59765625" customWidth="1"/>
    <col min="3" max="5" width="15.59765625" customWidth="1"/>
  </cols>
  <sheetData>
    <row r="2" spans="2:5" x14ac:dyDescent="0.35">
      <c r="B2" s="4" t="s">
        <v>80</v>
      </c>
      <c r="C2" s="4" t="s">
        <v>81</v>
      </c>
      <c r="D2" s="4" t="s">
        <v>83</v>
      </c>
      <c r="E2" s="4" t="s">
        <v>82</v>
      </c>
    </row>
    <row r="3" spans="2:5" x14ac:dyDescent="0.35">
      <c r="B3" s="2" t="s">
        <v>84</v>
      </c>
      <c r="C3" s="32">
        <f>MIN('Historical Share Price (14)'!C3:C253)</f>
        <v>22.675999999999998</v>
      </c>
      <c r="D3" s="33">
        <f>E3-C3</f>
        <v>17.860000000000003</v>
      </c>
      <c r="E3" s="34">
        <f>MAX('Historical Share Price (14)'!C3:C253)</f>
        <v>40.536000000000001</v>
      </c>
    </row>
    <row r="4" spans="2:5" x14ac:dyDescent="0.35">
      <c r="B4" s="2" t="s">
        <v>85</v>
      </c>
      <c r="C4" s="32">
        <v>45</v>
      </c>
      <c r="D4" s="33">
        <f t="shared" ref="D4:D7" si="0">E4-C4</f>
        <v>3</v>
      </c>
      <c r="E4" s="34">
        <v>48</v>
      </c>
    </row>
    <row r="5" spans="2:5" x14ac:dyDescent="0.35">
      <c r="B5" s="2" t="s">
        <v>86</v>
      </c>
      <c r="C5" s="32">
        <f>C7-5</f>
        <v>31.810000000000002</v>
      </c>
      <c r="D5" s="33">
        <f t="shared" si="0"/>
        <v>32.089999999999996</v>
      </c>
      <c r="E5" s="34">
        <f>E7+8</f>
        <v>63.9</v>
      </c>
    </row>
    <row r="6" spans="2:5" x14ac:dyDescent="0.35">
      <c r="B6" s="2" t="s">
        <v>87</v>
      </c>
      <c r="C6" s="32">
        <f>C7+8</f>
        <v>44.81</v>
      </c>
      <c r="D6" s="33">
        <f t="shared" si="0"/>
        <v>21.090000000000003</v>
      </c>
      <c r="E6" s="34">
        <f>E7+10</f>
        <v>65.900000000000006</v>
      </c>
    </row>
    <row r="7" spans="2:5" x14ac:dyDescent="0.35">
      <c r="B7" s="2" t="s">
        <v>88</v>
      </c>
      <c r="C7" s="32">
        <v>36.81</v>
      </c>
      <c r="D7" s="33">
        <f t="shared" si="0"/>
        <v>19.089999999999996</v>
      </c>
      <c r="E7" s="34">
        <v>55.9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R39"/>
  <sheetViews>
    <sheetView showGridLines="0" zoomScale="63" zoomScaleNormal="100" workbookViewId="0"/>
  </sheetViews>
  <sheetFormatPr defaultColWidth="8.19921875" defaultRowHeight="15.6" x14ac:dyDescent="0.35"/>
  <cols>
    <col min="1" max="1" width="9" style="38" customWidth="1"/>
    <col min="2" max="2" width="13.19921875" style="38" bestFit="1" customWidth="1"/>
    <col min="3" max="6" width="10.59765625" style="44" customWidth="1"/>
    <col min="7" max="18" width="8.19921875" style="44" customWidth="1"/>
    <col min="19" max="16384" width="8.19921875" style="38"/>
  </cols>
  <sheetData>
    <row r="1" spans="2:18" customFormat="1" x14ac:dyDescent="0.35">
      <c r="C1" s="1"/>
    </row>
    <row r="2" spans="2:18" customFormat="1" ht="22.8" x14ac:dyDescent="0.5">
      <c r="B2" s="41" t="s">
        <v>2</v>
      </c>
      <c r="C2" s="42"/>
      <c r="D2" s="37" t="s">
        <v>121</v>
      </c>
      <c r="E2" s="37" t="s">
        <v>122</v>
      </c>
      <c r="F2" s="37" t="s">
        <v>124</v>
      </c>
      <c r="G2" s="35" t="s">
        <v>91</v>
      </c>
      <c r="H2" s="36"/>
      <c r="I2" s="36"/>
      <c r="J2" s="36"/>
      <c r="K2" s="35" t="s">
        <v>116</v>
      </c>
      <c r="L2" s="36"/>
      <c r="M2" s="36"/>
      <c r="N2" s="36"/>
      <c r="O2" s="35" t="s">
        <v>93</v>
      </c>
      <c r="P2" s="35"/>
      <c r="Q2" s="35"/>
      <c r="R2" s="35"/>
    </row>
    <row r="3" spans="2:18" customFormat="1" x14ac:dyDescent="0.35">
      <c r="B3" s="37" t="s">
        <v>89</v>
      </c>
      <c r="C3" s="37" t="s">
        <v>90</v>
      </c>
      <c r="D3" s="37" t="s">
        <v>120</v>
      </c>
      <c r="E3" s="37" t="s">
        <v>123</v>
      </c>
      <c r="F3" s="37" t="s">
        <v>123</v>
      </c>
      <c r="G3" s="37" t="s">
        <v>117</v>
      </c>
      <c r="H3" s="37" t="s">
        <v>92</v>
      </c>
      <c r="I3" s="37" t="s">
        <v>118</v>
      </c>
      <c r="J3" s="37" t="s">
        <v>119</v>
      </c>
      <c r="K3" s="37" t="s">
        <v>117</v>
      </c>
      <c r="L3" s="37" t="s">
        <v>92</v>
      </c>
      <c r="M3" s="37" t="s">
        <v>118</v>
      </c>
      <c r="N3" s="37" t="s">
        <v>119</v>
      </c>
      <c r="O3" s="37" t="s">
        <v>117</v>
      </c>
      <c r="P3" s="37" t="s">
        <v>92</v>
      </c>
      <c r="Q3" s="37" t="s">
        <v>118</v>
      </c>
      <c r="R3" s="37" t="s">
        <v>119</v>
      </c>
    </row>
    <row r="4" spans="2:18" customFormat="1" ht="4.95" customHeight="1" x14ac:dyDescent="0.35">
      <c r="C4" s="1"/>
    </row>
    <row r="5" spans="2:18" x14ac:dyDescent="0.35">
      <c r="B5" s="66" t="s">
        <v>94</v>
      </c>
      <c r="C5" s="43" t="s">
        <v>105</v>
      </c>
      <c r="D5" s="45">
        <v>41</v>
      </c>
      <c r="E5" s="46">
        <v>8015</v>
      </c>
      <c r="F5" s="46">
        <v>7573</v>
      </c>
      <c r="G5" s="47">
        <f t="shared" ref="G5:R5" ca="1" si="0">G$15+G31</f>
        <v>4.6215297787019161</v>
      </c>
      <c r="H5" s="47">
        <f t="shared" ca="1" si="0"/>
        <v>7.4527303205042248</v>
      </c>
      <c r="I5" s="47">
        <f t="shared" ca="1" si="0"/>
        <v>2.5228127734033245</v>
      </c>
      <c r="J5" s="47">
        <f t="shared" ca="1" si="0"/>
        <v>3.1414147992939938</v>
      </c>
      <c r="K5" s="47">
        <f t="shared" ca="1" si="0"/>
        <v>10.612878909382518</v>
      </c>
      <c r="L5" s="47">
        <f t="shared" ca="1" si="0"/>
        <v>11.149718817591927</v>
      </c>
      <c r="M5" s="47">
        <f t="shared" ca="1" si="0"/>
        <v>13.627785372522215</v>
      </c>
      <c r="N5" s="47">
        <f t="shared" ca="1" si="0"/>
        <v>5.9031712477937273</v>
      </c>
      <c r="O5" s="47">
        <f t="shared" ca="1" si="0"/>
        <v>119.07321428571427</v>
      </c>
      <c r="P5" s="47">
        <f t="shared" ca="1" si="0"/>
        <v>48.90860465116279</v>
      </c>
      <c r="Q5" s="47">
        <f t="shared" ca="1" si="0"/>
        <v>64.706607142857138</v>
      </c>
      <c r="R5" s="47">
        <f t="shared" ca="1" si="0"/>
        <v>44.927686832740207</v>
      </c>
    </row>
    <row r="6" spans="2:18" x14ac:dyDescent="0.35">
      <c r="B6" s="66" t="s">
        <v>95</v>
      </c>
      <c r="C6" s="43" t="s">
        <v>106</v>
      </c>
      <c r="D6" s="45">
        <v>3.59</v>
      </c>
      <c r="E6" s="46">
        <v>2494</v>
      </c>
      <c r="F6" s="46">
        <v>3104</v>
      </c>
      <c r="G6" s="47">
        <f t="shared" ref="G6:R6" ca="1" si="1">G$15+G32</f>
        <v>2.3815297787019163</v>
      </c>
      <c r="H6" s="47">
        <f t="shared" ca="1" si="1"/>
        <v>4.3727303205042238</v>
      </c>
      <c r="I6" s="47">
        <f t="shared" ca="1" si="1"/>
        <v>5.3828127734033249</v>
      </c>
      <c r="J6" s="47">
        <f t="shared" ca="1" si="1"/>
        <v>2.1014147992939938</v>
      </c>
      <c r="K6" s="47">
        <f t="shared" ca="1" si="1"/>
        <v>13.612878909382518</v>
      </c>
      <c r="L6" s="47">
        <f t="shared" ca="1" si="1"/>
        <v>12.309718817591927</v>
      </c>
      <c r="M6" s="47">
        <f t="shared" ca="1" si="1"/>
        <v>9.6677853725222143</v>
      </c>
      <c r="N6" s="47">
        <f t="shared" ca="1" si="1"/>
        <v>4.783171247793728</v>
      </c>
      <c r="O6" s="47">
        <f t="shared" ca="1" si="1"/>
        <v>112.84321428571428</v>
      </c>
      <c r="P6" s="47">
        <f t="shared" ca="1" si="1"/>
        <v>66.748604651162793</v>
      </c>
      <c r="Q6" s="47">
        <f t="shared" ca="1" si="1"/>
        <v>43.976607142857141</v>
      </c>
      <c r="R6" s="47">
        <f t="shared" ca="1" si="1"/>
        <v>54.847686832740209</v>
      </c>
    </row>
    <row r="7" spans="2:18" x14ac:dyDescent="0.35">
      <c r="B7" s="66" t="s">
        <v>96</v>
      </c>
      <c r="C7" s="43" t="s">
        <v>107</v>
      </c>
      <c r="D7" s="45">
        <v>27.22</v>
      </c>
      <c r="E7" s="46">
        <v>6116</v>
      </c>
      <c r="F7" s="46">
        <v>6722</v>
      </c>
      <c r="G7" s="47">
        <f t="shared" ref="G7:R7" ca="1" si="2">G$15+G33</f>
        <v>4.8815297787019158</v>
      </c>
      <c r="H7" s="47">
        <f t="shared" ca="1" si="2"/>
        <v>4.3527303205042243</v>
      </c>
      <c r="I7" s="47">
        <f t="shared" ca="1" si="2"/>
        <v>5.9028127734033244</v>
      </c>
      <c r="J7" s="47">
        <f t="shared" ca="1" si="2"/>
        <v>2.3014147992939935</v>
      </c>
      <c r="K7" s="47">
        <f t="shared" ca="1" si="2"/>
        <v>8.8228789093825171</v>
      </c>
      <c r="L7" s="47">
        <f t="shared" ca="1" si="2"/>
        <v>10.179718817591926</v>
      </c>
      <c r="M7" s="47">
        <f t="shared" ca="1" si="2"/>
        <v>11.917785372522214</v>
      </c>
      <c r="N7" s="47">
        <f t="shared" ca="1" si="2"/>
        <v>12.863171247793726</v>
      </c>
      <c r="O7" s="47">
        <f t="shared" ca="1" si="2"/>
        <v>89.773214285714275</v>
      </c>
      <c r="P7" s="47">
        <f t="shared" ca="1" si="2"/>
        <v>70.608604651162779</v>
      </c>
      <c r="Q7" s="47">
        <f t="shared" ca="1" si="2"/>
        <v>51.346607142857138</v>
      </c>
      <c r="R7" s="47">
        <f t="shared" ca="1" si="2"/>
        <v>52.287686832740206</v>
      </c>
    </row>
    <row r="8" spans="2:18" x14ac:dyDescent="0.35">
      <c r="B8" s="66" t="s">
        <v>97</v>
      </c>
      <c r="C8" s="43" t="s">
        <v>108</v>
      </c>
      <c r="D8" s="45">
        <v>16.78</v>
      </c>
      <c r="E8" s="46">
        <v>4278</v>
      </c>
      <c r="F8" s="46">
        <v>4606</v>
      </c>
      <c r="G8" s="47">
        <f t="shared" ref="G8:R8" ca="1" si="3">G$15+G34</f>
        <v>7.6615297787019161</v>
      </c>
      <c r="H8" s="47">
        <f t="shared" ca="1" si="3"/>
        <v>4.5927303205042245</v>
      </c>
      <c r="I8" s="47">
        <f t="shared" ca="1" si="3"/>
        <v>2.6128127734033244</v>
      </c>
      <c r="J8" s="47">
        <f t="shared" ca="1" si="3"/>
        <v>4.0714147992939935</v>
      </c>
      <c r="K8" s="47">
        <f t="shared" ca="1" si="3"/>
        <v>16.262878909382518</v>
      </c>
      <c r="L8" s="47">
        <f t="shared" ca="1" si="3"/>
        <v>10.319718817591927</v>
      </c>
      <c r="M8" s="47">
        <f t="shared" ca="1" si="3"/>
        <v>5.4277853725222149</v>
      </c>
      <c r="N8" s="47">
        <f t="shared" ca="1" si="3"/>
        <v>7.3731712477937279</v>
      </c>
      <c r="O8" s="47">
        <f t="shared" ca="1" si="3"/>
        <v>105.17321428571428</v>
      </c>
      <c r="P8" s="47">
        <f t="shared" ca="1" si="3"/>
        <v>69.738604651162788</v>
      </c>
      <c r="Q8" s="47">
        <f t="shared" ca="1" si="3"/>
        <v>60.066607142857137</v>
      </c>
      <c r="R8" s="47">
        <f t="shared" ca="1" si="3"/>
        <v>36.337686832740204</v>
      </c>
    </row>
    <row r="9" spans="2:18" x14ac:dyDescent="0.35">
      <c r="B9" s="66" t="s">
        <v>98</v>
      </c>
      <c r="C9" s="43" t="s">
        <v>109</v>
      </c>
      <c r="D9" s="45">
        <v>13.99</v>
      </c>
      <c r="E9" s="46">
        <v>2533</v>
      </c>
      <c r="F9" s="46">
        <v>2952</v>
      </c>
      <c r="G9" s="47">
        <f t="shared" ref="G9:R9" ca="1" si="4">G$15+G35</f>
        <v>6.9615297787019159</v>
      </c>
      <c r="H9" s="47">
        <f t="shared" ca="1" si="4"/>
        <v>5.5027303205042237</v>
      </c>
      <c r="I9" s="47">
        <f t="shared" ca="1" si="4"/>
        <v>4.792812773403325</v>
      </c>
      <c r="J9" s="47">
        <f t="shared" ca="1" si="4"/>
        <v>0.72141479929399366</v>
      </c>
      <c r="K9" s="47">
        <f t="shared" ca="1" si="4"/>
        <v>15.482878909382517</v>
      </c>
      <c r="L9" s="47">
        <f t="shared" ca="1" si="4"/>
        <v>15.249718817591926</v>
      </c>
      <c r="M9" s="47">
        <f t="shared" ca="1" si="4"/>
        <v>8.1177853725222153</v>
      </c>
      <c r="N9" s="47">
        <f t="shared" ca="1" si="4"/>
        <v>6.333171247793727</v>
      </c>
      <c r="O9" s="47">
        <f t="shared" ca="1" si="4"/>
        <v>116.52321428571427</v>
      </c>
      <c r="P9" s="47">
        <f t="shared" ca="1" si="4"/>
        <v>55.428604651162786</v>
      </c>
      <c r="Q9" s="47">
        <f t="shared" ca="1" si="4"/>
        <v>65.616607142857134</v>
      </c>
      <c r="R9" s="47">
        <f t="shared" ca="1" si="4"/>
        <v>45.707686832740208</v>
      </c>
    </row>
    <row r="10" spans="2:18" x14ac:dyDescent="0.35">
      <c r="B10" s="66" t="s">
        <v>99</v>
      </c>
      <c r="C10" s="43" t="s">
        <v>110</v>
      </c>
      <c r="D10" s="45">
        <v>26.37</v>
      </c>
      <c r="E10" s="46">
        <v>10190</v>
      </c>
      <c r="F10" s="46">
        <v>11025</v>
      </c>
      <c r="G10" s="47">
        <f t="shared" ref="G10:R10" ca="1" si="5">G$15+G36</f>
        <v>5.2415297787019162</v>
      </c>
      <c r="H10" s="47">
        <f t="shared" ca="1" si="5"/>
        <v>3.6227303205042243</v>
      </c>
      <c r="I10" s="47">
        <f t="shared" ca="1" si="5"/>
        <v>4.7128127734033249</v>
      </c>
      <c r="J10" s="47">
        <f t="shared" ca="1" si="5"/>
        <v>1.3314147992939938</v>
      </c>
      <c r="K10" s="47">
        <f t="shared" ca="1" si="5"/>
        <v>16.282878909382518</v>
      </c>
      <c r="L10" s="47">
        <f t="shared" ca="1" si="5"/>
        <v>6.0697188175919266</v>
      </c>
      <c r="M10" s="47">
        <f t="shared" ca="1" si="5"/>
        <v>11.777785372522214</v>
      </c>
      <c r="N10" s="47">
        <f t="shared" ca="1" si="5"/>
        <v>12.983171247793727</v>
      </c>
      <c r="O10" s="47">
        <f t="shared" ca="1" si="5"/>
        <v>101.71321428571427</v>
      </c>
      <c r="P10" s="47">
        <f t="shared" ca="1" si="5"/>
        <v>64.828604651162792</v>
      </c>
      <c r="Q10" s="47">
        <f t="shared" ca="1" si="5"/>
        <v>60.33660714285714</v>
      </c>
      <c r="R10" s="47">
        <f t="shared" ca="1" si="5"/>
        <v>45.847686832740209</v>
      </c>
    </row>
    <row r="11" spans="2:18" x14ac:dyDescent="0.35">
      <c r="B11" s="66" t="s">
        <v>100</v>
      </c>
      <c r="C11" s="43" t="s">
        <v>111</v>
      </c>
      <c r="D11" s="45">
        <v>22.48</v>
      </c>
      <c r="E11" s="46">
        <v>2559</v>
      </c>
      <c r="F11" s="46">
        <v>2349</v>
      </c>
      <c r="G11" s="47">
        <f t="shared" ref="G11:R11" ca="1" si="6">G$15+G37</f>
        <v>5.4315297787019166</v>
      </c>
      <c r="H11" s="47">
        <f t="shared" ca="1" si="6"/>
        <v>5.6227303205042247</v>
      </c>
      <c r="I11" s="47">
        <f t="shared" ca="1" si="6"/>
        <v>3.4028127734033244</v>
      </c>
      <c r="J11" s="47">
        <f t="shared" ca="1" si="6"/>
        <v>6.1614147992939934</v>
      </c>
      <c r="K11" s="47">
        <f t="shared" ca="1" si="6"/>
        <v>12.992878909382519</v>
      </c>
      <c r="L11" s="47">
        <f t="shared" ca="1" si="6"/>
        <v>11.079718817591926</v>
      </c>
      <c r="M11" s="47">
        <f t="shared" ca="1" si="6"/>
        <v>10.967785372522215</v>
      </c>
      <c r="N11" s="47">
        <f t="shared" ca="1" si="6"/>
        <v>11.713171247793728</v>
      </c>
      <c r="O11" s="47">
        <f t="shared" ca="1" si="6"/>
        <v>113.44321428571428</v>
      </c>
      <c r="P11" s="47">
        <f t="shared" ca="1" si="6"/>
        <v>45.608604651162786</v>
      </c>
      <c r="Q11" s="47">
        <f t="shared" ca="1" si="6"/>
        <v>53.576607142857142</v>
      </c>
      <c r="R11" s="47">
        <f t="shared" ca="1" si="6"/>
        <v>38.497686832740207</v>
      </c>
    </row>
    <row r="12" spans="2:18" x14ac:dyDescent="0.35">
      <c r="B12" s="66" t="s">
        <v>112</v>
      </c>
      <c r="C12" s="43" t="s">
        <v>114</v>
      </c>
      <c r="D12" s="45">
        <v>17.68</v>
      </c>
      <c r="E12" s="46">
        <v>7358</v>
      </c>
      <c r="F12" s="46">
        <v>7215</v>
      </c>
      <c r="G12" s="47">
        <f t="shared" ref="G12:R12" ca="1" si="7">G$15+G38</f>
        <v>1.9715297787019164</v>
      </c>
      <c r="H12" s="47">
        <f t="shared" ca="1" si="7"/>
        <v>3.862730320504224</v>
      </c>
      <c r="I12" s="47">
        <f t="shared" ca="1" si="7"/>
        <v>4.3828127734033249</v>
      </c>
      <c r="J12" s="47">
        <f t="shared" ca="1" si="7"/>
        <v>2.8114147992939937</v>
      </c>
      <c r="K12" s="47">
        <f t="shared" ca="1" si="7"/>
        <v>14.702878909382518</v>
      </c>
      <c r="L12" s="47">
        <f t="shared" ca="1" si="7"/>
        <v>10.009718817591928</v>
      </c>
      <c r="M12" s="47">
        <f t="shared" ca="1" si="7"/>
        <v>13.637785372522215</v>
      </c>
      <c r="N12" s="47">
        <f t="shared" ca="1" si="7"/>
        <v>12.793171247793728</v>
      </c>
      <c r="O12" s="47">
        <f t="shared" ca="1" si="7"/>
        <v>101.48321428571428</v>
      </c>
      <c r="P12" s="47">
        <f t="shared" ca="1" si="7"/>
        <v>67.738604651162788</v>
      </c>
      <c r="Q12" s="47">
        <f t="shared" ca="1" si="7"/>
        <v>40.33660714285714</v>
      </c>
      <c r="R12" s="47">
        <f t="shared" ca="1" si="7"/>
        <v>57.26768683274021</v>
      </c>
    </row>
    <row r="13" spans="2:18" x14ac:dyDescent="0.35">
      <c r="B13" s="66" t="s">
        <v>113</v>
      </c>
      <c r="C13" s="43" t="s">
        <v>115</v>
      </c>
      <c r="D13" s="45">
        <v>13.8</v>
      </c>
      <c r="E13" s="46">
        <v>7744</v>
      </c>
      <c r="F13" s="46">
        <v>7376</v>
      </c>
      <c r="G13" s="47">
        <f t="shared" ref="G13:R13" si="8">G$15+G39</f>
        <v>3.9015297787019163</v>
      </c>
      <c r="H13" s="47">
        <f t="shared" si="8"/>
        <v>3.5227303205042242</v>
      </c>
      <c r="I13" s="47">
        <f t="shared" si="8"/>
        <v>2.8728127734033246</v>
      </c>
      <c r="J13" s="47">
        <f t="shared" si="8"/>
        <v>2.7114147992939936</v>
      </c>
      <c r="K13" s="47">
        <f t="shared" si="8"/>
        <v>10.532878909382518</v>
      </c>
      <c r="L13" s="47">
        <f t="shared" si="8"/>
        <v>9.4697188175919269</v>
      </c>
      <c r="M13" s="47">
        <f t="shared" si="8"/>
        <v>8.9777853725222148</v>
      </c>
      <c r="N13" s="47">
        <f t="shared" si="8"/>
        <v>8.4731712477937275</v>
      </c>
      <c r="O13" s="47">
        <f t="shared" si="8"/>
        <v>99.473214285714278</v>
      </c>
      <c r="P13" s="47">
        <f t="shared" si="8"/>
        <v>51.818604651162786</v>
      </c>
      <c r="Q13" s="47">
        <f t="shared" si="8"/>
        <v>49.736607142857139</v>
      </c>
      <c r="R13" s="47">
        <f t="shared" si="8"/>
        <v>39.647686832740206</v>
      </c>
    </row>
    <row r="14" spans="2:18" ht="4.95" customHeight="1" x14ac:dyDescent="0.35">
      <c r="D14" s="34"/>
      <c r="E14" s="39"/>
      <c r="F14" s="39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</row>
    <row r="15" spans="2:18" s="22" customFormat="1" ht="16.2" thickBot="1" x14ac:dyDescent="0.4">
      <c r="B15" s="49" t="s">
        <v>1</v>
      </c>
      <c r="C15" s="50" t="s">
        <v>30</v>
      </c>
      <c r="D15" s="51">
        <v>40</v>
      </c>
      <c r="E15" s="52">
        <v>2228.1999999999998</v>
      </c>
      <c r="F15" s="52">
        <v>2626.9</v>
      </c>
      <c r="G15" s="53">
        <v>3.9015297787019163</v>
      </c>
      <c r="H15" s="53">
        <v>3.5227303205042242</v>
      </c>
      <c r="I15" s="53">
        <v>2.8728127734033246</v>
      </c>
      <c r="J15" s="53">
        <v>2.7114147992939936</v>
      </c>
      <c r="K15" s="53">
        <v>10.532878909382518</v>
      </c>
      <c r="L15" s="53">
        <v>9.4697188175919269</v>
      </c>
      <c r="M15" s="53">
        <v>8.9777853725222148</v>
      </c>
      <c r="N15" s="53">
        <v>8.4731712477937275</v>
      </c>
      <c r="O15" s="53">
        <v>99.473214285714278</v>
      </c>
      <c r="P15" s="53">
        <v>51.818604651162786</v>
      </c>
      <c r="Q15" s="53">
        <v>49.736607142857139</v>
      </c>
      <c r="R15" s="53">
        <v>39.647686832740206</v>
      </c>
    </row>
    <row r="16" spans="2:18" ht="4.95" customHeight="1" thickTop="1" x14ac:dyDescent="0.35"/>
    <row r="17" spans="2:18" x14ac:dyDescent="0.35">
      <c r="B17" s="67" t="s">
        <v>101</v>
      </c>
      <c r="C17" s="43"/>
      <c r="D17" s="43"/>
      <c r="E17" s="46">
        <f>MAX(E5:E15)</f>
        <v>10190</v>
      </c>
      <c r="F17" s="46">
        <f t="shared" ref="F17:R17" si="9">MAX(F5:F15)</f>
        <v>11025</v>
      </c>
      <c r="G17" s="47">
        <f t="shared" ca="1" si="9"/>
        <v>7.6615297787019161</v>
      </c>
      <c r="H17" s="47">
        <f t="shared" ca="1" si="9"/>
        <v>7.4527303205042248</v>
      </c>
      <c r="I17" s="47">
        <f t="shared" ca="1" si="9"/>
        <v>5.9028127734033244</v>
      </c>
      <c r="J17" s="47">
        <f t="shared" ca="1" si="9"/>
        <v>6.1614147992939934</v>
      </c>
      <c r="K17" s="47">
        <f t="shared" ca="1" si="9"/>
        <v>16.282878909382518</v>
      </c>
      <c r="L17" s="47">
        <f t="shared" ca="1" si="9"/>
        <v>15.249718817591926</v>
      </c>
      <c r="M17" s="47">
        <f t="shared" ca="1" si="9"/>
        <v>13.637785372522215</v>
      </c>
      <c r="N17" s="47">
        <f t="shared" ca="1" si="9"/>
        <v>12.983171247793727</v>
      </c>
      <c r="O17" s="47">
        <f t="shared" ca="1" si="9"/>
        <v>119.07321428571427</v>
      </c>
      <c r="P17" s="47">
        <f t="shared" ca="1" si="9"/>
        <v>70.608604651162779</v>
      </c>
      <c r="Q17" s="47">
        <f t="shared" ca="1" si="9"/>
        <v>65.616607142857134</v>
      </c>
      <c r="R17" s="47">
        <f t="shared" ca="1" si="9"/>
        <v>57.26768683274021</v>
      </c>
    </row>
    <row r="18" spans="2:18" x14ac:dyDescent="0.35">
      <c r="B18" s="67" t="s">
        <v>102</v>
      </c>
      <c r="C18" s="43"/>
      <c r="D18" s="43"/>
      <c r="E18" s="46">
        <f>MEDIAN(E5:E15)</f>
        <v>5197</v>
      </c>
      <c r="F18" s="46">
        <f t="shared" ref="F18:R18" si="10">MEDIAN(F5:F15)</f>
        <v>5664</v>
      </c>
      <c r="G18" s="47">
        <f t="shared" ca="1" si="10"/>
        <v>4.751529778701916</v>
      </c>
      <c r="H18" s="47">
        <f t="shared" ca="1" si="10"/>
        <v>4.362730320504224</v>
      </c>
      <c r="I18" s="47">
        <f t="shared" ca="1" si="10"/>
        <v>3.8928127734033247</v>
      </c>
      <c r="J18" s="47">
        <f t="shared" ca="1" si="10"/>
        <v>2.7114147992939936</v>
      </c>
      <c r="K18" s="47">
        <f t="shared" ca="1" si="10"/>
        <v>13.302878909382517</v>
      </c>
      <c r="L18" s="47">
        <f t="shared" ca="1" si="10"/>
        <v>10.249718817591926</v>
      </c>
      <c r="M18" s="47">
        <f t="shared" ca="1" si="10"/>
        <v>10.317785372522215</v>
      </c>
      <c r="N18" s="47">
        <f t="shared" ca="1" si="10"/>
        <v>8.4731712477937275</v>
      </c>
      <c r="O18" s="47">
        <f t="shared" ca="1" si="10"/>
        <v>103.44321428571428</v>
      </c>
      <c r="P18" s="47">
        <f t="shared" ca="1" si="10"/>
        <v>60.128604651162789</v>
      </c>
      <c r="Q18" s="47">
        <f t="shared" ca="1" si="10"/>
        <v>52.46160714285714</v>
      </c>
      <c r="R18" s="47">
        <f t="shared" ca="1" si="10"/>
        <v>45.317686832740208</v>
      </c>
    </row>
    <row r="19" spans="2:18" x14ac:dyDescent="0.35">
      <c r="B19" s="67" t="s">
        <v>103</v>
      </c>
      <c r="C19" s="43"/>
      <c r="D19" s="43"/>
      <c r="E19" s="46">
        <f>AVERAGE(E5:E15)</f>
        <v>5351.5199999999995</v>
      </c>
      <c r="F19" s="46">
        <f t="shared" ref="F19:R19" si="11">AVERAGE(F5:F15)</f>
        <v>5554.89</v>
      </c>
      <c r="G19" s="47">
        <f t="shared" ca="1" si="11"/>
        <v>4.6955297787019159</v>
      </c>
      <c r="H19" s="47">
        <f t="shared" ca="1" si="11"/>
        <v>4.6427303205042243</v>
      </c>
      <c r="I19" s="47">
        <f t="shared" ca="1" si="11"/>
        <v>3.9458127734033241</v>
      </c>
      <c r="J19" s="47">
        <f t="shared" ca="1" si="11"/>
        <v>2.8064147992939938</v>
      </c>
      <c r="K19" s="47">
        <f t="shared" ca="1" si="11"/>
        <v>12.98387890938252</v>
      </c>
      <c r="L19" s="47">
        <f t="shared" ca="1" si="11"/>
        <v>10.530718817591927</v>
      </c>
      <c r="M19" s="47">
        <f t="shared" ca="1" si="11"/>
        <v>10.309785372522217</v>
      </c>
      <c r="N19" s="47">
        <f t="shared" ca="1" si="11"/>
        <v>9.1691712477937273</v>
      </c>
      <c r="O19" s="47">
        <f t="shared" ca="1" si="11"/>
        <v>105.89721428571427</v>
      </c>
      <c r="P19" s="47">
        <f t="shared" ca="1" si="11"/>
        <v>59.324604651162794</v>
      </c>
      <c r="Q19" s="47">
        <f t="shared" ca="1" si="11"/>
        <v>53.94360714285714</v>
      </c>
      <c r="R19" s="47">
        <f t="shared" ca="1" si="11"/>
        <v>45.501686832740198</v>
      </c>
    </row>
    <row r="20" spans="2:18" x14ac:dyDescent="0.35">
      <c r="B20" s="67" t="s">
        <v>104</v>
      </c>
      <c r="C20" s="43"/>
      <c r="D20" s="43"/>
      <c r="E20" s="46">
        <f>MIN(E5:E15)</f>
        <v>2228.1999999999998</v>
      </c>
      <c r="F20" s="46">
        <f t="shared" ref="F20:R20" si="12">MIN(F5:F15)</f>
        <v>2349</v>
      </c>
      <c r="G20" s="47">
        <f t="shared" ca="1" si="12"/>
        <v>1.9715297787019164</v>
      </c>
      <c r="H20" s="47">
        <f t="shared" ca="1" si="12"/>
        <v>3.5227303205042242</v>
      </c>
      <c r="I20" s="47">
        <f t="shared" ca="1" si="12"/>
        <v>2.5228127734033245</v>
      </c>
      <c r="J20" s="47">
        <f t="shared" ca="1" si="12"/>
        <v>0.72141479929399366</v>
      </c>
      <c r="K20" s="47">
        <f t="shared" ca="1" si="12"/>
        <v>8.8228789093825171</v>
      </c>
      <c r="L20" s="47">
        <f t="shared" ca="1" si="12"/>
        <v>6.0697188175919266</v>
      </c>
      <c r="M20" s="47">
        <f t="shared" ca="1" si="12"/>
        <v>5.4277853725222149</v>
      </c>
      <c r="N20" s="47">
        <f t="shared" ca="1" si="12"/>
        <v>4.783171247793728</v>
      </c>
      <c r="O20" s="47">
        <f t="shared" ca="1" si="12"/>
        <v>89.773214285714275</v>
      </c>
      <c r="P20" s="47">
        <f t="shared" ca="1" si="12"/>
        <v>45.608604651162786</v>
      </c>
      <c r="Q20" s="47">
        <f t="shared" ca="1" si="12"/>
        <v>40.33660714285714</v>
      </c>
      <c r="R20" s="47">
        <f t="shared" ca="1" si="12"/>
        <v>36.337686832740204</v>
      </c>
    </row>
    <row r="21" spans="2:18" customFormat="1" x14ac:dyDescent="0.35">
      <c r="C21" s="1"/>
      <c r="D21" s="1"/>
      <c r="E21" s="1"/>
      <c r="F21" s="1"/>
      <c r="G21" s="44"/>
      <c r="H21" s="44"/>
      <c r="I21" s="44"/>
      <c r="J21" s="44"/>
      <c r="K21" s="44"/>
      <c r="L21" s="44"/>
      <c r="M21" s="44"/>
      <c r="N21" s="44"/>
      <c r="O21" s="44"/>
      <c r="P21" s="44"/>
      <c r="Q21" s="44"/>
      <c r="R21" s="44"/>
    </row>
    <row r="22" spans="2:18" x14ac:dyDescent="0.35">
      <c r="G22" s="54">
        <f ca="1">RANDBETWEEN(-200,400)</f>
        <v>72</v>
      </c>
      <c r="H22" s="54">
        <f t="shared" ref="H22:J29" ca="1" si="13">RANDBETWEEN(-200,400)</f>
        <v>393</v>
      </c>
      <c r="I22" s="54">
        <f t="shared" ca="1" si="13"/>
        <v>-35</v>
      </c>
      <c r="J22" s="54">
        <f t="shared" ca="1" si="13"/>
        <v>43</v>
      </c>
      <c r="K22" s="54">
        <f t="shared" ref="K22:N29" ca="1" si="14">RANDBETWEEN(-400,600)</f>
        <v>8</v>
      </c>
      <c r="L22" s="54">
        <f t="shared" ca="1" si="14"/>
        <v>168</v>
      </c>
      <c r="M22" s="54">
        <f t="shared" ca="1" si="14"/>
        <v>465</v>
      </c>
      <c r="N22" s="54">
        <f t="shared" ca="1" si="14"/>
        <v>-257</v>
      </c>
      <c r="O22" s="54">
        <f ca="1">RANDBETWEEN(-1000,2000)</f>
        <v>1960</v>
      </c>
      <c r="P22" s="54">
        <f t="shared" ref="P22:R29" ca="1" si="15">RANDBETWEEN(-1000,2000)</f>
        <v>-291</v>
      </c>
      <c r="Q22" s="54">
        <f t="shared" ca="1" si="15"/>
        <v>1497</v>
      </c>
      <c r="R22" s="54">
        <f t="shared" ca="1" si="15"/>
        <v>528</v>
      </c>
    </row>
    <row r="23" spans="2:18" x14ac:dyDescent="0.35">
      <c r="G23" s="54">
        <f t="shared" ref="G23:G29" ca="1" si="16">RANDBETWEEN(-200,400)</f>
        <v>-152</v>
      </c>
      <c r="H23" s="54">
        <f t="shared" ca="1" si="13"/>
        <v>85</v>
      </c>
      <c r="I23" s="54">
        <f t="shared" ca="1" si="13"/>
        <v>251</v>
      </c>
      <c r="J23" s="54">
        <f t="shared" ca="1" si="13"/>
        <v>-61</v>
      </c>
      <c r="K23" s="54">
        <f t="shared" ca="1" si="14"/>
        <v>308</v>
      </c>
      <c r="L23" s="54">
        <f t="shared" ca="1" si="14"/>
        <v>284</v>
      </c>
      <c r="M23" s="54">
        <f t="shared" ca="1" si="14"/>
        <v>69</v>
      </c>
      <c r="N23" s="54">
        <f t="shared" ca="1" si="14"/>
        <v>-369</v>
      </c>
      <c r="O23" s="54">
        <f t="shared" ref="O23:O29" ca="1" si="17">RANDBETWEEN(-1000,2000)</f>
        <v>1337</v>
      </c>
      <c r="P23" s="54">
        <f t="shared" ca="1" si="15"/>
        <v>1493</v>
      </c>
      <c r="Q23" s="54">
        <f t="shared" ca="1" si="15"/>
        <v>-576</v>
      </c>
      <c r="R23" s="54">
        <f t="shared" ca="1" si="15"/>
        <v>1520</v>
      </c>
    </row>
    <row r="24" spans="2:18" x14ac:dyDescent="0.35">
      <c r="G24" s="54">
        <f t="shared" ca="1" si="16"/>
        <v>98</v>
      </c>
      <c r="H24" s="54">
        <f t="shared" ca="1" si="13"/>
        <v>83</v>
      </c>
      <c r="I24" s="54">
        <f t="shared" ca="1" si="13"/>
        <v>303</v>
      </c>
      <c r="J24" s="54">
        <f t="shared" ca="1" si="13"/>
        <v>-41</v>
      </c>
      <c r="K24" s="54">
        <f t="shared" ca="1" si="14"/>
        <v>-171</v>
      </c>
      <c r="L24" s="54">
        <f t="shared" ca="1" si="14"/>
        <v>71</v>
      </c>
      <c r="M24" s="54">
        <f t="shared" ca="1" si="14"/>
        <v>294</v>
      </c>
      <c r="N24" s="54">
        <f t="shared" ca="1" si="14"/>
        <v>439</v>
      </c>
      <c r="O24" s="54">
        <f t="shared" ca="1" si="17"/>
        <v>-970</v>
      </c>
      <c r="P24" s="54">
        <f t="shared" ca="1" si="15"/>
        <v>1879</v>
      </c>
      <c r="Q24" s="54">
        <f t="shared" ca="1" si="15"/>
        <v>161</v>
      </c>
      <c r="R24" s="54">
        <f t="shared" ca="1" si="15"/>
        <v>1264</v>
      </c>
    </row>
    <row r="25" spans="2:18" x14ac:dyDescent="0.35">
      <c r="G25" s="54">
        <f t="shared" ca="1" si="16"/>
        <v>376</v>
      </c>
      <c r="H25" s="54">
        <f t="shared" ca="1" si="13"/>
        <v>107</v>
      </c>
      <c r="I25" s="54">
        <f t="shared" ca="1" si="13"/>
        <v>-26</v>
      </c>
      <c r="J25" s="54">
        <f t="shared" ca="1" si="13"/>
        <v>136</v>
      </c>
      <c r="K25" s="54">
        <f t="shared" ca="1" si="14"/>
        <v>573</v>
      </c>
      <c r="L25" s="54">
        <f t="shared" ca="1" si="14"/>
        <v>85</v>
      </c>
      <c r="M25" s="54">
        <f t="shared" ca="1" si="14"/>
        <v>-355</v>
      </c>
      <c r="N25" s="54">
        <f t="shared" ca="1" si="14"/>
        <v>-110</v>
      </c>
      <c r="O25" s="54">
        <f t="shared" ca="1" si="17"/>
        <v>570</v>
      </c>
      <c r="P25" s="54">
        <f t="shared" ca="1" si="15"/>
        <v>1792</v>
      </c>
      <c r="Q25" s="54">
        <f t="shared" ca="1" si="15"/>
        <v>1033</v>
      </c>
      <c r="R25" s="54">
        <f t="shared" ca="1" si="15"/>
        <v>-331</v>
      </c>
    </row>
    <row r="26" spans="2:18" x14ac:dyDescent="0.35">
      <c r="G26" s="54">
        <f t="shared" ca="1" si="16"/>
        <v>306</v>
      </c>
      <c r="H26" s="54">
        <f t="shared" ca="1" si="13"/>
        <v>198</v>
      </c>
      <c r="I26" s="54">
        <f t="shared" ca="1" si="13"/>
        <v>192</v>
      </c>
      <c r="J26" s="54">
        <f t="shared" ca="1" si="13"/>
        <v>-199</v>
      </c>
      <c r="K26" s="54">
        <f t="shared" ca="1" si="14"/>
        <v>495</v>
      </c>
      <c r="L26" s="54">
        <f t="shared" ca="1" si="14"/>
        <v>578</v>
      </c>
      <c r="M26" s="54">
        <f t="shared" ca="1" si="14"/>
        <v>-86</v>
      </c>
      <c r="N26" s="54">
        <f t="shared" ca="1" si="14"/>
        <v>-214</v>
      </c>
      <c r="O26" s="54">
        <f t="shared" ca="1" si="17"/>
        <v>1705</v>
      </c>
      <c r="P26" s="54">
        <f t="shared" ca="1" si="15"/>
        <v>361</v>
      </c>
      <c r="Q26" s="54">
        <f t="shared" ca="1" si="15"/>
        <v>1588</v>
      </c>
      <c r="R26" s="54">
        <f t="shared" ca="1" si="15"/>
        <v>606</v>
      </c>
    </row>
    <row r="27" spans="2:18" x14ac:dyDescent="0.35">
      <c r="G27" s="54">
        <f t="shared" ca="1" si="16"/>
        <v>134</v>
      </c>
      <c r="H27" s="54">
        <f t="shared" ca="1" si="13"/>
        <v>10</v>
      </c>
      <c r="I27" s="54">
        <f t="shared" ca="1" si="13"/>
        <v>184</v>
      </c>
      <c r="J27" s="54">
        <f t="shared" ca="1" si="13"/>
        <v>-138</v>
      </c>
      <c r="K27" s="54">
        <f t="shared" ca="1" si="14"/>
        <v>575</v>
      </c>
      <c r="L27" s="54">
        <f t="shared" ca="1" si="14"/>
        <v>-340</v>
      </c>
      <c r="M27" s="54">
        <f t="shared" ca="1" si="14"/>
        <v>280</v>
      </c>
      <c r="N27" s="54">
        <f t="shared" ca="1" si="14"/>
        <v>451</v>
      </c>
      <c r="O27" s="54">
        <f t="shared" ca="1" si="17"/>
        <v>224</v>
      </c>
      <c r="P27" s="54">
        <f t="shared" ca="1" si="15"/>
        <v>1301</v>
      </c>
      <c r="Q27" s="54">
        <f t="shared" ca="1" si="15"/>
        <v>1060</v>
      </c>
      <c r="R27" s="54">
        <f t="shared" ca="1" si="15"/>
        <v>620</v>
      </c>
    </row>
    <row r="28" spans="2:18" x14ac:dyDescent="0.35">
      <c r="G28" s="54">
        <f t="shared" ca="1" si="16"/>
        <v>153</v>
      </c>
      <c r="H28" s="54">
        <f t="shared" ca="1" si="13"/>
        <v>210</v>
      </c>
      <c r="I28" s="54">
        <f t="shared" ca="1" si="13"/>
        <v>53</v>
      </c>
      <c r="J28" s="54">
        <f t="shared" ca="1" si="13"/>
        <v>345</v>
      </c>
      <c r="K28" s="54">
        <f t="shared" ca="1" si="14"/>
        <v>246</v>
      </c>
      <c r="L28" s="54">
        <f t="shared" ca="1" si="14"/>
        <v>161</v>
      </c>
      <c r="M28" s="54">
        <f t="shared" ca="1" si="14"/>
        <v>199</v>
      </c>
      <c r="N28" s="54">
        <f t="shared" ca="1" si="14"/>
        <v>324</v>
      </c>
      <c r="O28" s="54">
        <f t="shared" ca="1" si="17"/>
        <v>1397</v>
      </c>
      <c r="P28" s="54">
        <f t="shared" ca="1" si="15"/>
        <v>-621</v>
      </c>
      <c r="Q28" s="54">
        <f t="shared" ca="1" si="15"/>
        <v>384</v>
      </c>
      <c r="R28" s="54">
        <f t="shared" ca="1" si="15"/>
        <v>-115</v>
      </c>
    </row>
    <row r="29" spans="2:18" x14ac:dyDescent="0.35">
      <c r="G29" s="54">
        <f t="shared" ca="1" si="16"/>
        <v>-193</v>
      </c>
      <c r="H29" s="54">
        <f t="shared" ca="1" si="13"/>
        <v>34</v>
      </c>
      <c r="I29" s="54">
        <f t="shared" ca="1" si="13"/>
        <v>151</v>
      </c>
      <c r="J29" s="54">
        <f t="shared" ca="1" si="13"/>
        <v>10</v>
      </c>
      <c r="K29" s="54">
        <f t="shared" ca="1" si="14"/>
        <v>417</v>
      </c>
      <c r="L29" s="54">
        <f t="shared" ca="1" si="14"/>
        <v>54</v>
      </c>
      <c r="M29" s="54">
        <f t="shared" ca="1" si="14"/>
        <v>466</v>
      </c>
      <c r="N29" s="54">
        <f t="shared" ca="1" si="14"/>
        <v>432</v>
      </c>
      <c r="O29" s="54">
        <f t="shared" ca="1" si="17"/>
        <v>201</v>
      </c>
      <c r="P29" s="54">
        <f t="shared" ca="1" si="15"/>
        <v>1592</v>
      </c>
      <c r="Q29" s="54">
        <f t="shared" ca="1" si="15"/>
        <v>-940</v>
      </c>
      <c r="R29" s="54">
        <f t="shared" ca="1" si="15"/>
        <v>1762</v>
      </c>
    </row>
    <row r="30" spans="2:18" x14ac:dyDescent="0.35"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</row>
    <row r="31" spans="2:18" x14ac:dyDescent="0.35">
      <c r="G31" s="54">
        <f ca="1">G22/100</f>
        <v>0.72</v>
      </c>
      <c r="H31" s="54">
        <f t="shared" ref="H31:R31" ca="1" si="18">H22/100</f>
        <v>3.93</v>
      </c>
      <c r="I31" s="54">
        <f t="shared" ca="1" si="18"/>
        <v>-0.35</v>
      </c>
      <c r="J31" s="54">
        <f t="shared" ca="1" si="18"/>
        <v>0.43</v>
      </c>
      <c r="K31" s="54">
        <f t="shared" ca="1" si="18"/>
        <v>0.08</v>
      </c>
      <c r="L31" s="54">
        <f t="shared" ca="1" si="18"/>
        <v>1.68</v>
      </c>
      <c r="M31" s="54">
        <f t="shared" ca="1" si="18"/>
        <v>4.6500000000000004</v>
      </c>
      <c r="N31" s="54">
        <f t="shared" ca="1" si="18"/>
        <v>-2.57</v>
      </c>
      <c r="O31" s="54">
        <f t="shared" ca="1" si="18"/>
        <v>19.600000000000001</v>
      </c>
      <c r="P31" s="54">
        <f t="shared" ca="1" si="18"/>
        <v>-2.91</v>
      </c>
      <c r="Q31" s="54">
        <f t="shared" ca="1" si="18"/>
        <v>14.97</v>
      </c>
      <c r="R31" s="54">
        <f t="shared" ca="1" si="18"/>
        <v>5.28</v>
      </c>
    </row>
    <row r="32" spans="2:18" x14ac:dyDescent="0.35">
      <c r="G32" s="54">
        <f t="shared" ref="G32:R38" ca="1" si="19">G23/100</f>
        <v>-1.52</v>
      </c>
      <c r="H32" s="54">
        <f t="shared" ca="1" si="19"/>
        <v>0.85</v>
      </c>
      <c r="I32" s="54">
        <f t="shared" ca="1" si="19"/>
        <v>2.5099999999999998</v>
      </c>
      <c r="J32" s="54">
        <f t="shared" ca="1" si="19"/>
        <v>-0.61</v>
      </c>
      <c r="K32" s="54">
        <f t="shared" ca="1" si="19"/>
        <v>3.08</v>
      </c>
      <c r="L32" s="54">
        <f t="shared" ca="1" si="19"/>
        <v>2.84</v>
      </c>
      <c r="M32" s="54">
        <f t="shared" ca="1" si="19"/>
        <v>0.69</v>
      </c>
      <c r="N32" s="54">
        <f t="shared" ca="1" si="19"/>
        <v>-3.69</v>
      </c>
      <c r="O32" s="54">
        <f t="shared" ca="1" si="19"/>
        <v>13.37</v>
      </c>
      <c r="P32" s="54">
        <f t="shared" ca="1" si="19"/>
        <v>14.93</v>
      </c>
      <c r="Q32" s="54">
        <f t="shared" ca="1" si="19"/>
        <v>-5.76</v>
      </c>
      <c r="R32" s="54">
        <f t="shared" ca="1" si="19"/>
        <v>15.2</v>
      </c>
    </row>
    <row r="33" spans="7:18" x14ac:dyDescent="0.35">
      <c r="G33" s="54">
        <f t="shared" ca="1" si="19"/>
        <v>0.98</v>
      </c>
      <c r="H33" s="54">
        <f t="shared" ca="1" si="19"/>
        <v>0.83</v>
      </c>
      <c r="I33" s="54">
        <f t="shared" ca="1" si="19"/>
        <v>3.03</v>
      </c>
      <c r="J33" s="54">
        <f t="shared" ca="1" si="19"/>
        <v>-0.41</v>
      </c>
      <c r="K33" s="54">
        <f t="shared" ca="1" si="19"/>
        <v>-1.71</v>
      </c>
      <c r="L33" s="54">
        <f t="shared" ca="1" si="19"/>
        <v>0.71</v>
      </c>
      <c r="M33" s="54">
        <f t="shared" ca="1" si="19"/>
        <v>2.94</v>
      </c>
      <c r="N33" s="54">
        <f t="shared" ca="1" si="19"/>
        <v>4.3899999999999997</v>
      </c>
      <c r="O33" s="54">
        <f t="shared" ca="1" si="19"/>
        <v>-9.6999999999999993</v>
      </c>
      <c r="P33" s="54">
        <f t="shared" ca="1" si="19"/>
        <v>18.79</v>
      </c>
      <c r="Q33" s="54">
        <f t="shared" ca="1" si="19"/>
        <v>1.61</v>
      </c>
      <c r="R33" s="54">
        <f t="shared" ca="1" si="19"/>
        <v>12.64</v>
      </c>
    </row>
    <row r="34" spans="7:18" x14ac:dyDescent="0.35">
      <c r="G34" s="54">
        <f t="shared" ca="1" si="19"/>
        <v>3.76</v>
      </c>
      <c r="H34" s="54">
        <f t="shared" ca="1" si="19"/>
        <v>1.07</v>
      </c>
      <c r="I34" s="54">
        <f t="shared" ca="1" si="19"/>
        <v>-0.26</v>
      </c>
      <c r="J34" s="54">
        <f t="shared" ca="1" si="19"/>
        <v>1.36</v>
      </c>
      <c r="K34" s="54">
        <f t="shared" ca="1" si="19"/>
        <v>5.73</v>
      </c>
      <c r="L34" s="54">
        <f t="shared" ca="1" si="19"/>
        <v>0.85</v>
      </c>
      <c r="M34" s="54">
        <f t="shared" ca="1" si="19"/>
        <v>-3.55</v>
      </c>
      <c r="N34" s="54">
        <f t="shared" ca="1" si="19"/>
        <v>-1.1000000000000001</v>
      </c>
      <c r="O34" s="54">
        <f t="shared" ca="1" si="19"/>
        <v>5.7</v>
      </c>
      <c r="P34" s="54">
        <f t="shared" ca="1" si="19"/>
        <v>17.920000000000002</v>
      </c>
      <c r="Q34" s="54">
        <f t="shared" ca="1" si="19"/>
        <v>10.33</v>
      </c>
      <c r="R34" s="54">
        <f t="shared" ca="1" si="19"/>
        <v>-3.31</v>
      </c>
    </row>
    <row r="35" spans="7:18" x14ac:dyDescent="0.35">
      <c r="G35" s="54">
        <f t="shared" ca="1" si="19"/>
        <v>3.06</v>
      </c>
      <c r="H35" s="54">
        <f t="shared" ca="1" si="19"/>
        <v>1.98</v>
      </c>
      <c r="I35" s="54">
        <f t="shared" ca="1" si="19"/>
        <v>1.92</v>
      </c>
      <c r="J35" s="54">
        <f t="shared" ca="1" si="19"/>
        <v>-1.99</v>
      </c>
      <c r="K35" s="54">
        <f t="shared" ca="1" si="19"/>
        <v>4.95</v>
      </c>
      <c r="L35" s="54">
        <f t="shared" ca="1" si="19"/>
        <v>5.78</v>
      </c>
      <c r="M35" s="54">
        <f t="shared" ca="1" si="19"/>
        <v>-0.86</v>
      </c>
      <c r="N35" s="54">
        <f t="shared" ca="1" si="19"/>
        <v>-2.14</v>
      </c>
      <c r="O35" s="54">
        <f t="shared" ca="1" si="19"/>
        <v>17.05</v>
      </c>
      <c r="P35" s="54">
        <f t="shared" ca="1" si="19"/>
        <v>3.61</v>
      </c>
      <c r="Q35" s="54">
        <f t="shared" ca="1" si="19"/>
        <v>15.88</v>
      </c>
      <c r="R35" s="54">
        <f t="shared" ca="1" si="19"/>
        <v>6.06</v>
      </c>
    </row>
    <row r="36" spans="7:18" x14ac:dyDescent="0.35">
      <c r="G36" s="54">
        <f t="shared" ca="1" si="19"/>
        <v>1.34</v>
      </c>
      <c r="H36" s="54">
        <f t="shared" ca="1" si="19"/>
        <v>0.1</v>
      </c>
      <c r="I36" s="54">
        <f t="shared" ca="1" si="19"/>
        <v>1.84</v>
      </c>
      <c r="J36" s="54">
        <f t="shared" ca="1" si="19"/>
        <v>-1.38</v>
      </c>
      <c r="K36" s="54">
        <f t="shared" ca="1" si="19"/>
        <v>5.75</v>
      </c>
      <c r="L36" s="54">
        <f t="shared" ca="1" si="19"/>
        <v>-3.4</v>
      </c>
      <c r="M36" s="54">
        <f t="shared" ca="1" si="19"/>
        <v>2.8</v>
      </c>
      <c r="N36" s="54">
        <f t="shared" ca="1" si="19"/>
        <v>4.51</v>
      </c>
      <c r="O36" s="54">
        <f t="shared" ca="1" si="19"/>
        <v>2.2400000000000002</v>
      </c>
      <c r="P36" s="54">
        <f t="shared" ca="1" si="19"/>
        <v>13.01</v>
      </c>
      <c r="Q36" s="54">
        <f t="shared" ca="1" si="19"/>
        <v>10.6</v>
      </c>
      <c r="R36" s="54">
        <f t="shared" ca="1" si="19"/>
        <v>6.2</v>
      </c>
    </row>
    <row r="37" spans="7:18" x14ac:dyDescent="0.35">
      <c r="G37" s="54">
        <f t="shared" ca="1" si="19"/>
        <v>1.53</v>
      </c>
      <c r="H37" s="54">
        <f t="shared" ca="1" si="19"/>
        <v>2.1</v>
      </c>
      <c r="I37" s="54">
        <f t="shared" ca="1" si="19"/>
        <v>0.53</v>
      </c>
      <c r="J37" s="54">
        <f t="shared" ca="1" si="19"/>
        <v>3.45</v>
      </c>
      <c r="K37" s="54">
        <f t="shared" ca="1" si="19"/>
        <v>2.46</v>
      </c>
      <c r="L37" s="54">
        <f t="shared" ca="1" si="19"/>
        <v>1.61</v>
      </c>
      <c r="M37" s="54">
        <f t="shared" ca="1" si="19"/>
        <v>1.99</v>
      </c>
      <c r="N37" s="54">
        <f t="shared" ca="1" si="19"/>
        <v>3.24</v>
      </c>
      <c r="O37" s="54">
        <f t="shared" ca="1" si="19"/>
        <v>13.97</v>
      </c>
      <c r="P37" s="54">
        <f t="shared" ca="1" si="19"/>
        <v>-6.21</v>
      </c>
      <c r="Q37" s="54">
        <f t="shared" ca="1" si="19"/>
        <v>3.84</v>
      </c>
      <c r="R37" s="54">
        <f t="shared" ca="1" si="19"/>
        <v>-1.1499999999999999</v>
      </c>
    </row>
    <row r="38" spans="7:18" x14ac:dyDescent="0.35">
      <c r="G38" s="54">
        <f t="shared" ca="1" si="19"/>
        <v>-1.93</v>
      </c>
      <c r="H38" s="54">
        <f t="shared" ca="1" si="19"/>
        <v>0.34</v>
      </c>
      <c r="I38" s="54">
        <f t="shared" ca="1" si="19"/>
        <v>1.51</v>
      </c>
      <c r="J38" s="54">
        <f t="shared" ca="1" si="19"/>
        <v>0.1</v>
      </c>
      <c r="K38" s="54">
        <f t="shared" ca="1" si="19"/>
        <v>4.17</v>
      </c>
      <c r="L38" s="54">
        <f t="shared" ca="1" si="19"/>
        <v>0.54</v>
      </c>
      <c r="M38" s="54">
        <f t="shared" ca="1" si="19"/>
        <v>4.66</v>
      </c>
      <c r="N38" s="54">
        <f t="shared" ca="1" si="19"/>
        <v>4.32</v>
      </c>
      <c r="O38" s="54">
        <f t="shared" ca="1" si="19"/>
        <v>2.0099999999999998</v>
      </c>
      <c r="P38" s="54">
        <f t="shared" ca="1" si="19"/>
        <v>15.92</v>
      </c>
      <c r="Q38" s="54">
        <f t="shared" ca="1" si="19"/>
        <v>-9.4</v>
      </c>
      <c r="R38" s="54">
        <f t="shared" ca="1" si="19"/>
        <v>17.62</v>
      </c>
    </row>
    <row r="39" spans="7:18" x14ac:dyDescent="0.35">
      <c r="G39" s="4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Cover Page</vt:lpstr>
      <vt:lpstr>Company Overview (4)</vt:lpstr>
      <vt:lpstr>Operating Forecast (6)</vt:lpstr>
      <vt:lpstr>Shareholder Ownership (7)</vt:lpstr>
      <vt:lpstr>Liquidity Analysis (8)</vt:lpstr>
      <vt:lpstr>Key Industry Trends (11)</vt:lpstr>
      <vt:lpstr>Historical Share Price (14)</vt:lpstr>
      <vt:lpstr>Valuation Summary (15)</vt:lpstr>
      <vt:lpstr>Comparables Analysis (17)</vt:lpstr>
      <vt:lpstr>Precedent Transactions (18)</vt:lpstr>
      <vt:lpstr>Reco 1,2,3 (21, 22, 23)</vt:lpstr>
      <vt:lpstr>'Cover Page'!Print_Area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CFI</dc:creator>
  <cp:lastModifiedBy>Katie Au Yeung</cp:lastModifiedBy>
  <dcterms:created xsi:type="dcterms:W3CDTF">2017-11-13T03:28:58Z</dcterms:created>
  <dcterms:modified xsi:type="dcterms:W3CDTF">2019-01-09T21:25:52Z</dcterms:modified>
</cp:coreProperties>
</file>