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5. Financial Analysis\Attachments\4. Rates of return and profitability analysis\"/>
    </mc:Choice>
  </mc:AlternateContent>
  <xr:revisionPtr revIDLastSave="0" documentId="13_ncr:1_{E48A1E9B-2570-431B-952B-2E8FED66927E}" xr6:coauthVersionLast="40" xr6:coauthVersionMax="40" xr10:uidLastSave="{00000000-0000-0000-0000-000000000000}"/>
  <bookViews>
    <workbookView xWindow="0" yWindow="0" windowWidth="16848" windowHeight="6300" tabRatio="566" xr2:uid="{00000000-000D-0000-FFFF-FFFF00000000}"/>
  </bookViews>
  <sheets>
    <sheet name="Cover Page" sheetId="3" r:id="rId1"/>
    <sheet name="Pyramid Analysis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R170" i="2" l="1"/>
  <c r="Q170" i="2"/>
  <c r="P170" i="2"/>
  <c r="O170" i="2"/>
  <c r="N170" i="2"/>
  <c r="R169" i="2"/>
  <c r="Q169" i="2"/>
  <c r="P169" i="2"/>
  <c r="O169" i="2"/>
  <c r="N169" i="2"/>
  <c r="L152" i="2"/>
  <c r="K152" i="2"/>
  <c r="J152" i="2"/>
  <c r="I152" i="2"/>
  <c r="H152" i="2"/>
  <c r="B150" i="2"/>
  <c r="H150" i="2"/>
  <c r="B154" i="2"/>
  <c r="H154" i="2"/>
  <c r="B158" i="2"/>
  <c r="H158" i="2"/>
  <c r="B159" i="2"/>
  <c r="C159" i="2"/>
  <c r="D159" i="2"/>
  <c r="E159" i="2"/>
  <c r="F159" i="2"/>
  <c r="B162" i="2"/>
  <c r="H162" i="2"/>
  <c r="B163" i="2"/>
  <c r="C163" i="2"/>
  <c r="D163" i="2"/>
  <c r="E163" i="2"/>
  <c r="F163" i="2"/>
  <c r="H163" i="2"/>
  <c r="I163" i="2"/>
  <c r="J163" i="2"/>
  <c r="K163" i="2"/>
  <c r="L163" i="2"/>
  <c r="F72" i="2" l="1"/>
  <c r="G72" i="2"/>
  <c r="H72" i="2"/>
  <c r="I72" i="2"/>
  <c r="E72" i="2"/>
  <c r="F66" i="2"/>
  <c r="G66" i="2"/>
  <c r="H66" i="2"/>
  <c r="I66" i="2"/>
  <c r="E66" i="2"/>
  <c r="F61" i="2"/>
  <c r="G61" i="2"/>
  <c r="H61" i="2"/>
  <c r="I61" i="2"/>
  <c r="E61" i="2"/>
  <c r="H74" i="2" l="1"/>
  <c r="G74" i="2"/>
  <c r="F74" i="2"/>
  <c r="E74" i="2"/>
  <c r="E76" i="2" s="1"/>
  <c r="F75" i="2" s="1"/>
  <c r="I74" i="2"/>
  <c r="I168" i="2"/>
  <c r="R168" i="2" s="1"/>
  <c r="H168" i="2"/>
  <c r="Q168" i="2" s="1"/>
  <c r="G168" i="2"/>
  <c r="P168" i="2" s="1"/>
  <c r="F168" i="2"/>
  <c r="O168" i="2" s="1"/>
  <c r="E168" i="2"/>
  <c r="N168" i="2" s="1"/>
  <c r="Q158" i="2"/>
  <c r="Q154" i="2"/>
  <c r="T150" i="2"/>
  <c r="N150" i="2"/>
  <c r="E146" i="2"/>
  <c r="T142" i="2"/>
  <c r="N142" i="2"/>
  <c r="H142" i="2"/>
  <c r="B142" i="2"/>
  <c r="Q138" i="2"/>
  <c r="K138" i="2"/>
  <c r="E138" i="2"/>
  <c r="D143" i="2"/>
  <c r="C143" i="2"/>
  <c r="N139" i="2"/>
  <c r="T139" i="2" s="1"/>
  <c r="M139" i="2"/>
  <c r="G139" i="2" s="1"/>
  <c r="F143" i="2"/>
  <c r="H147" i="2"/>
  <c r="G147" i="2"/>
  <c r="B143" i="2"/>
  <c r="J151" i="2" l="1"/>
  <c r="J155" i="2"/>
  <c r="D155" i="2" s="1"/>
  <c r="J159" i="2"/>
  <c r="D151" i="2"/>
  <c r="F76" i="2"/>
  <c r="G75" i="2" s="1"/>
  <c r="G76" i="2" s="1"/>
  <c r="H75" i="2" s="1"/>
  <c r="H76" i="2" s="1"/>
  <c r="I75" i="2" s="1"/>
  <c r="I76" i="2" s="1"/>
  <c r="H139" i="2"/>
  <c r="W151" i="2"/>
  <c r="T155" i="2" s="1"/>
  <c r="W143" i="2"/>
  <c r="Q143" i="2"/>
  <c r="E147" i="2"/>
  <c r="K139" i="2"/>
  <c r="O139" i="2"/>
  <c r="E143" i="2"/>
  <c r="I147" i="2"/>
  <c r="S139" i="2"/>
  <c r="F147" i="2"/>
  <c r="L139" i="2"/>
  <c r="K151" i="2" l="1"/>
  <c r="E151" i="2"/>
  <c r="K159" i="2"/>
  <c r="K155" i="2"/>
  <c r="E155" i="2" s="1"/>
  <c r="V151" i="2"/>
  <c r="S155" i="2" s="1"/>
  <c r="P143" i="2"/>
  <c r="V143" i="2"/>
  <c r="K143" i="2"/>
  <c r="Q139" i="2"/>
  <c r="E139" i="2"/>
  <c r="F139" i="2"/>
  <c r="R139" i="2"/>
  <c r="U139" i="2"/>
  <c r="I139" i="2"/>
  <c r="T159" i="2"/>
  <c r="Q151" i="2"/>
  <c r="J143" i="2"/>
  <c r="L155" i="2" l="1"/>
  <c r="F155" i="2" s="1"/>
  <c r="F151" i="2"/>
  <c r="L159" i="2"/>
  <c r="L151" i="2"/>
  <c r="I155" i="2"/>
  <c r="C155" i="2" s="1"/>
  <c r="I159" i="2"/>
  <c r="C151" i="2"/>
  <c r="I151" i="2"/>
  <c r="H151" i="2"/>
  <c r="H155" i="2"/>
  <c r="B155" i="2" s="1"/>
  <c r="B151" i="2"/>
  <c r="H159" i="2"/>
  <c r="R143" i="2"/>
  <c r="X143" i="2"/>
  <c r="X151" i="2"/>
  <c r="U155" i="2" s="1"/>
  <c r="T143" i="2"/>
  <c r="T151" i="2"/>
  <c r="Q155" i="2" s="1"/>
  <c r="N143" i="2"/>
  <c r="U143" i="2"/>
  <c r="U151" i="2"/>
  <c r="R155" i="2" s="1"/>
  <c r="O143" i="2"/>
  <c r="S159" i="2"/>
  <c r="P151" i="2"/>
  <c r="F25" i="2"/>
  <c r="F28" i="2" s="1"/>
  <c r="G25" i="2"/>
  <c r="H25" i="2"/>
  <c r="H28" i="2" s="1"/>
  <c r="I25" i="2"/>
  <c r="I28" i="2" s="1"/>
  <c r="E25" i="2"/>
  <c r="E28" i="2" s="1"/>
  <c r="F12" i="2"/>
  <c r="G12" i="2"/>
  <c r="H12" i="2"/>
  <c r="I12" i="2"/>
  <c r="E12" i="2"/>
  <c r="E37" i="2"/>
  <c r="F37" i="2"/>
  <c r="G37" i="2"/>
  <c r="H37" i="2"/>
  <c r="I37" i="2"/>
  <c r="F39" i="2" l="1"/>
  <c r="I39" i="2"/>
  <c r="R159" i="2"/>
  <c r="O151" i="2"/>
  <c r="U159" i="2"/>
  <c r="R151" i="2"/>
  <c r="L143" i="2"/>
  <c r="H143" i="2"/>
  <c r="N151" i="2"/>
  <c r="Q159" i="2"/>
  <c r="I143" i="2"/>
  <c r="G17" i="2"/>
  <c r="E31" i="2"/>
  <c r="F31" i="2"/>
  <c r="I31" i="2"/>
  <c r="H31" i="2"/>
  <c r="H39" i="2"/>
  <c r="H45" i="2" s="1"/>
  <c r="G39" i="2"/>
  <c r="G45" i="2" s="1"/>
  <c r="E39" i="2"/>
  <c r="E17" i="2"/>
  <c r="F17" i="2"/>
  <c r="I17" i="2"/>
  <c r="G28" i="2"/>
  <c r="H17" i="2"/>
  <c r="F45" i="2" l="1"/>
  <c r="I45" i="2"/>
  <c r="I33" i="2"/>
  <c r="G31" i="2"/>
  <c r="G33" i="2" s="1"/>
  <c r="G47" i="2"/>
  <c r="E33" i="2"/>
  <c r="H33" i="2"/>
  <c r="F33" i="2"/>
  <c r="E45" i="2"/>
  <c r="I47" i="2"/>
  <c r="H47" i="2"/>
  <c r="F47" i="2" l="1"/>
  <c r="F49" i="2" s="1"/>
  <c r="F51" i="2" s="1"/>
  <c r="G49" i="2"/>
  <c r="G51" i="2" s="1"/>
  <c r="E47" i="2"/>
  <c r="I49" i="2"/>
  <c r="I51" i="2" s="1"/>
  <c r="H49" i="2"/>
  <c r="H51" i="2" s="1"/>
  <c r="E49" i="2" l="1"/>
  <c r="E51" i="2" s="1"/>
</calcChain>
</file>

<file path=xl/sharedStrings.xml><?xml version="1.0" encoding="utf-8"?>
<sst xmlns="http://schemas.openxmlformats.org/spreadsheetml/2006/main" count="146" uniqueCount="119">
  <si>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</si>
  <si>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</si>
  <si>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</si>
  <si>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</si>
  <si>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</si>
  <si>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</si>
  <si>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</si>
  <si>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</si>
  <si>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</si>
  <si>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</si>
  <si>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</si>
  <si>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</si>
  <si>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</si>
  <si>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</si>
  <si>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</si>
  <si>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</si>
  <si>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</si>
  <si>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</si>
  <si>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</si>
  <si>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</si>
  <si>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</si>
  <si>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</si>
  <si>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</si>
  <si>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</si>
  <si>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</si>
  <si>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</si>
  <si>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</si>
  <si>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</si>
  <si>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</si>
  <si>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</si>
  <si>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</si>
  <si>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</si>
  <si>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</si>
  <si>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</si>
  <si>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</si>
  <si>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</si>
  <si>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</si>
  <si>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</si>
  <si>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</si>
  <si>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</si>
  <si>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</si>
  <si>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</si>
  <si>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</si>
  <si>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</si>
  <si>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</si>
  <si>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</si>
  <si>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</si>
  <si>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</si>
  <si>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</si>
  <si>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</si>
  <si>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Total Asset Turnover Ratio</t>
  </si>
  <si>
    <t>Net Asset Turnover Ratio</t>
  </si>
  <si>
    <t>Quick Ratio</t>
  </si>
  <si>
    <t>Current Ratio</t>
  </si>
  <si>
    <t>Inventory Turnover Ratio</t>
  </si>
  <si>
    <t>Inventory Days</t>
  </si>
  <si>
    <t>Accounts Receivable Ratio</t>
  </si>
  <si>
    <t>Accounts Receivable Days</t>
  </si>
  <si>
    <t>Accounts Payable Ratio</t>
  </si>
  <si>
    <t>Accounts Payable Days</t>
  </si>
  <si>
    <t>PP&amp;E Turnover Ratio</t>
  </si>
  <si>
    <t>Days in Period</t>
  </si>
  <si>
    <t>Operating activities</t>
  </si>
  <si>
    <t>Net income</t>
  </si>
  <si>
    <t>Depreciation and amortization</t>
  </si>
  <si>
    <t>Net change in operating working capital</t>
  </si>
  <si>
    <t>Other operating cash flow adjustments</t>
  </si>
  <si>
    <t>Investing activities</t>
  </si>
  <si>
    <t>Capital asset acquisitions</t>
  </si>
  <si>
    <t>Capital asset disposal</t>
  </si>
  <si>
    <t>Other investing cash flows</t>
  </si>
  <si>
    <t>Financing activities</t>
  </si>
  <si>
    <t>Other financing cash flows</t>
  </si>
  <si>
    <t>Cash at beginning of year</t>
  </si>
  <si>
    <t>Cash at end of year</t>
  </si>
  <si>
    <t>Change in cash</t>
  </si>
  <si>
    <t>Increase (decrease) in debt</t>
  </si>
  <si>
    <t>Increase (decrease) in equity</t>
  </si>
  <si>
    <t>Dividends paid</t>
  </si>
  <si>
    <t>Cash Flow Statement</t>
  </si>
  <si>
    <t>Debt to Equity</t>
  </si>
  <si>
    <t>Debt to Capital</t>
  </si>
  <si>
    <t>Debt to Tangible Net Worth</t>
  </si>
  <si>
    <t>Total Assets to Equity</t>
  </si>
  <si>
    <t>Debt to EBITDA</t>
  </si>
  <si>
    <t>Total Liabilities to Equity</t>
  </si>
  <si>
    <t>Check</t>
  </si>
  <si>
    <t>Return on Equity</t>
  </si>
  <si>
    <t>Return on Assets</t>
  </si>
  <si>
    <t>Capital Structure Impact</t>
  </si>
  <si>
    <t>SG&amp;A</t>
  </si>
  <si>
    <t>Dep. &amp; Amort.</t>
  </si>
  <si>
    <t>Other</t>
  </si>
  <si>
    <t>Unusual Expenses</t>
  </si>
  <si>
    <t>Interest</t>
  </si>
  <si>
    <t>Extraordinary Items</t>
  </si>
  <si>
    <t>Working Capital Turnover</t>
  </si>
  <si>
    <t>Cash Turnover</t>
  </si>
  <si>
    <t>Acid Test</t>
  </si>
  <si>
    <t>R&amp;D</t>
  </si>
  <si>
    <t>Pyramid Analysis</t>
  </si>
  <si>
    <t>Solvency Ratios</t>
  </si>
  <si>
    <t>Total Liabiltiies to Equity</t>
  </si>
  <si>
    <t>Liquidity Ratios</t>
  </si>
  <si>
    <t>Leverage &amp; Solvency</t>
  </si>
  <si>
    <t>Efficiency</t>
  </si>
  <si>
    <t>Rates of Return</t>
  </si>
  <si>
    <t>Pyramid Analysis Exercise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</si>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</sst>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#,##0.0"/>
    <numFmt numFmtId="168" formatCode="0.0"/>
    <numFmt numFmtId="169" formatCode="#,##0.0_);\(#,##0.0\)"/>
    <numFmt numFmtId="170" formatCode="0.00%;[Red]\(0.00%\);\-"/>
    <numFmt numFmtId="171" formatCode="#,##0.00;[Red]\(#,##0.00\);\-"/>
    <numFmt numFmtId="172" formatCode="0.00;[Red]\(0.00\);\-"/>
    <numFmt numFmtId="173" formatCode="_(* #,##0_);_(* \(#,##0\);_(* &quot;-&quot;??_);_(@_)"/>
    <numFmt numFmtId="174" formatCode="#&quot;A&quot;"/>
  </numFmts>
  <fonts count="2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0" fontId="8" fillId="0" borderId="0" xfId="0" applyFont="1" applyFill="1" applyBorder="1"/>
    <xf numFmtId="167" fontId="6" fillId="0" borderId="0" xfId="0" applyNumberFormat="1" applyFont="1" applyFill="1" applyBorder="1" applyAlignment="1">
      <alignment horizontal="right" vertical="center" readingOrder="1"/>
    </xf>
    <xf numFmtId="0" fontId="6" fillId="0" borderId="4" xfId="0" applyFont="1" applyFill="1" applyBorder="1" applyAlignment="1">
      <alignment horizontal="left" vertical="center" readingOrder="1"/>
    </xf>
    <xf numFmtId="37" fontId="7" fillId="0" borderId="4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0" fontId="7" fillId="0" borderId="0" xfId="0" applyFont="1" applyBorder="1" applyAlignment="1"/>
    <xf numFmtId="3" fontId="3" fillId="0" borderId="0" xfId="0" applyNumberFormat="1" applyFont="1" applyBorder="1"/>
    <xf numFmtId="37" fontId="3" fillId="0" borderId="0" xfId="0" applyNumberFormat="1" applyFont="1" applyBorder="1"/>
    <xf numFmtId="37" fontId="6" fillId="0" borderId="0" xfId="0" applyNumberFormat="1" applyFont="1"/>
    <xf numFmtId="37" fontId="5" fillId="0" borderId="3" xfId="0" applyNumberFormat="1" applyFont="1" applyBorder="1"/>
    <xf numFmtId="165" fontId="6" fillId="0" borderId="0" xfId="2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right"/>
    </xf>
    <xf numFmtId="0" fontId="3" fillId="0" borderId="1" xfId="0" applyFont="1" applyBorder="1"/>
    <xf numFmtId="37" fontId="5" fillId="0" borderId="1" xfId="0" applyNumberFormat="1" applyFont="1" applyFill="1" applyBorder="1" applyAlignment="1">
      <alignment horizontal="right" vertical="center" readingOrder="1"/>
    </xf>
    <xf numFmtId="0" fontId="8" fillId="0" borderId="2" xfId="0" applyFont="1" applyBorder="1"/>
    <xf numFmtId="37" fontId="5" fillId="0" borderId="2" xfId="0" applyNumberFormat="1" applyFont="1" applyFill="1" applyBorder="1" applyAlignment="1">
      <alignment horizontal="right" vertical="center" readingOrder="1"/>
    </xf>
    <xf numFmtId="169" fontId="9" fillId="0" borderId="0" xfId="0" applyNumberFormat="1" applyFont="1" applyBorder="1"/>
    <xf numFmtId="0" fontId="9" fillId="0" borderId="0" xfId="0" applyFont="1" applyBorder="1"/>
    <xf numFmtId="4" fontId="6" fillId="0" borderId="0" xfId="0" applyNumberFormat="1" applyFont="1" applyFill="1" applyBorder="1" applyAlignment="1">
      <alignment horizontal="right" vertical="center" readingOrder="1"/>
    </xf>
    <xf numFmtId="9" fontId="6" fillId="0" borderId="0" xfId="2" applyFont="1" applyFill="1" applyBorder="1" applyAlignment="1">
      <alignment horizontal="right" vertical="center" readingOrder="1"/>
    </xf>
    <xf numFmtId="0" fontId="10" fillId="0" borderId="0" xfId="3" applyFont="1" applyBorder="1"/>
    <xf numFmtId="0" fontId="10" fillId="0" borderId="8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165" fontId="10" fillId="0" borderId="0" xfId="2" applyNumberFormat="1" applyFont="1" applyBorder="1"/>
    <xf numFmtId="170" fontId="10" fillId="0" borderId="10" xfId="2" applyNumberFormat="1" applyFont="1" applyBorder="1" applyAlignment="1">
      <alignment horizontal="center"/>
    </xf>
    <xf numFmtId="170" fontId="10" fillId="0" borderId="11" xfId="2" applyNumberFormat="1" applyFont="1" applyBorder="1" applyAlignment="1">
      <alignment horizontal="center"/>
    </xf>
    <xf numFmtId="170" fontId="10" fillId="0" borderId="12" xfId="2" applyNumberFormat="1" applyFont="1" applyBorder="1" applyAlignment="1">
      <alignment horizontal="center"/>
    </xf>
    <xf numFmtId="0" fontId="10" fillId="0" borderId="0" xfId="3"/>
    <xf numFmtId="0" fontId="11" fillId="0" borderId="0" xfId="3" applyFont="1" applyBorder="1"/>
    <xf numFmtId="171" fontId="10" fillId="0" borderId="10" xfId="3" applyNumberFormat="1" applyFont="1" applyBorder="1" applyAlignment="1">
      <alignment horizontal="center"/>
    </xf>
    <xf numFmtId="171" fontId="10" fillId="0" borderId="11" xfId="3" applyNumberFormat="1" applyFont="1" applyBorder="1" applyAlignment="1">
      <alignment horizontal="center"/>
    </xf>
    <xf numFmtId="171" fontId="10" fillId="0" borderId="12" xfId="3" applyNumberFormat="1" applyFont="1" applyBorder="1" applyAlignment="1">
      <alignment horizontal="center"/>
    </xf>
    <xf numFmtId="0" fontId="10" fillId="0" borderId="8" xfId="3" applyFont="1" applyBorder="1"/>
    <xf numFmtId="0" fontId="11" fillId="0" borderId="8" xfId="3" applyFont="1" applyBorder="1"/>
    <xf numFmtId="172" fontId="10" fillId="0" borderId="0" xfId="4" quotePrefix="1" applyNumberFormat="1" applyFont="1" applyBorder="1" applyAlignment="1">
      <alignment horizontal="center"/>
    </xf>
    <xf numFmtId="172" fontId="10" fillId="0" borderId="9" xfId="4" quotePrefix="1" applyNumberFormat="1" applyFont="1" applyBorder="1" applyAlignment="1">
      <alignment horizontal="center"/>
    </xf>
    <xf numFmtId="0" fontId="11" fillId="0" borderId="10" xfId="3" applyFont="1" applyBorder="1"/>
    <xf numFmtId="172" fontId="10" fillId="0" borderId="11" xfId="4" quotePrefix="1" applyNumberFormat="1" applyFont="1" applyBorder="1" applyAlignment="1">
      <alignment horizontal="center"/>
    </xf>
    <xf numFmtId="172" fontId="10" fillId="0" borderId="12" xfId="4" quotePrefix="1" applyNumberFormat="1" applyFont="1" applyBorder="1" applyAlignment="1">
      <alignment horizontal="center"/>
    </xf>
    <xf numFmtId="0" fontId="11" fillId="0" borderId="5" xfId="3" applyFont="1" applyBorder="1" applyAlignment="1">
      <alignment horizontal="centerContinuous"/>
    </xf>
    <xf numFmtId="0" fontId="11" fillId="0" borderId="6" xfId="3" applyFont="1" applyBorder="1" applyAlignment="1">
      <alignment horizontal="centerContinuous"/>
    </xf>
    <xf numFmtId="0" fontId="11" fillId="0" borderId="7" xfId="3" applyFont="1" applyBorder="1" applyAlignment="1">
      <alignment horizontal="centerContinuous"/>
    </xf>
    <xf numFmtId="0" fontId="11" fillId="0" borderId="5" xfId="3" applyFont="1" applyBorder="1" applyAlignment="1">
      <alignment horizontal="centerContinuous" vertical="center"/>
    </xf>
    <xf numFmtId="0" fontId="11" fillId="0" borderId="6" xfId="3" applyFont="1" applyBorder="1" applyAlignment="1">
      <alignment horizontal="centerContinuous" vertical="center"/>
    </xf>
    <xf numFmtId="0" fontId="11" fillId="0" borderId="7" xfId="3" applyFont="1" applyBorder="1" applyAlignment="1">
      <alignment horizontal="centerContinuous" vertical="center"/>
    </xf>
    <xf numFmtId="0" fontId="11" fillId="0" borderId="11" xfId="3" applyFont="1" applyBorder="1"/>
    <xf numFmtId="0" fontId="4" fillId="2" borderId="0" xfId="0" applyFont="1" applyFill="1" applyBorder="1" applyAlignment="1">
      <alignment horizontal="left" vertical="center" readingOrder="1"/>
    </xf>
    <xf numFmtId="0" fontId="3" fillId="0" borderId="0" xfId="0" applyFont="1" applyAlignment="1"/>
    <xf numFmtId="0" fontId="3" fillId="0" borderId="3" xfId="0" applyFont="1" applyBorder="1" applyAlignment="1"/>
    <xf numFmtId="0" fontId="9" fillId="0" borderId="0" xfId="0" applyFont="1" applyBorder="1" applyAlignment="1"/>
    <xf numFmtId="0" fontId="5" fillId="0" borderId="1" xfId="0" applyFont="1" applyFill="1" applyBorder="1" applyAlignment="1">
      <alignment horizontal="left" vertical="center" readingOrder="1"/>
    </xf>
    <xf numFmtId="0" fontId="5" fillId="0" borderId="2" xfId="0" applyFont="1" applyFill="1" applyBorder="1" applyAlignment="1">
      <alignment horizontal="left" vertical="center" readingOrder="1"/>
    </xf>
    <xf numFmtId="0" fontId="3" fillId="0" borderId="0" xfId="0" applyFont="1" applyFill="1" applyBorder="1" applyAlignment="1"/>
    <xf numFmtId="0" fontId="8" fillId="0" borderId="0" xfId="0" applyFont="1" applyBorder="1" applyAlignment="1"/>
    <xf numFmtId="0" fontId="3" fillId="0" borderId="1" xfId="0" applyFont="1" applyBorder="1" applyAlignment="1"/>
    <xf numFmtId="0" fontId="8" fillId="0" borderId="2" xfId="0" applyFont="1" applyBorder="1" applyAlignment="1"/>
    <xf numFmtId="0" fontId="8" fillId="0" borderId="0" xfId="0" applyFont="1" applyFill="1" applyBorder="1" applyAlignment="1"/>
    <xf numFmtId="173" fontId="3" fillId="0" borderId="0" xfId="1" applyNumberFormat="1" applyFont="1" applyBorder="1"/>
    <xf numFmtId="0" fontId="3" fillId="0" borderId="0" xfId="0" applyFont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0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168" fontId="3" fillId="0" borderId="0" xfId="0" applyNumberFormat="1" applyFont="1" applyFill="1" applyBorder="1"/>
    <xf numFmtId="174" fontId="10" fillId="0" borderId="0" xfId="3" applyNumberFormat="1" applyFont="1" applyBorder="1"/>
    <xf numFmtId="0" fontId="12" fillId="3" borderId="0" xfId="0" applyFont="1" applyFill="1"/>
    <xf numFmtId="0" fontId="13" fillId="3" borderId="0" xfId="0" applyFont="1" applyFill="1" applyBorder="1"/>
    <xf numFmtId="0" fontId="13" fillId="0" borderId="0" xfId="0" applyFont="1" applyBorder="1"/>
    <xf numFmtId="0" fontId="14" fillId="3" borderId="0" xfId="0" applyFont="1" applyFill="1" applyAlignment="1"/>
    <xf numFmtId="0" fontId="13" fillId="3" borderId="0" xfId="0" applyFont="1" applyFill="1"/>
    <xf numFmtId="0" fontId="14" fillId="3" borderId="0" xfId="0" applyFont="1" applyFill="1" applyAlignment="1">
      <alignment horizontal="right"/>
    </xf>
    <xf numFmtId="0" fontId="2" fillId="4" borderId="0" xfId="6" applyFont="1" applyFill="1"/>
    <xf numFmtId="0" fontId="2" fillId="0" borderId="0" xfId="6" applyFont="1" applyFill="1" applyBorder="1"/>
    <xf numFmtId="0" fontId="16" fillId="0" borderId="0" xfId="6" applyFont="1" applyFill="1" applyBorder="1" applyProtection="1">
      <protection locked="0"/>
    </xf>
    <xf numFmtId="0" fontId="17" fillId="0" borderId="0" xfId="6" applyFont="1" applyFill="1" applyBorder="1" applyAlignment="1">
      <alignment horizontal="right"/>
    </xf>
    <xf numFmtId="0" fontId="2" fillId="0" borderId="0" xfId="6" applyFont="1" applyFill="1" applyBorder="1" applyProtection="1">
      <protection locked="0"/>
    </xf>
    <xf numFmtId="0" fontId="17" fillId="0" borderId="0" xfId="6" applyFont="1" applyFill="1" applyBorder="1" applyProtection="1">
      <protection locked="0"/>
    </xf>
    <xf numFmtId="0" fontId="18" fillId="0" borderId="1" xfId="5" applyFont="1" applyFill="1" applyBorder="1" applyProtection="1">
      <protection locked="0"/>
    </xf>
    <xf numFmtId="0" fontId="1" fillId="0" borderId="0" xfId="6"/>
    <xf numFmtId="0" fontId="2" fillId="0" borderId="1" xfId="6" applyFont="1" applyFill="1" applyBorder="1"/>
    <xf numFmtId="0" fontId="20" fillId="0" borderId="0" xfId="7" applyFont="1" applyFill="1" applyBorder="1"/>
    <xf numFmtId="0" fontId="21" fillId="3" borderId="0" xfId="6" applyFont="1" applyFill="1" applyBorder="1"/>
    <xf numFmtId="0" fontId="2" fillId="3" borderId="0" xfId="6" applyFont="1" applyFill="1" applyBorder="1"/>
    <xf numFmtId="0" fontId="2" fillId="5" borderId="0" xfId="6" applyFont="1" applyFill="1"/>
    <xf numFmtId="0" fontId="21" fillId="3" borderId="0" xfId="6" applyFont="1" applyFill="1"/>
  </cellXfs>
  <cellStyles count="8">
    <cellStyle name="Comma" xfId="1" builtinId="3"/>
    <cellStyle name="Hyperlink" xfId="5" builtinId="8"/>
    <cellStyle name="Hyperlink 2 2" xfId="7" xr:uid="{F68E9249-C1BB-49B9-B6C9-65AD5F0EB7E6}"/>
    <cellStyle name="Normal" xfId="0" builtinId="0"/>
    <cellStyle name="Normal 2" xfId="6" xr:uid="{F6306118-6431-4AFB-9DD9-774534B154DC}"/>
    <cellStyle name="Normal_inesbitassignment1Stantec" xfId="3" xr:uid="{00000000-0005-0000-0000-000002000000}"/>
    <cellStyle name="Normal_Wal-Mart Financial Statements" xfId="4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76E0B-EC1D-4BAC-966B-614F716AC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135</xdr:row>
      <xdr:rowOff>0</xdr:rowOff>
    </xdr:from>
    <xdr:to>
      <xdr:col>12</xdr:col>
      <xdr:colOff>337705</xdr:colOff>
      <xdr:row>137</xdr:row>
      <xdr:rowOff>25977</xdr:rowOff>
    </xdr:to>
    <xdr:sp macro="" textlink="">
      <xdr:nvSpPr>
        <xdr:cNvPr id="47" name="Line 19">
          <a:extLst>
            <a:ext uri="{FF2B5EF4-FFF2-40B4-BE49-F238E27FC236}">
              <a16:creationId xmlns:a16="http://schemas.microsoft.com/office/drawing/2014/main" id="{92997A9D-D557-4CA1-8A9B-C48FEFE1D52A}"/>
            </a:ext>
          </a:extLst>
        </xdr:cNvPr>
        <xdr:cNvSpPr>
          <a:spLocks noChangeShapeType="1"/>
        </xdr:cNvSpPr>
      </xdr:nvSpPr>
      <xdr:spPr bwMode="auto">
        <a:xfrm>
          <a:off x="8992466" y="26540114"/>
          <a:ext cx="4330" cy="432954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609599</xdr:colOff>
      <xdr:row>138</xdr:row>
      <xdr:rowOff>104775</xdr:rowOff>
    </xdr:from>
    <xdr:to>
      <xdr:col>15</xdr:col>
      <xdr:colOff>611503</xdr:colOff>
      <xdr:row>138</xdr:row>
      <xdr:rowOff>104775</xdr:rowOff>
    </xdr:to>
    <xdr:sp macro="" textlink="">
      <xdr:nvSpPr>
        <xdr:cNvPr id="48" name="Line 22">
          <a:extLst>
            <a:ext uri="{FF2B5EF4-FFF2-40B4-BE49-F238E27FC236}">
              <a16:creationId xmlns:a16="http://schemas.microsoft.com/office/drawing/2014/main" id="{26E10D47-EAE8-4946-9D90-F394C038AEF1}"/>
            </a:ext>
          </a:extLst>
        </xdr:cNvPr>
        <xdr:cNvSpPr>
          <a:spLocks noChangeShapeType="1"/>
        </xdr:cNvSpPr>
      </xdr:nvSpPr>
      <xdr:spPr bwMode="auto">
        <a:xfrm>
          <a:off x="11115674" y="26774775"/>
          <a:ext cx="62102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139</xdr:row>
      <xdr:rowOff>204257</xdr:rowOff>
    </xdr:from>
    <xdr:to>
      <xdr:col>6</xdr:col>
      <xdr:colOff>390525</xdr:colOff>
      <xdr:row>144</xdr:row>
      <xdr:rowOff>204257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D69E4FC7-F17A-44C1-BBFD-033CDD846EE1}"/>
            </a:ext>
          </a:extLst>
        </xdr:cNvPr>
        <xdr:cNvSpPr>
          <a:spLocks noChangeShapeType="1"/>
        </xdr:cNvSpPr>
      </xdr:nvSpPr>
      <xdr:spPr bwMode="auto">
        <a:xfrm>
          <a:off x="5219700" y="27074282"/>
          <a:ext cx="0" cy="10287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</xdr:colOff>
      <xdr:row>142</xdr:row>
      <xdr:rowOff>104775</xdr:rowOff>
    </xdr:from>
    <xdr:to>
      <xdr:col>19</xdr:col>
      <xdr:colOff>19051</xdr:colOff>
      <xdr:row>142</xdr:row>
      <xdr:rowOff>104775</xdr:rowOff>
    </xdr:to>
    <xdr:sp macro="" textlink="">
      <xdr:nvSpPr>
        <xdr:cNvPr id="50" name="Line 25">
          <a:extLst>
            <a:ext uri="{FF2B5EF4-FFF2-40B4-BE49-F238E27FC236}">
              <a16:creationId xmlns:a16="http://schemas.microsoft.com/office/drawing/2014/main" id="{95C2E4DB-D301-4F75-A616-BB14B966F566}"/>
            </a:ext>
          </a:extLst>
        </xdr:cNvPr>
        <xdr:cNvSpPr>
          <a:spLocks noChangeShapeType="1"/>
        </xdr:cNvSpPr>
      </xdr:nvSpPr>
      <xdr:spPr bwMode="auto">
        <a:xfrm>
          <a:off x="12963526" y="27593925"/>
          <a:ext cx="6286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790574</xdr:colOff>
      <xdr:row>142</xdr:row>
      <xdr:rowOff>104775</xdr:rowOff>
    </xdr:from>
    <xdr:to>
      <xdr:col>6</xdr:col>
      <xdr:colOff>790574</xdr:colOff>
      <xdr:row>142</xdr:row>
      <xdr:rowOff>104775</xdr:rowOff>
    </xdr:to>
    <xdr:sp macro="" textlink="">
      <xdr:nvSpPr>
        <xdr:cNvPr id="51" name="Line 26">
          <a:extLst>
            <a:ext uri="{FF2B5EF4-FFF2-40B4-BE49-F238E27FC236}">
              <a16:creationId xmlns:a16="http://schemas.microsoft.com/office/drawing/2014/main" id="{881286DE-C1CE-4E07-960A-8A173D33644D}"/>
            </a:ext>
          </a:extLst>
        </xdr:cNvPr>
        <xdr:cNvSpPr>
          <a:spLocks noChangeShapeType="1"/>
        </xdr:cNvSpPr>
      </xdr:nvSpPr>
      <xdr:spPr bwMode="auto">
        <a:xfrm>
          <a:off x="4829174" y="27593925"/>
          <a:ext cx="7905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15874</xdr:colOff>
      <xdr:row>150</xdr:row>
      <xdr:rowOff>85725</xdr:rowOff>
    </xdr:from>
    <xdr:to>
      <xdr:col>18</xdr:col>
      <xdr:colOff>582802</xdr:colOff>
      <xdr:row>150</xdr:row>
      <xdr:rowOff>85725</xdr:rowOff>
    </xdr:to>
    <xdr:sp macro="" textlink="">
      <xdr:nvSpPr>
        <xdr:cNvPr id="55" name="Line 32">
          <a:extLst>
            <a:ext uri="{FF2B5EF4-FFF2-40B4-BE49-F238E27FC236}">
              <a16:creationId xmlns:a16="http://schemas.microsoft.com/office/drawing/2014/main" id="{39E871AB-75F8-41F8-865D-5FAC736D04DB}"/>
            </a:ext>
          </a:extLst>
        </xdr:cNvPr>
        <xdr:cNvSpPr>
          <a:spLocks noChangeShapeType="1"/>
        </xdr:cNvSpPr>
      </xdr:nvSpPr>
      <xdr:spPr bwMode="auto">
        <a:xfrm>
          <a:off x="14684374" y="6012392"/>
          <a:ext cx="566928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138</xdr:row>
      <xdr:rowOff>76199</xdr:rowOff>
    </xdr:from>
    <xdr:to>
      <xdr:col>10</xdr:col>
      <xdr:colOff>0</xdr:colOff>
      <xdr:row>138</xdr:row>
      <xdr:rowOff>76200</xdr:rowOff>
    </xdr:to>
    <xdr:sp macro="" textlink="">
      <xdr:nvSpPr>
        <xdr:cNvPr id="56" name="Line 22">
          <a:extLst>
            <a:ext uri="{FF2B5EF4-FFF2-40B4-BE49-F238E27FC236}">
              <a16:creationId xmlns:a16="http://schemas.microsoft.com/office/drawing/2014/main" id="{939ECA45-1D26-46E7-9947-8C6FFBB6B488}"/>
            </a:ext>
          </a:extLst>
        </xdr:cNvPr>
        <xdr:cNvSpPr>
          <a:spLocks noChangeShapeType="1"/>
        </xdr:cNvSpPr>
      </xdr:nvSpPr>
      <xdr:spPr bwMode="auto">
        <a:xfrm>
          <a:off x="7362825" y="26746199"/>
          <a:ext cx="666750" cy="1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148</xdr:row>
      <xdr:rowOff>8467</xdr:rowOff>
    </xdr:from>
    <xdr:to>
      <xdr:col>6</xdr:col>
      <xdr:colOff>400050</xdr:colOff>
      <xdr:row>162</xdr:row>
      <xdr:rowOff>104987</xdr:rowOff>
    </xdr:to>
    <xdr:sp macro="" textlink="">
      <xdr:nvSpPr>
        <xdr:cNvPr id="57" name="Line 19">
          <a:extLst>
            <a:ext uri="{FF2B5EF4-FFF2-40B4-BE49-F238E27FC236}">
              <a16:creationId xmlns:a16="http://schemas.microsoft.com/office/drawing/2014/main" id="{D555700F-1068-49AE-9282-0B37033E6B6F}"/>
            </a:ext>
          </a:extLst>
        </xdr:cNvPr>
        <xdr:cNvSpPr>
          <a:spLocks noChangeShapeType="1"/>
        </xdr:cNvSpPr>
      </xdr:nvSpPr>
      <xdr:spPr bwMode="auto">
        <a:xfrm>
          <a:off x="5229225" y="28726342"/>
          <a:ext cx="0" cy="299212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266700</xdr:colOff>
      <xdr:row>140</xdr:row>
      <xdr:rowOff>0</xdr:rowOff>
    </xdr:from>
    <xdr:to>
      <xdr:col>18</xdr:col>
      <xdr:colOff>266700</xdr:colOff>
      <xdr:row>142</xdr:row>
      <xdr:rowOff>104775</xdr:rowOff>
    </xdr:to>
    <xdr:sp macro="" textlink="">
      <xdr:nvSpPr>
        <xdr:cNvPr id="58" name="Line 24">
          <a:extLst>
            <a:ext uri="{FF2B5EF4-FFF2-40B4-BE49-F238E27FC236}">
              <a16:creationId xmlns:a16="http://schemas.microsoft.com/office/drawing/2014/main" id="{C22182F3-4BCA-4E8E-8A16-049C0B207151}"/>
            </a:ext>
          </a:extLst>
        </xdr:cNvPr>
        <xdr:cNvSpPr>
          <a:spLocks noChangeShapeType="1"/>
        </xdr:cNvSpPr>
      </xdr:nvSpPr>
      <xdr:spPr bwMode="auto">
        <a:xfrm>
          <a:off x="10925175" y="1724025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257175</xdr:colOff>
      <xdr:row>146</xdr:row>
      <xdr:rowOff>103716</xdr:rowOff>
    </xdr:from>
    <xdr:to>
      <xdr:col>18</xdr:col>
      <xdr:colOff>257175</xdr:colOff>
      <xdr:row>153</xdr:row>
      <xdr:rowOff>0</xdr:rowOff>
    </xdr:to>
    <xdr:sp macro="" textlink="">
      <xdr:nvSpPr>
        <xdr:cNvPr id="59" name="Line 19">
          <a:extLst>
            <a:ext uri="{FF2B5EF4-FFF2-40B4-BE49-F238E27FC236}">
              <a16:creationId xmlns:a16="http://schemas.microsoft.com/office/drawing/2014/main" id="{424AD46C-CA45-409F-8061-AF78B7DF022C}"/>
            </a:ext>
          </a:extLst>
        </xdr:cNvPr>
        <xdr:cNvSpPr>
          <a:spLocks noChangeShapeType="1"/>
        </xdr:cNvSpPr>
      </xdr:nvSpPr>
      <xdr:spPr bwMode="auto">
        <a:xfrm>
          <a:off x="13220700" y="28412016"/>
          <a:ext cx="0" cy="13345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247650</xdr:colOff>
      <xdr:row>146</xdr:row>
      <xdr:rowOff>114300</xdr:rowOff>
    </xdr:from>
    <xdr:to>
      <xdr:col>21</xdr:col>
      <xdr:colOff>295275</xdr:colOff>
      <xdr:row>146</xdr:row>
      <xdr:rowOff>114300</xdr:rowOff>
    </xdr:to>
    <xdr:sp macro="" textlink="">
      <xdr:nvSpPr>
        <xdr:cNvPr id="60" name="Line 25">
          <a:extLst>
            <a:ext uri="{FF2B5EF4-FFF2-40B4-BE49-F238E27FC236}">
              <a16:creationId xmlns:a16="http://schemas.microsoft.com/office/drawing/2014/main" id="{AD1D6D5D-DFBE-495E-9735-32D09CE6D880}"/>
            </a:ext>
          </a:extLst>
        </xdr:cNvPr>
        <xdr:cNvSpPr>
          <a:spLocks noChangeShapeType="1"/>
        </xdr:cNvSpPr>
      </xdr:nvSpPr>
      <xdr:spPr bwMode="auto">
        <a:xfrm>
          <a:off x="10906125" y="2838450"/>
          <a:ext cx="16478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295275</xdr:colOff>
      <xdr:row>144</xdr:row>
      <xdr:rowOff>9525</xdr:rowOff>
    </xdr:from>
    <xdr:to>
      <xdr:col>21</xdr:col>
      <xdr:colOff>295275</xdr:colOff>
      <xdr:row>146</xdr:row>
      <xdr:rowOff>114300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C420C8F1-B23E-4C88-994F-AF8216FDD76C}"/>
            </a:ext>
          </a:extLst>
        </xdr:cNvPr>
        <xdr:cNvSpPr>
          <a:spLocks noChangeShapeType="1"/>
        </xdr:cNvSpPr>
      </xdr:nvSpPr>
      <xdr:spPr bwMode="auto">
        <a:xfrm>
          <a:off x="12553950" y="2400300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10582</xdr:colOff>
      <xdr:row>150</xdr:row>
      <xdr:rowOff>137582</xdr:rowOff>
    </xdr:from>
    <xdr:to>
      <xdr:col>7</xdr:col>
      <xdr:colOff>5291</xdr:colOff>
      <xdr:row>150</xdr:row>
      <xdr:rowOff>137582</xdr:rowOff>
    </xdr:to>
    <xdr:sp macro="" textlink="">
      <xdr:nvSpPr>
        <xdr:cNvPr id="62" name="Line 26">
          <a:extLst>
            <a:ext uri="{FF2B5EF4-FFF2-40B4-BE49-F238E27FC236}">
              <a16:creationId xmlns:a16="http://schemas.microsoft.com/office/drawing/2014/main" id="{B0FF160D-44F1-459C-A029-55796D3C940C}"/>
            </a:ext>
          </a:extLst>
        </xdr:cNvPr>
        <xdr:cNvSpPr>
          <a:spLocks noChangeShapeType="1"/>
        </xdr:cNvSpPr>
      </xdr:nvSpPr>
      <xdr:spPr bwMode="auto">
        <a:xfrm>
          <a:off x="7334249" y="15112999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14816</xdr:colOff>
      <xdr:row>154</xdr:row>
      <xdr:rowOff>141816</xdr:rowOff>
    </xdr:from>
    <xdr:to>
      <xdr:col>7</xdr:col>
      <xdr:colOff>9525</xdr:colOff>
      <xdr:row>154</xdr:row>
      <xdr:rowOff>141816</xdr:rowOff>
    </xdr:to>
    <xdr:sp macro="" textlink="">
      <xdr:nvSpPr>
        <xdr:cNvPr id="63" name="Line 26">
          <a:extLst>
            <a:ext uri="{FF2B5EF4-FFF2-40B4-BE49-F238E27FC236}">
              <a16:creationId xmlns:a16="http://schemas.microsoft.com/office/drawing/2014/main" id="{AA8C1719-C24F-47E5-A40E-2DB9E7FF6F0F}"/>
            </a:ext>
          </a:extLst>
        </xdr:cNvPr>
        <xdr:cNvSpPr>
          <a:spLocks noChangeShapeType="1"/>
        </xdr:cNvSpPr>
      </xdr:nvSpPr>
      <xdr:spPr bwMode="auto">
        <a:xfrm>
          <a:off x="7338483" y="15953316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158</xdr:row>
      <xdr:rowOff>103715</xdr:rowOff>
    </xdr:from>
    <xdr:to>
      <xdr:col>7</xdr:col>
      <xdr:colOff>0</xdr:colOff>
      <xdr:row>158</xdr:row>
      <xdr:rowOff>104774</xdr:rowOff>
    </xdr:to>
    <xdr:sp macro="" textlink="">
      <xdr:nvSpPr>
        <xdr:cNvPr id="64" name="Line 26">
          <a:extLst>
            <a:ext uri="{FF2B5EF4-FFF2-40B4-BE49-F238E27FC236}">
              <a16:creationId xmlns:a16="http://schemas.microsoft.com/office/drawing/2014/main" id="{E83973CD-81D3-47C3-90F7-3E9790E54000}"/>
            </a:ext>
          </a:extLst>
        </xdr:cNvPr>
        <xdr:cNvSpPr>
          <a:spLocks noChangeShapeType="1"/>
        </xdr:cNvSpPr>
      </xdr:nvSpPr>
      <xdr:spPr bwMode="auto">
        <a:xfrm>
          <a:off x="4828116" y="30898040"/>
          <a:ext cx="791634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162</xdr:row>
      <xdr:rowOff>103715</xdr:rowOff>
    </xdr:from>
    <xdr:to>
      <xdr:col>7</xdr:col>
      <xdr:colOff>9525</xdr:colOff>
      <xdr:row>162</xdr:row>
      <xdr:rowOff>104774</xdr:rowOff>
    </xdr:to>
    <xdr:sp macro="" textlink="">
      <xdr:nvSpPr>
        <xdr:cNvPr id="65" name="Line 26">
          <a:extLst>
            <a:ext uri="{FF2B5EF4-FFF2-40B4-BE49-F238E27FC236}">
              <a16:creationId xmlns:a16="http://schemas.microsoft.com/office/drawing/2014/main" id="{0B738295-4645-40EA-BFF4-D7379616089A}"/>
            </a:ext>
          </a:extLst>
        </xdr:cNvPr>
        <xdr:cNvSpPr>
          <a:spLocks noChangeShapeType="1"/>
        </xdr:cNvSpPr>
      </xdr:nvSpPr>
      <xdr:spPr bwMode="auto">
        <a:xfrm>
          <a:off x="4828116" y="31717190"/>
          <a:ext cx="801159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242455</xdr:colOff>
      <xdr:row>83</xdr:row>
      <xdr:rowOff>147204</xdr:rowOff>
    </xdr:from>
    <xdr:to>
      <xdr:col>9</xdr:col>
      <xdr:colOff>623455</xdr:colOff>
      <xdr:row>92</xdr:row>
      <xdr:rowOff>164522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2A6FE6-6F2C-4B55-B3D9-7DA2ED5D5311}"/>
            </a:ext>
          </a:extLst>
        </xdr:cNvPr>
        <xdr:cNvSpPr txBox="1"/>
      </xdr:nvSpPr>
      <xdr:spPr>
        <a:xfrm>
          <a:off x="2935432" y="16313727"/>
          <a:ext cx="4546023" cy="1809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Calculate ALL ratio and fill in</a:t>
          </a:r>
          <a:r>
            <a:rPr lang="en-US" sz="1100" baseline="0"/>
            <a:t> the entire Pyramid using the financial statement information above.</a:t>
          </a:r>
          <a:endParaRPr lang="en-US" sz="1100"/>
        </a:p>
      </xdr:txBody>
    </xdr:sp>
    <xdr:clientData/>
  </xdr:twoCellAnchor>
  <xdr:twoCellAnchor>
    <xdr:from>
      <xdr:col>4</xdr:col>
      <xdr:colOff>337705</xdr:colOff>
      <xdr:row>113</xdr:row>
      <xdr:rowOff>173181</xdr:rowOff>
    </xdr:from>
    <xdr:to>
      <xdr:col>10</xdr:col>
      <xdr:colOff>43296</xdr:colOff>
      <xdr:row>122</xdr:row>
      <xdr:rowOff>190499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311702C-619A-45A4-B02F-FE9367FD0FE7}"/>
            </a:ext>
          </a:extLst>
        </xdr:cNvPr>
        <xdr:cNvSpPr txBox="1"/>
      </xdr:nvSpPr>
      <xdr:spPr>
        <a:xfrm>
          <a:off x="3030682" y="22314476"/>
          <a:ext cx="4546023" cy="1809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Calculate ALL ratio and fill in</a:t>
          </a:r>
          <a:r>
            <a:rPr lang="en-US" sz="1100" baseline="0"/>
            <a:t> the entire Pyramid using the financial statement information above.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C771-F5C6-4243-9580-61B2E22FD02C}">
  <dimension ref="B1:O46"/>
  <sheetViews>
    <sheetView showGridLines="0" tabSelected="1" zoomScaleNormal="100" workbookViewId="0"/>
  </sheetViews>
  <sheetFormatPr defaultColWidth="10.25" defaultRowHeight="13.8" x14ac:dyDescent="0.25"/>
  <cols>
    <col min="1" max="2" width="12.375" style="101" customWidth="1"/>
    <col min="3" max="3" width="37.25" style="101" customWidth="1"/>
    <col min="4" max="22" width="12.375" style="101" customWidth="1"/>
    <col min="23" max="25" width="10.25" style="101"/>
    <col min="26" max="26" width="10.25" style="101" customWidth="1"/>
    <col min="27" max="16384" width="10.25" style="101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2:15" ht="19.5" customHeight="1" x14ac:dyDescent="0.25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</row>
    <row r="5" spans="2:15" ht="19.5" customHeight="1" x14ac:dyDescent="0.25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5" ht="19.5" customHeight="1" x14ac:dyDescent="0.25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</row>
    <row r="7" spans="2:15" ht="19.5" customHeight="1" x14ac:dyDescent="0.25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</row>
    <row r="8" spans="2:15" ht="19.5" customHeight="1" x14ac:dyDescent="0.25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</row>
    <row r="9" spans="2:15" ht="19.5" customHeight="1" x14ac:dyDescent="0.25"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</row>
    <row r="10" spans="2:15" ht="19.5" customHeight="1" x14ac:dyDescent="0.25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</row>
    <row r="11" spans="2:15" ht="19.5" customHeight="1" x14ac:dyDescent="0.25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15" ht="28.2" x14ac:dyDescent="0.5">
      <c r="B12" s="102"/>
      <c r="C12" s="103" t="s">
        <v>107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4" t="s">
        <v>109</v>
      </c>
      <c r="O12" s="102"/>
    </row>
    <row r="13" spans="2:15" ht="19.5" customHeight="1" x14ac:dyDescent="0.25">
      <c r="B13" s="102"/>
      <c r="C13" s="105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15" ht="19.5" customHeight="1" x14ac:dyDescent="0.25">
      <c r="B14" s="102"/>
      <c r="C14" s="106" t="s">
        <v>110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5" ht="19.5" customHeight="1" x14ac:dyDescent="0.25">
      <c r="B15" s="102"/>
      <c r="C15" s="107" t="str">
        <f ca="1">RIGHT(CELL("filename",'Pyramid Analysis Exercise'!A1),LEN(CELL("filename",'Pyramid Analysis Exercise'!A1))-FIND("]",CELL("filename",'Pyramid Analysis Exercise'!A1)))</f>
        <v>Pyramid Analysis Exercise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15" ht="19.5" customHeight="1" x14ac:dyDescent="0.3">
      <c r="B16" s="102"/>
      <c r="C16" s="108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 ht="19.5" customHeight="1" x14ac:dyDescent="0.3">
      <c r="B17" s="102"/>
      <c r="C17" s="108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 ht="19.5" customHeight="1" x14ac:dyDescent="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 ht="19.5" customHeight="1" x14ac:dyDescent="0.25">
      <c r="B19" s="102"/>
      <c r="C19" s="102" t="s">
        <v>111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 ht="19.5" customHeight="1" x14ac:dyDescent="0.25">
      <c r="B20" s="102"/>
      <c r="C20" s="109" t="s">
        <v>112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2"/>
    </row>
    <row r="21" spans="2:15" ht="19.5" customHeight="1" x14ac:dyDescent="0.25">
      <c r="B21" s="102"/>
      <c r="C21" s="102" t="s">
        <v>113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 ht="19.5" customHeight="1" x14ac:dyDescent="0.25">
      <c r="B22" s="102"/>
      <c r="C22" s="110" t="s">
        <v>114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 ht="19.5" customHeight="1" x14ac:dyDescent="0.25">
      <c r="B23" s="102"/>
      <c r="C23" s="110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 ht="19.5" customHeight="1" x14ac:dyDescent="0.25">
      <c r="B24" s="102"/>
      <c r="C24" s="111" t="s">
        <v>115</v>
      </c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02"/>
    </row>
    <row r="25" spans="2:15" ht="19.5" customHeight="1" x14ac:dyDescent="0.25">
      <c r="B25" s="113"/>
      <c r="C25" s="114" t="s">
        <v>116</v>
      </c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3"/>
    </row>
    <row r="26" spans="2:15" ht="19.5" customHeight="1" x14ac:dyDescent="0.25">
      <c r="B26" s="113"/>
      <c r="C26" s="114" t="s">
        <v>117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3"/>
    </row>
    <row r="27" spans="2:15" ht="19.5" customHeight="1" x14ac:dyDescent="0.25">
      <c r="B27" s="113"/>
      <c r="C27" s="114" t="s">
        <v>118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3"/>
    </row>
    <row r="28" spans="2:15" ht="19.5" customHeight="1" x14ac:dyDescent="0.25">
      <c r="B28" s="113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3"/>
    </row>
    <row r="29" spans="2:15" ht="19.5" customHeight="1" x14ac:dyDescent="0.25"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22" r:id="rId1" xr:uid="{1EFD5942-9695-4BB2-8C3D-D4F7A627E17E}"/>
    <hyperlink ref="C15" location="'Pyramid Analysis Exercise'!A1" display="'Pyramid Analysis Exercise'!A1" xr:uid="{C713D633-ED48-4210-A5B2-80CF48F4C07E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7"/>
  <sheetViews>
    <sheetView showGridLines="0" zoomScale="110" zoomScaleNormal="110" workbookViewId="0">
      <pane ySplit="2" topLeftCell="A3" activePane="bottomLeft" state="frozen"/>
      <selection pane="bottomLeft"/>
    </sheetView>
  </sheetViews>
  <sheetFormatPr defaultColWidth="9.125" defaultRowHeight="15.6" outlineLevelRow="1" x14ac:dyDescent="0.3"/>
  <cols>
    <col min="1" max="1" width="1.875" style="2" customWidth="1"/>
    <col min="2" max="4" width="12.875" style="2" customWidth="1"/>
    <col min="5" max="5" width="12.875" style="2" bestFit="1" customWidth="1"/>
    <col min="6" max="7" width="11.875" style="2" bestFit="1" customWidth="1"/>
    <col min="8" max="9" width="13" style="2" bestFit="1" customWidth="1"/>
    <col min="10" max="10" width="10.125" style="2" customWidth="1"/>
    <col min="11" max="16" width="9.25" style="2" customWidth="1"/>
    <col min="17" max="16384" width="9.125" style="2"/>
  </cols>
  <sheetData>
    <row r="1" spans="1:24" s="97" customFormat="1" ht="15" x14ac:dyDescent="0.35">
      <c r="A1" s="95" t="s">
        <v>108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</row>
    <row r="2" spans="1:24" s="97" customFormat="1" ht="15" x14ac:dyDescent="0.35">
      <c r="A2" s="98" t="s">
        <v>107</v>
      </c>
      <c r="B2" s="99"/>
      <c r="C2" s="99"/>
      <c r="D2" s="99"/>
      <c r="E2" s="100" t="s">
        <v>27</v>
      </c>
      <c r="F2" s="100" t="s">
        <v>26</v>
      </c>
      <c r="G2" s="100" t="s">
        <v>25</v>
      </c>
      <c r="H2" s="100" t="s">
        <v>24</v>
      </c>
      <c r="I2" s="100" t="s">
        <v>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 x14ac:dyDescent="0.3">
      <c r="B3" s="1"/>
      <c r="C3" s="1"/>
      <c r="D3" s="1"/>
      <c r="E3" s="1"/>
      <c r="F3" s="1"/>
      <c r="G3" s="1"/>
      <c r="H3" s="1"/>
      <c r="I3" s="1"/>
    </row>
    <row r="4" spans="1:24" x14ac:dyDescent="0.3">
      <c r="B4" s="76" t="s">
        <v>45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outlineLevel="1" x14ac:dyDescent="0.3">
      <c r="B5" s="5" t="s">
        <v>46</v>
      </c>
      <c r="C5" s="5"/>
      <c r="D5" s="5"/>
      <c r="E5" s="6"/>
      <c r="F5" s="6"/>
      <c r="G5" s="6"/>
      <c r="H5" s="6"/>
      <c r="I5" s="6"/>
    </row>
    <row r="6" spans="1:24" outlineLevel="1" x14ac:dyDescent="0.3">
      <c r="B6" s="5" t="s">
        <v>28</v>
      </c>
      <c r="C6" s="5"/>
      <c r="D6" s="5"/>
      <c r="E6" s="7"/>
      <c r="F6" s="7"/>
      <c r="G6" s="7"/>
      <c r="H6" s="7"/>
      <c r="I6" s="7"/>
    </row>
    <row r="7" spans="1:24" outlineLevel="1" x14ac:dyDescent="0.3">
      <c r="B7" s="6" t="s">
        <v>29</v>
      </c>
      <c r="C7" s="6"/>
      <c r="D7" s="6"/>
      <c r="E7" s="30">
        <v>459540</v>
      </c>
      <c r="F7" s="30">
        <v>677144</v>
      </c>
      <c r="G7" s="30">
        <v>1184398</v>
      </c>
      <c r="H7" s="30">
        <v>835546</v>
      </c>
      <c r="I7" s="30">
        <v>1550861</v>
      </c>
    </row>
    <row r="8" spans="1:24" outlineLevel="1" x14ac:dyDescent="0.3">
      <c r="B8" s="6" t="s">
        <v>30</v>
      </c>
      <c r="C8" s="6"/>
      <c r="D8" s="6"/>
      <c r="E8" s="30">
        <v>347139</v>
      </c>
      <c r="F8" s="30">
        <v>612811</v>
      </c>
      <c r="G8" s="30">
        <v>1249381</v>
      </c>
      <c r="H8" s="30">
        <v>2269845</v>
      </c>
      <c r="I8" s="30">
        <v>2800115</v>
      </c>
      <c r="J8" s="29"/>
    </row>
    <row r="9" spans="1:24" outlineLevel="1" x14ac:dyDescent="0.3">
      <c r="B9" s="6" t="s">
        <v>31</v>
      </c>
      <c r="C9" s="6"/>
      <c r="D9" s="6"/>
      <c r="E9" s="30">
        <v>134523</v>
      </c>
      <c r="F9" s="30">
        <v>255907</v>
      </c>
      <c r="G9" s="30">
        <v>396267</v>
      </c>
      <c r="H9" s="30">
        <v>682400</v>
      </c>
      <c r="I9" s="30">
        <v>621611</v>
      </c>
    </row>
    <row r="10" spans="1:24" outlineLevel="1" x14ac:dyDescent="0.3">
      <c r="B10" s="6" t="s">
        <v>32</v>
      </c>
      <c r="C10" s="6"/>
      <c r="D10" s="6"/>
      <c r="E10" s="30">
        <v>948532</v>
      </c>
      <c r="F10" s="30">
        <v>700945</v>
      </c>
      <c r="G10" s="30">
        <v>1175103</v>
      </c>
      <c r="H10" s="30">
        <v>1349467</v>
      </c>
      <c r="I10" s="30">
        <v>1051289</v>
      </c>
    </row>
    <row r="11" spans="1:24" outlineLevel="1" x14ac:dyDescent="0.3">
      <c r="B11" s="27" t="s">
        <v>33</v>
      </c>
      <c r="C11" s="27"/>
      <c r="D11" s="27"/>
      <c r="E11" s="28">
        <v>139824</v>
      </c>
      <c r="F11" s="28">
        <v>63321</v>
      </c>
      <c r="G11" s="28">
        <v>226599</v>
      </c>
      <c r="H11" s="28">
        <v>371129</v>
      </c>
      <c r="I11" s="28">
        <v>479455</v>
      </c>
    </row>
    <row r="12" spans="1:24" outlineLevel="1" x14ac:dyDescent="0.3">
      <c r="B12" s="6"/>
      <c r="C12" s="6"/>
      <c r="D12" s="6"/>
      <c r="E12" s="31">
        <f>SUM(E7:E11)</f>
        <v>2029558</v>
      </c>
      <c r="F12" s="31">
        <f t="shared" ref="F12:I12" si="0">SUM(F7:F11)</f>
        <v>2310128</v>
      </c>
      <c r="G12" s="31">
        <f t="shared" si="0"/>
        <v>4231748</v>
      </c>
      <c r="H12" s="31">
        <f t="shared" si="0"/>
        <v>5508387</v>
      </c>
      <c r="I12" s="31">
        <f t="shared" si="0"/>
        <v>6503331</v>
      </c>
    </row>
    <row r="13" spans="1:24" outlineLevel="1" x14ac:dyDescent="0.3">
      <c r="B13" s="5" t="s">
        <v>34</v>
      </c>
      <c r="C13" s="5"/>
      <c r="D13" s="5"/>
      <c r="E13" s="10"/>
      <c r="F13" s="10"/>
      <c r="G13" s="10"/>
      <c r="H13" s="10"/>
      <c r="I13" s="10"/>
    </row>
    <row r="14" spans="1:24" outlineLevel="1" x14ac:dyDescent="0.3">
      <c r="B14" s="6" t="s">
        <v>35</v>
      </c>
      <c r="C14" s="6"/>
      <c r="D14" s="6"/>
      <c r="E14" s="30">
        <v>139824</v>
      </c>
      <c r="F14" s="30">
        <v>487579</v>
      </c>
      <c r="G14" s="30">
        <v>705955</v>
      </c>
      <c r="H14" s="30">
        <v>1334648</v>
      </c>
      <c r="I14" s="30">
        <v>1956581</v>
      </c>
    </row>
    <row r="15" spans="1:24" outlineLevel="1" x14ac:dyDescent="0.3">
      <c r="B15" s="6" t="s">
        <v>36</v>
      </c>
      <c r="C15" s="6"/>
      <c r="D15" s="6"/>
      <c r="E15" s="30">
        <v>114955</v>
      </c>
      <c r="F15" s="30">
        <v>248114</v>
      </c>
      <c r="G15" s="30">
        <v>584443</v>
      </c>
      <c r="H15" s="30">
        <v>1204099</v>
      </c>
      <c r="I15" s="30">
        <v>1476924</v>
      </c>
    </row>
    <row r="16" spans="1:24" outlineLevel="1" x14ac:dyDescent="0.3">
      <c r="B16" s="27" t="s">
        <v>37</v>
      </c>
      <c r="C16" s="27"/>
      <c r="D16" s="27"/>
      <c r="E16" s="28">
        <v>0</v>
      </c>
      <c r="F16" s="28">
        <v>8339</v>
      </c>
      <c r="G16" s="28">
        <v>4546</v>
      </c>
      <c r="H16" s="28">
        <v>404</v>
      </c>
      <c r="I16" s="28">
        <v>0</v>
      </c>
    </row>
    <row r="17" spans="2:9" outlineLevel="1" x14ac:dyDescent="0.3">
      <c r="B17" s="8"/>
      <c r="C17" s="8"/>
      <c r="D17" s="8"/>
      <c r="E17" s="9">
        <f>SUM(E12:E16)</f>
        <v>2284337</v>
      </c>
      <c r="F17" s="9">
        <f t="shared" ref="F17:I17" si="1">SUM(F12:F16)</f>
        <v>3054160</v>
      </c>
      <c r="G17" s="9">
        <f t="shared" si="1"/>
        <v>5526692</v>
      </c>
      <c r="H17" s="9">
        <f t="shared" si="1"/>
        <v>8047538</v>
      </c>
      <c r="I17" s="9">
        <f t="shared" si="1"/>
        <v>9936836</v>
      </c>
    </row>
    <row r="18" spans="2:9" outlineLevel="1" x14ac:dyDescent="0.3">
      <c r="B18" s="6"/>
      <c r="C18" s="6"/>
      <c r="D18" s="6"/>
      <c r="E18" s="30"/>
      <c r="F18" s="30"/>
      <c r="G18" s="30"/>
      <c r="H18" s="30"/>
      <c r="I18" s="30"/>
    </row>
    <row r="19" spans="2:9" outlineLevel="1" x14ac:dyDescent="0.3">
      <c r="B19" s="5" t="s">
        <v>47</v>
      </c>
      <c r="C19" s="5"/>
      <c r="D19" s="5"/>
      <c r="E19" s="10"/>
      <c r="F19" s="10"/>
      <c r="G19" s="10"/>
      <c r="H19" s="10"/>
      <c r="I19" s="10"/>
    </row>
    <row r="20" spans="2:9" outlineLevel="1" x14ac:dyDescent="0.3">
      <c r="B20" s="5" t="s">
        <v>38</v>
      </c>
      <c r="C20" s="5"/>
      <c r="D20" s="5"/>
    </row>
    <row r="21" spans="2:9" outlineLevel="1" x14ac:dyDescent="0.3">
      <c r="B21" s="6" t="s">
        <v>39</v>
      </c>
      <c r="C21" s="6"/>
      <c r="D21" s="6"/>
      <c r="E21" s="30">
        <v>94954</v>
      </c>
      <c r="F21" s="30">
        <v>130270</v>
      </c>
      <c r="G21" s="30">
        <v>271076</v>
      </c>
      <c r="H21" s="30">
        <v>448339</v>
      </c>
      <c r="I21" s="30">
        <v>615620</v>
      </c>
    </row>
    <row r="22" spans="2:9" outlineLevel="1" x14ac:dyDescent="0.3">
      <c r="B22" s="6" t="s">
        <v>40</v>
      </c>
      <c r="C22" s="6"/>
      <c r="D22" s="6"/>
      <c r="E22" s="30">
        <v>144912</v>
      </c>
      <c r="F22" s="30">
        <v>287629</v>
      </c>
      <c r="G22" s="30">
        <v>690442</v>
      </c>
      <c r="H22" s="30">
        <v>1238602</v>
      </c>
      <c r="I22" s="30">
        <v>1438260</v>
      </c>
    </row>
    <row r="23" spans="2:9" outlineLevel="1" x14ac:dyDescent="0.3">
      <c r="B23" s="6" t="s">
        <v>41</v>
      </c>
      <c r="C23" s="6"/>
      <c r="D23" s="6"/>
      <c r="E23" s="30">
        <v>17846</v>
      </c>
      <c r="F23" s="30">
        <v>271</v>
      </c>
      <c r="G23" s="30">
        <v>349</v>
      </c>
      <c r="H23" s="30">
        <v>0</v>
      </c>
      <c r="I23" s="30">
        <v>0</v>
      </c>
    </row>
    <row r="24" spans="2:9" outlineLevel="1" x14ac:dyDescent="0.3">
      <c r="B24" s="27" t="s">
        <v>42</v>
      </c>
      <c r="C24" s="27"/>
      <c r="D24" s="27"/>
      <c r="E24" s="28">
        <v>0</v>
      </c>
      <c r="F24" s="28">
        <v>99958</v>
      </c>
      <c r="G24" s="28">
        <v>475328</v>
      </c>
      <c r="H24" s="28">
        <v>374576</v>
      </c>
      <c r="I24" s="28">
        <v>110324</v>
      </c>
    </row>
    <row r="25" spans="2:9" outlineLevel="1" x14ac:dyDescent="0.3">
      <c r="B25" s="77"/>
      <c r="C25" s="1"/>
      <c r="D25" s="1"/>
      <c r="E25" s="37">
        <f>SUM(E21:E24)</f>
        <v>257712</v>
      </c>
      <c r="F25" s="37">
        <f t="shared" ref="F25:I25" si="2">SUM(F21:F24)</f>
        <v>518128</v>
      </c>
      <c r="G25" s="37">
        <f t="shared" si="2"/>
        <v>1437195</v>
      </c>
      <c r="H25" s="37">
        <f t="shared" si="2"/>
        <v>2061517</v>
      </c>
      <c r="I25" s="37">
        <f t="shared" si="2"/>
        <v>2164204</v>
      </c>
    </row>
    <row r="26" spans="2:9" outlineLevel="1" x14ac:dyDescent="0.3">
      <c r="B26" s="5" t="s">
        <v>49</v>
      </c>
      <c r="C26" s="5"/>
      <c r="D26" s="5"/>
      <c r="E26" s="1"/>
      <c r="F26" s="1"/>
      <c r="G26" s="1"/>
      <c r="H26" s="1"/>
      <c r="I26" s="1"/>
    </row>
    <row r="27" spans="2:9" outlineLevel="1" x14ac:dyDescent="0.3">
      <c r="B27" s="27" t="s">
        <v>43</v>
      </c>
      <c r="C27" s="27"/>
      <c r="D27" s="27"/>
      <c r="E27" s="28">
        <v>27858</v>
      </c>
      <c r="F27" s="28">
        <v>52532</v>
      </c>
      <c r="G27" s="28">
        <v>95931</v>
      </c>
      <c r="H27" s="28">
        <v>111893</v>
      </c>
      <c r="I27" s="28">
        <v>169969</v>
      </c>
    </row>
    <row r="28" spans="2:9" outlineLevel="1" x14ac:dyDescent="0.3">
      <c r="B28" s="77"/>
      <c r="C28" s="1"/>
      <c r="D28" s="1"/>
      <c r="E28" s="37">
        <f>SUM(E25:E27)</f>
        <v>285570</v>
      </c>
      <c r="F28" s="37">
        <f>SUM(F25:F27)</f>
        <v>570660</v>
      </c>
      <c r="G28" s="37">
        <f>SUM(G25:G27)</f>
        <v>1533126</v>
      </c>
      <c r="H28" s="37">
        <f>SUM(H25:H27)</f>
        <v>2173410</v>
      </c>
      <c r="I28" s="37">
        <f>SUM(I25:I27)</f>
        <v>2334173</v>
      </c>
    </row>
    <row r="29" spans="2:9" outlineLevel="1" x14ac:dyDescent="0.3">
      <c r="B29" s="5" t="s">
        <v>48</v>
      </c>
      <c r="C29" s="5"/>
      <c r="D29" s="5"/>
      <c r="E29" s="1"/>
      <c r="F29" s="1"/>
      <c r="G29" s="1"/>
      <c r="H29" s="1"/>
      <c r="I29" s="1"/>
    </row>
    <row r="30" spans="2:9" outlineLevel="1" x14ac:dyDescent="0.3">
      <c r="B30" s="27" t="s">
        <v>44</v>
      </c>
      <c r="C30" s="27"/>
      <c r="D30" s="27"/>
      <c r="E30" s="28">
        <v>1998767</v>
      </c>
      <c r="F30" s="28">
        <v>2483500</v>
      </c>
      <c r="G30" s="28">
        <v>3993566</v>
      </c>
      <c r="H30" s="28">
        <v>5874128</v>
      </c>
      <c r="I30" s="28">
        <v>7602663</v>
      </c>
    </row>
    <row r="31" spans="2:9" outlineLevel="1" x14ac:dyDescent="0.3">
      <c r="B31" s="78"/>
      <c r="C31" s="32"/>
      <c r="D31" s="32"/>
      <c r="E31" s="38">
        <f>SUM(E28:E30)</f>
        <v>2284337</v>
      </c>
      <c r="F31" s="38">
        <f t="shared" ref="F31:I31" si="3">SUM(F28:F30)</f>
        <v>3054160</v>
      </c>
      <c r="G31" s="38">
        <f t="shared" si="3"/>
        <v>5526692</v>
      </c>
      <c r="H31" s="38">
        <f t="shared" si="3"/>
        <v>8047538</v>
      </c>
      <c r="I31" s="38">
        <f t="shared" si="3"/>
        <v>9936836</v>
      </c>
    </row>
    <row r="32" spans="2:9" outlineLevel="1" x14ac:dyDescent="0.3">
      <c r="B32" s="12"/>
      <c r="E32" s="33"/>
      <c r="F32" s="33"/>
      <c r="G32" s="33"/>
      <c r="H32" s="33"/>
      <c r="I32" s="33"/>
    </row>
    <row r="33" spans="2:24" outlineLevel="1" x14ac:dyDescent="0.3">
      <c r="B33" s="79" t="s">
        <v>86</v>
      </c>
      <c r="C33" s="46"/>
      <c r="D33" s="46"/>
      <c r="E33" s="45">
        <f>E31-E17</f>
        <v>0</v>
      </c>
      <c r="F33" s="45">
        <f>F31-F17</f>
        <v>0</v>
      </c>
      <c r="G33" s="45">
        <f>G31-G17</f>
        <v>0</v>
      </c>
      <c r="H33" s="45">
        <f>H31-H17</f>
        <v>0</v>
      </c>
      <c r="I33" s="45">
        <f>I31-I17</f>
        <v>0</v>
      </c>
    </row>
    <row r="34" spans="2:24" x14ac:dyDescent="0.3">
      <c r="B34" s="77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</row>
    <row r="35" spans="2:24" x14ac:dyDescent="0.3">
      <c r="B35" s="76" t="s">
        <v>21</v>
      </c>
      <c r="C35" s="3"/>
      <c r="D35" s="3"/>
      <c r="E35" s="4" t="s">
        <v>27</v>
      </c>
      <c r="F35" s="4" t="s">
        <v>26</v>
      </c>
      <c r="G35" s="4" t="s">
        <v>25</v>
      </c>
      <c r="H35" s="4" t="s">
        <v>24</v>
      </c>
      <c r="I35" s="4" t="s"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outlineLevel="1" x14ac:dyDescent="0.3">
      <c r="B36" s="6" t="s">
        <v>1</v>
      </c>
      <c r="C36" s="13"/>
      <c r="D36" s="13"/>
      <c r="E36" s="14">
        <v>2065845</v>
      </c>
      <c r="F36" s="14">
        <v>3037103</v>
      </c>
      <c r="G36" s="14">
        <v>6009395</v>
      </c>
      <c r="H36" s="14">
        <v>11065186</v>
      </c>
      <c r="I36" s="14">
        <v>14953224</v>
      </c>
    </row>
    <row r="37" spans="2:24" outlineLevel="1" x14ac:dyDescent="0.3">
      <c r="B37" s="5" t="s">
        <v>2</v>
      </c>
      <c r="C37" s="15"/>
      <c r="D37" s="15"/>
      <c r="E37" s="16">
        <f>E36</f>
        <v>2065845</v>
      </c>
      <c r="F37" s="16">
        <f>F36</f>
        <v>3037103</v>
      </c>
      <c r="G37" s="16">
        <f>G36</f>
        <v>6009395</v>
      </c>
      <c r="H37" s="16">
        <f>H36</f>
        <v>11065186</v>
      </c>
      <c r="I37" s="16">
        <f>I36</f>
        <v>14953224</v>
      </c>
    </row>
    <row r="38" spans="2:24" outlineLevel="1" x14ac:dyDescent="0.3">
      <c r="B38" s="6" t="s">
        <v>3</v>
      </c>
      <c r="C38" s="13"/>
      <c r="D38" s="13"/>
      <c r="E38" s="14">
        <v>925598</v>
      </c>
      <c r="F38" s="14">
        <v>1379301</v>
      </c>
      <c r="G38" s="14">
        <v>2928814</v>
      </c>
      <c r="H38" s="14">
        <v>5967888</v>
      </c>
      <c r="I38" s="14">
        <v>8368961</v>
      </c>
    </row>
    <row r="39" spans="2:24" outlineLevel="1" x14ac:dyDescent="0.3">
      <c r="B39" s="80" t="s">
        <v>4</v>
      </c>
      <c r="C39" s="17"/>
      <c r="D39" s="17"/>
      <c r="E39" s="18">
        <f>E37-E38</f>
        <v>1140247</v>
      </c>
      <c r="F39" s="18">
        <f>F37-F38</f>
        <v>1657802</v>
      </c>
      <c r="G39" s="18">
        <f>G37-G38</f>
        <v>3080581</v>
      </c>
      <c r="H39" s="18">
        <f>H37-H38</f>
        <v>5097298</v>
      </c>
      <c r="I39" s="18">
        <f>I37-I38</f>
        <v>6584263</v>
      </c>
    </row>
    <row r="40" spans="2:24" outlineLevel="1" x14ac:dyDescent="0.3">
      <c r="B40" s="6" t="s">
        <v>5</v>
      </c>
      <c r="C40" s="13"/>
      <c r="D40" s="13"/>
      <c r="E40" s="14">
        <v>515625</v>
      </c>
      <c r="F40" s="14">
        <v>537428</v>
      </c>
      <c r="G40" s="14">
        <v>880964</v>
      </c>
      <c r="H40" s="14">
        <v>1495195</v>
      </c>
      <c r="I40" s="14">
        <v>1849000</v>
      </c>
    </row>
    <row r="41" spans="2:24" outlineLevel="1" x14ac:dyDescent="0.3">
      <c r="B41" s="6" t="s">
        <v>6</v>
      </c>
      <c r="C41" s="13"/>
      <c r="D41" s="13"/>
      <c r="E41" s="14">
        <v>158887</v>
      </c>
      <c r="F41" s="14">
        <v>236173</v>
      </c>
      <c r="G41" s="14">
        <v>359828</v>
      </c>
      <c r="H41" s="14">
        <v>684702</v>
      </c>
      <c r="I41" s="14">
        <v>964842</v>
      </c>
    </row>
    <row r="42" spans="2:24" outlineLevel="1" x14ac:dyDescent="0.3">
      <c r="B42" s="6" t="s">
        <v>7</v>
      </c>
      <c r="C42" s="13"/>
      <c r="D42" s="13"/>
      <c r="E42" s="14">
        <v>49951</v>
      </c>
      <c r="F42" s="14">
        <v>76879</v>
      </c>
      <c r="G42" s="14">
        <v>108112</v>
      </c>
      <c r="H42" s="14">
        <v>194803</v>
      </c>
      <c r="I42" s="14">
        <v>310357</v>
      </c>
    </row>
    <row r="43" spans="2:24" outlineLevel="1" x14ac:dyDescent="0.3">
      <c r="B43" s="6" t="s">
        <v>8</v>
      </c>
      <c r="C43" s="13"/>
      <c r="D43" s="13"/>
      <c r="E43" s="19">
        <v>0</v>
      </c>
      <c r="F43" s="19">
        <v>0</v>
      </c>
      <c r="G43" s="19">
        <v>0</v>
      </c>
      <c r="H43" s="19">
        <v>0</v>
      </c>
      <c r="I43" s="14">
        <v>163800</v>
      </c>
    </row>
    <row r="44" spans="2:24" outlineLevel="1" x14ac:dyDescent="0.3">
      <c r="B44" s="6" t="s">
        <v>9</v>
      </c>
      <c r="C44" s="13"/>
      <c r="D44" s="13"/>
      <c r="E44" s="19">
        <v>0</v>
      </c>
      <c r="F44" s="19">
        <v>0</v>
      </c>
      <c r="G44" s="19">
        <v>0</v>
      </c>
      <c r="H44" s="19">
        <v>0</v>
      </c>
      <c r="I44" s="19">
        <v>0</v>
      </c>
    </row>
    <row r="45" spans="2:24" outlineLevel="1" x14ac:dyDescent="0.3">
      <c r="B45" s="80" t="s">
        <v>10</v>
      </c>
      <c r="C45" s="17"/>
      <c r="D45" s="17"/>
      <c r="E45" s="18">
        <f>E39-SUM(E40:E44)</f>
        <v>415784</v>
      </c>
      <c r="F45" s="18">
        <f>F39-SUM(F40:F44)</f>
        <v>807322</v>
      </c>
      <c r="G45" s="18">
        <f>G39-SUM(G40:G44)</f>
        <v>1731677</v>
      </c>
      <c r="H45" s="18">
        <f>H39-SUM(H40:H44)</f>
        <v>2722598</v>
      </c>
      <c r="I45" s="18">
        <f>I39-SUM(I40:I44)</f>
        <v>3296264</v>
      </c>
    </row>
    <row r="46" spans="2:24" outlineLevel="1" x14ac:dyDescent="0.3">
      <c r="B46" s="6" t="s">
        <v>23</v>
      </c>
      <c r="C46" s="13"/>
      <c r="D46" s="13"/>
      <c r="E46" s="19">
        <v>483</v>
      </c>
      <c r="F46" s="19">
        <v>494</v>
      </c>
      <c r="G46" s="19">
        <v>518</v>
      </c>
      <c r="H46" s="19">
        <v>502</v>
      </c>
      <c r="I46" s="19">
        <v>100</v>
      </c>
    </row>
    <row r="47" spans="2:24" outlineLevel="1" x14ac:dyDescent="0.3">
      <c r="B47" s="80" t="s">
        <v>11</v>
      </c>
      <c r="C47" s="17"/>
      <c r="D47" s="17"/>
      <c r="E47" s="18">
        <f>E45-E46</f>
        <v>415301</v>
      </c>
      <c r="F47" s="18">
        <f>F45-F46</f>
        <v>806828</v>
      </c>
      <c r="G47" s="18">
        <f>G45-G46</f>
        <v>1731159</v>
      </c>
      <c r="H47" s="18">
        <f>H45-H46</f>
        <v>2722096</v>
      </c>
      <c r="I47" s="18">
        <f>I45-I46</f>
        <v>3296164</v>
      </c>
    </row>
    <row r="48" spans="2:24" outlineLevel="1" x14ac:dyDescent="0.3">
      <c r="B48" s="6" t="s">
        <v>12</v>
      </c>
      <c r="C48" s="13"/>
      <c r="D48" s="13"/>
      <c r="E48" s="14">
        <v>106863</v>
      </c>
      <c r="F48" s="14">
        <v>227373</v>
      </c>
      <c r="G48" s="14">
        <v>516653</v>
      </c>
      <c r="H48" s="14">
        <v>907747</v>
      </c>
      <c r="I48" s="14">
        <v>809366</v>
      </c>
    </row>
    <row r="49" spans="2:24" outlineLevel="1" x14ac:dyDescent="0.3">
      <c r="B49" s="80" t="s">
        <v>13</v>
      </c>
      <c r="C49" s="17"/>
      <c r="D49" s="17"/>
      <c r="E49" s="18">
        <f>E47-E48</f>
        <v>308438</v>
      </c>
      <c r="F49" s="18">
        <f>F47-F48</f>
        <v>579455</v>
      </c>
      <c r="G49" s="18">
        <f>G47-G48</f>
        <v>1214506</v>
      </c>
      <c r="H49" s="18">
        <f>H47-H48</f>
        <v>1814349</v>
      </c>
      <c r="I49" s="18">
        <f>I47-I48</f>
        <v>2486798</v>
      </c>
    </row>
    <row r="50" spans="2:24" outlineLevel="1" x14ac:dyDescent="0.3">
      <c r="B50" s="6" t="s">
        <v>14</v>
      </c>
      <c r="C50" s="13"/>
      <c r="D50" s="13"/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2:24" ht="16.2" outlineLevel="1" thickBot="1" x14ac:dyDescent="0.35">
      <c r="B51" s="81" t="s">
        <v>15</v>
      </c>
      <c r="C51" s="20"/>
      <c r="D51" s="20"/>
      <c r="E51" s="21">
        <f>E49-E50</f>
        <v>308438</v>
      </c>
      <c r="F51" s="21">
        <f>F49-F50</f>
        <v>579455</v>
      </c>
      <c r="G51" s="21">
        <f>G49-G50</f>
        <v>1214506</v>
      </c>
      <c r="H51" s="21">
        <f>H49-H50</f>
        <v>1814349</v>
      </c>
      <c r="I51" s="21">
        <f>I49-I50</f>
        <v>2486798</v>
      </c>
    </row>
    <row r="52" spans="2:24" ht="16.2" outlineLevel="1" thickTop="1" x14ac:dyDescent="0.3">
      <c r="B52" s="82"/>
      <c r="C52" s="22"/>
      <c r="D52" s="22"/>
      <c r="E52" s="23"/>
      <c r="F52" s="23"/>
      <c r="G52" s="23"/>
      <c r="H52" s="23"/>
      <c r="I52" s="23"/>
    </row>
    <row r="53" spans="2:24" outlineLevel="1" x14ac:dyDescent="0.3">
      <c r="B53" s="82"/>
      <c r="C53" s="22"/>
      <c r="D53" s="22"/>
      <c r="E53" s="23"/>
      <c r="F53" s="23"/>
      <c r="G53" s="23"/>
      <c r="H53" s="23"/>
      <c r="I53" s="23"/>
    </row>
    <row r="54" spans="2:24" x14ac:dyDescent="0.3">
      <c r="B54" s="77"/>
      <c r="C54" s="1"/>
      <c r="D54" s="1"/>
      <c r="E54" s="1"/>
      <c r="F54" s="1"/>
      <c r="G54" s="1"/>
      <c r="H54" s="1"/>
      <c r="I54" s="1"/>
      <c r="J54" s="12"/>
      <c r="K54" s="12"/>
      <c r="L54" s="12"/>
      <c r="M54" s="12"/>
    </row>
    <row r="55" spans="2:24" x14ac:dyDescent="0.3">
      <c r="B55" s="76" t="s">
        <v>79</v>
      </c>
      <c r="C55" s="3"/>
      <c r="D55" s="3"/>
      <c r="E55" s="4" t="s">
        <v>27</v>
      </c>
      <c r="F55" s="4" t="s">
        <v>26</v>
      </c>
      <c r="G55" s="4" t="s">
        <v>25</v>
      </c>
      <c r="H55" s="4" t="s">
        <v>24</v>
      </c>
      <c r="I55" s="4" t="s"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outlineLevel="1" x14ac:dyDescent="0.3">
      <c r="B56" s="83" t="s">
        <v>62</v>
      </c>
      <c r="C56" s="11"/>
      <c r="D56" s="11"/>
    </row>
    <row r="57" spans="2:24" outlineLevel="1" x14ac:dyDescent="0.3">
      <c r="B57" s="12" t="s">
        <v>63</v>
      </c>
      <c r="E57" s="30">
        <v>308438</v>
      </c>
      <c r="F57" s="30">
        <v>579455</v>
      </c>
      <c r="G57" s="30">
        <v>1214506</v>
      </c>
      <c r="H57" s="30">
        <v>1814349</v>
      </c>
      <c r="I57" s="30">
        <v>2486798</v>
      </c>
      <c r="J57" s="35"/>
      <c r="K57" s="35"/>
      <c r="L57" s="35"/>
    </row>
    <row r="58" spans="2:24" outlineLevel="1" x14ac:dyDescent="0.3">
      <c r="B58" s="12" t="s">
        <v>64</v>
      </c>
      <c r="E58" s="30">
        <v>49951</v>
      </c>
      <c r="F58" s="30">
        <v>76879</v>
      </c>
      <c r="G58" s="30">
        <v>108112</v>
      </c>
      <c r="H58" s="30">
        <v>194803</v>
      </c>
      <c r="I58" s="30">
        <v>310357</v>
      </c>
      <c r="J58" s="35"/>
      <c r="K58" s="35"/>
      <c r="L58" s="35"/>
    </row>
    <row r="59" spans="2:24" outlineLevel="1" x14ac:dyDescent="0.3">
      <c r="B59" s="12" t="s">
        <v>65</v>
      </c>
      <c r="E59" s="30">
        <v>-190650</v>
      </c>
      <c r="F59" s="30">
        <v>197450</v>
      </c>
      <c r="G59" s="30">
        <v>-495299</v>
      </c>
      <c r="H59" s="30">
        <v>-1001169</v>
      </c>
      <c r="I59" s="30">
        <v>-176942</v>
      </c>
      <c r="J59" s="35"/>
      <c r="K59" s="35"/>
      <c r="L59" s="35"/>
    </row>
    <row r="60" spans="2:24" outlineLevel="1" x14ac:dyDescent="0.3">
      <c r="B60" s="12" t="s">
        <v>66</v>
      </c>
      <c r="E60" s="30">
        <v>80212</v>
      </c>
      <c r="F60" s="30">
        <v>-10548</v>
      </c>
      <c r="G60" s="30">
        <v>-57625</v>
      </c>
      <c r="H60" s="30">
        <v>-225870</v>
      </c>
      <c r="I60" s="30">
        <v>-58970</v>
      </c>
      <c r="J60" s="35"/>
      <c r="K60" s="35"/>
      <c r="L60" s="35"/>
      <c r="M60" s="12"/>
      <c r="N60" s="12"/>
      <c r="O60" s="12"/>
      <c r="P60" s="12"/>
    </row>
    <row r="61" spans="2:24" outlineLevel="1" x14ac:dyDescent="0.3">
      <c r="B61" s="84"/>
      <c r="C61" s="41"/>
      <c r="D61" s="41"/>
      <c r="E61" s="42">
        <f>SUM(E57:E60)</f>
        <v>247951</v>
      </c>
      <c r="F61" s="42">
        <f t="shared" ref="F61:I61" si="4">SUM(F57:F60)</f>
        <v>843236</v>
      </c>
      <c r="G61" s="42">
        <f t="shared" si="4"/>
        <v>769694</v>
      </c>
      <c r="H61" s="42">
        <f t="shared" si="4"/>
        <v>782113</v>
      </c>
      <c r="I61" s="42">
        <f t="shared" si="4"/>
        <v>2561243</v>
      </c>
      <c r="J61" s="35"/>
      <c r="K61" s="35"/>
      <c r="L61" s="35"/>
      <c r="M61" s="12"/>
      <c r="N61" s="12"/>
      <c r="O61" s="12"/>
      <c r="P61" s="12"/>
    </row>
    <row r="62" spans="2:24" outlineLevel="1" x14ac:dyDescent="0.3">
      <c r="B62" s="83" t="s">
        <v>67</v>
      </c>
      <c r="C62" s="11"/>
      <c r="D62" s="11"/>
      <c r="E62" s="31"/>
      <c r="F62" s="31"/>
      <c r="G62" s="31"/>
      <c r="H62" s="31"/>
      <c r="I62" s="31"/>
      <c r="J62" s="35"/>
      <c r="K62" s="35"/>
      <c r="L62" s="35"/>
      <c r="M62" s="12"/>
      <c r="N62" s="12"/>
      <c r="O62" s="12"/>
      <c r="P62" s="12"/>
    </row>
    <row r="63" spans="2:24" outlineLevel="1" x14ac:dyDescent="0.3">
      <c r="B63" s="12" t="s">
        <v>68</v>
      </c>
      <c r="E63" s="30">
        <v>-178732</v>
      </c>
      <c r="F63" s="30">
        <v>-424634</v>
      </c>
      <c r="G63" s="30">
        <v>-326488</v>
      </c>
      <c r="H63" s="30">
        <v>-823496</v>
      </c>
      <c r="I63" s="30">
        <v>-932290</v>
      </c>
      <c r="J63" s="35"/>
      <c r="K63" s="35"/>
      <c r="L63" s="35"/>
      <c r="M63" s="12"/>
      <c r="N63" s="12"/>
      <c r="O63" s="12"/>
      <c r="P63" s="12"/>
    </row>
    <row r="64" spans="2:24" outlineLevel="1" x14ac:dyDescent="0.3">
      <c r="B64" s="12" t="s">
        <v>69</v>
      </c>
      <c r="E64" s="31"/>
      <c r="F64" s="31"/>
      <c r="G64" s="31"/>
      <c r="H64" s="31"/>
      <c r="I64" s="31"/>
      <c r="J64" s="35"/>
      <c r="K64" s="35"/>
      <c r="L64" s="35"/>
      <c r="M64" s="12"/>
      <c r="N64" s="12"/>
      <c r="O64" s="12"/>
      <c r="P64" s="12"/>
    </row>
    <row r="65" spans="2:24" outlineLevel="1" x14ac:dyDescent="0.3">
      <c r="B65" s="12" t="s">
        <v>70</v>
      </c>
      <c r="E65" s="30">
        <v>246056</v>
      </c>
      <c r="F65" s="30">
        <v>-110536</v>
      </c>
      <c r="G65" s="30">
        <v>-202023</v>
      </c>
      <c r="H65" s="30">
        <v>-490002</v>
      </c>
      <c r="I65" s="30">
        <v>-806711</v>
      </c>
      <c r="J65" s="35"/>
      <c r="K65" s="35"/>
      <c r="L65" s="35"/>
      <c r="M65" s="12"/>
      <c r="N65" s="12"/>
      <c r="O65" s="12"/>
      <c r="P65" s="12"/>
    </row>
    <row r="66" spans="2:24" outlineLevel="1" x14ac:dyDescent="0.3">
      <c r="B66" s="84"/>
      <c r="C66" s="41"/>
      <c r="D66" s="41"/>
      <c r="E66" s="42">
        <f>SUM(E63:E65)</f>
        <v>67324</v>
      </c>
      <c r="F66" s="42">
        <f t="shared" ref="F66:I66" si="5">SUM(F63:F65)</f>
        <v>-535170</v>
      </c>
      <c r="G66" s="42">
        <f t="shared" si="5"/>
        <v>-528511</v>
      </c>
      <c r="H66" s="42">
        <f t="shared" si="5"/>
        <v>-1313498</v>
      </c>
      <c r="I66" s="42">
        <f t="shared" si="5"/>
        <v>-1739001</v>
      </c>
      <c r="J66" s="35"/>
      <c r="K66" s="35"/>
      <c r="L66" s="35"/>
      <c r="M66" s="12"/>
      <c r="N66" s="12"/>
      <c r="O66" s="12"/>
      <c r="P66" s="12"/>
    </row>
    <row r="67" spans="2:24" outlineLevel="1" x14ac:dyDescent="0.3">
      <c r="B67" s="83" t="s">
        <v>71</v>
      </c>
      <c r="C67" s="11"/>
      <c r="D67" s="11"/>
      <c r="E67" s="31"/>
      <c r="F67" s="31"/>
      <c r="G67" s="31"/>
      <c r="H67" s="31"/>
      <c r="I67" s="31"/>
      <c r="J67" s="35"/>
      <c r="K67" s="35"/>
      <c r="L67" s="35"/>
      <c r="M67" s="12"/>
      <c r="N67" s="12"/>
      <c r="O67" s="12"/>
      <c r="P67" s="12"/>
    </row>
    <row r="68" spans="2:24" outlineLevel="1" x14ac:dyDescent="0.3">
      <c r="B68" s="12" t="s">
        <v>76</v>
      </c>
      <c r="E68" s="30">
        <v>4231</v>
      </c>
      <c r="F68" s="30">
        <v>-17575</v>
      </c>
      <c r="G68" s="30">
        <v>78</v>
      </c>
      <c r="H68" s="30">
        <v>-349</v>
      </c>
      <c r="I68" s="30">
        <v>0</v>
      </c>
      <c r="J68" s="35"/>
      <c r="K68" s="35"/>
      <c r="L68" s="35"/>
      <c r="M68" s="12"/>
      <c r="N68" s="12"/>
      <c r="O68" s="12"/>
      <c r="P68" s="12"/>
    </row>
    <row r="69" spans="2:24" outlineLevel="1" x14ac:dyDescent="0.3">
      <c r="B69" s="12" t="s">
        <v>77</v>
      </c>
      <c r="E69" s="30">
        <v>-345212</v>
      </c>
      <c r="F69" s="30">
        <v>-94722</v>
      </c>
      <c r="G69" s="30">
        <v>295560</v>
      </c>
      <c r="H69" s="30">
        <v>66213</v>
      </c>
      <c r="I69" s="30">
        <v>-758263</v>
      </c>
      <c r="J69" s="35"/>
      <c r="K69" s="35"/>
      <c r="L69" s="35"/>
      <c r="M69" s="12"/>
      <c r="N69" s="12"/>
      <c r="O69" s="12"/>
      <c r="P69" s="12"/>
    </row>
    <row r="70" spans="2:24" outlineLevel="1" x14ac:dyDescent="0.3">
      <c r="B70" s="12" t="s">
        <v>78</v>
      </c>
      <c r="E70" s="31"/>
      <c r="F70" s="31"/>
      <c r="G70" s="31"/>
      <c r="H70" s="31"/>
      <c r="I70" s="31"/>
      <c r="J70" s="35"/>
      <c r="K70" s="35"/>
      <c r="L70" s="35"/>
      <c r="M70" s="12"/>
      <c r="N70" s="12"/>
      <c r="O70" s="12"/>
      <c r="P70" s="12"/>
    </row>
    <row r="71" spans="2:24" outlineLevel="1" x14ac:dyDescent="0.3">
      <c r="B71" s="12" t="s">
        <v>72</v>
      </c>
      <c r="E71" s="30">
        <v>35245.999999999956</v>
      </c>
      <c r="F71" s="30">
        <v>21835.000000000025</v>
      </c>
      <c r="G71" s="30">
        <v>-29567.000000000109</v>
      </c>
      <c r="H71" s="30">
        <v>116669</v>
      </c>
      <c r="I71" s="30">
        <v>651336.00000000012</v>
      </c>
      <c r="J71" s="35"/>
      <c r="K71" s="35"/>
      <c r="L71" s="35"/>
      <c r="M71" s="12"/>
      <c r="N71" s="12"/>
      <c r="O71" s="12"/>
      <c r="P71" s="12"/>
    </row>
    <row r="72" spans="2:24" outlineLevel="1" x14ac:dyDescent="0.3">
      <c r="B72" s="84"/>
      <c r="C72" s="41"/>
      <c r="D72" s="41"/>
      <c r="E72" s="42">
        <f>SUM(E68:E71)</f>
        <v>-305735.00000000006</v>
      </c>
      <c r="F72" s="42">
        <f t="shared" ref="F72:I72" si="6">SUM(F68:F71)</f>
        <v>-90461.999999999971</v>
      </c>
      <c r="G72" s="42">
        <f t="shared" si="6"/>
        <v>266070.99999999988</v>
      </c>
      <c r="H72" s="42">
        <f t="shared" si="6"/>
        <v>182533</v>
      </c>
      <c r="I72" s="42">
        <f t="shared" si="6"/>
        <v>-106926.99999999988</v>
      </c>
      <c r="J72" s="35"/>
      <c r="K72" s="35"/>
      <c r="L72" s="35"/>
      <c r="M72" s="12"/>
      <c r="N72" s="12"/>
      <c r="O72" s="12"/>
      <c r="P72" s="12"/>
    </row>
    <row r="73" spans="2:24" outlineLevel="1" x14ac:dyDescent="0.3">
      <c r="B73" s="12"/>
      <c r="E73" s="31"/>
      <c r="F73" s="31"/>
      <c r="G73" s="31"/>
      <c r="H73" s="31"/>
      <c r="I73" s="31"/>
      <c r="J73" s="35"/>
      <c r="K73" s="35"/>
      <c r="L73" s="35"/>
      <c r="M73" s="12"/>
      <c r="N73" s="12"/>
      <c r="O73" s="12"/>
      <c r="P73" s="12"/>
    </row>
    <row r="74" spans="2:24" outlineLevel="1" x14ac:dyDescent="0.3">
      <c r="B74" s="12" t="s">
        <v>75</v>
      </c>
      <c r="E74" s="31">
        <f>E72+E66+E61</f>
        <v>9539.9999999999418</v>
      </c>
      <c r="F74" s="31">
        <f t="shared" ref="F74:I74" si="7">F72+F66+F61</f>
        <v>217604</v>
      </c>
      <c r="G74" s="31">
        <f t="shared" si="7"/>
        <v>507253.99999999988</v>
      </c>
      <c r="H74" s="31">
        <f t="shared" si="7"/>
        <v>-348852</v>
      </c>
      <c r="I74" s="31">
        <f t="shared" si="7"/>
        <v>715315</v>
      </c>
      <c r="J74" s="35"/>
      <c r="K74" s="35"/>
      <c r="L74" s="35"/>
      <c r="M74" s="12"/>
      <c r="N74" s="12"/>
      <c r="O74" s="12"/>
      <c r="P74" s="12"/>
    </row>
    <row r="75" spans="2:24" outlineLevel="1" x14ac:dyDescent="0.3">
      <c r="B75" s="12" t="s">
        <v>73</v>
      </c>
      <c r="E75" s="30">
        <v>450000</v>
      </c>
      <c r="F75" s="31">
        <f>E76</f>
        <v>459539.99999999994</v>
      </c>
      <c r="G75" s="31">
        <f t="shared" ref="G75:I75" si="8">F76</f>
        <v>677144</v>
      </c>
      <c r="H75" s="31">
        <f t="shared" si="8"/>
        <v>1184398</v>
      </c>
      <c r="I75" s="31">
        <f t="shared" si="8"/>
        <v>835546</v>
      </c>
      <c r="J75" s="35"/>
      <c r="K75" s="35"/>
      <c r="L75" s="35"/>
      <c r="M75" s="12"/>
      <c r="N75" s="12"/>
      <c r="O75" s="12"/>
      <c r="P75" s="12"/>
    </row>
    <row r="76" spans="2:24" ht="16.2" outlineLevel="1" thickBot="1" x14ac:dyDescent="0.35">
      <c r="B76" s="85" t="s">
        <v>74</v>
      </c>
      <c r="C76" s="43"/>
      <c r="D76" s="43"/>
      <c r="E76" s="44">
        <f>E75+E74</f>
        <v>459539.99999999994</v>
      </c>
      <c r="F76" s="44">
        <f t="shared" ref="F76:I76" si="9">F75+F74</f>
        <v>677144</v>
      </c>
      <c r="G76" s="44">
        <f t="shared" si="9"/>
        <v>1184398</v>
      </c>
      <c r="H76" s="44">
        <f t="shared" si="9"/>
        <v>835546</v>
      </c>
      <c r="I76" s="44">
        <f t="shared" si="9"/>
        <v>1550861</v>
      </c>
      <c r="J76" s="35"/>
      <c r="K76" s="35"/>
      <c r="L76" s="35"/>
      <c r="M76" s="12"/>
      <c r="N76" s="12"/>
      <c r="O76" s="12"/>
      <c r="P76" s="12"/>
    </row>
    <row r="77" spans="2:24" ht="16.2" outlineLevel="1" thickTop="1" x14ac:dyDescent="0.3">
      <c r="B77" s="12"/>
      <c r="E77" s="30"/>
      <c r="F77" s="30"/>
      <c r="G77" s="30"/>
      <c r="H77" s="30"/>
      <c r="I77" s="30"/>
      <c r="J77" s="35"/>
      <c r="K77" s="35"/>
      <c r="L77" s="35"/>
      <c r="M77" s="12"/>
      <c r="N77" s="12"/>
      <c r="O77" s="12"/>
      <c r="P77" s="12"/>
    </row>
    <row r="78" spans="2:24" outlineLevel="1" x14ac:dyDescent="0.3">
      <c r="B78" s="12"/>
      <c r="E78" s="36"/>
      <c r="F78" s="36"/>
      <c r="G78" s="36"/>
      <c r="H78" s="36"/>
      <c r="I78" s="36"/>
    </row>
    <row r="79" spans="2:24" x14ac:dyDescent="0.3">
      <c r="B79" s="12"/>
    </row>
    <row r="80" spans="2:24" x14ac:dyDescent="0.3">
      <c r="B80" s="76" t="s">
        <v>22</v>
      </c>
      <c r="C80" s="3"/>
      <c r="D80" s="3"/>
      <c r="E80" s="4" t="s">
        <v>27</v>
      </c>
      <c r="F80" s="4" t="s">
        <v>26</v>
      </c>
      <c r="G80" s="4" t="s">
        <v>25</v>
      </c>
      <c r="H80" s="4" t="s">
        <v>24</v>
      </c>
      <c r="I80" s="4" t="s"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17" outlineLevel="1" x14ac:dyDescent="0.3">
      <c r="B81" s="83" t="s">
        <v>21</v>
      </c>
      <c r="C81" s="11"/>
      <c r="D81" s="11"/>
      <c r="E81" s="24"/>
      <c r="F81" s="24"/>
      <c r="G81" s="24"/>
      <c r="H81" s="24"/>
      <c r="I81" s="24"/>
    </row>
    <row r="82" spans="2:17" outlineLevel="1" x14ac:dyDescent="0.3">
      <c r="B82" s="12" t="s">
        <v>16</v>
      </c>
      <c r="E82" s="39"/>
      <c r="F82" s="39"/>
      <c r="G82" s="39"/>
      <c r="H82" s="39"/>
      <c r="I82" s="39"/>
    </row>
    <row r="83" spans="2:17" outlineLevel="1" x14ac:dyDescent="0.3">
      <c r="B83" s="82" t="s">
        <v>17</v>
      </c>
      <c r="C83" s="22"/>
      <c r="D83" s="22"/>
      <c r="E83" s="39"/>
      <c r="F83" s="39"/>
      <c r="G83" s="39"/>
      <c r="H83" s="39"/>
      <c r="I83" s="39"/>
    </row>
    <row r="84" spans="2:17" outlineLevel="1" x14ac:dyDescent="0.3">
      <c r="B84" s="82" t="s">
        <v>18</v>
      </c>
      <c r="C84" s="22"/>
      <c r="D84" s="22"/>
      <c r="E84" s="39"/>
      <c r="F84" s="39"/>
      <c r="G84" s="39"/>
      <c r="H84" s="39"/>
      <c r="I84" s="39"/>
    </row>
    <row r="85" spans="2:17" outlineLevel="1" x14ac:dyDescent="0.3">
      <c r="B85" s="12"/>
      <c r="E85" s="24"/>
      <c r="F85" s="24"/>
      <c r="G85" s="24"/>
      <c r="H85" s="24"/>
      <c r="I85" s="24"/>
    </row>
    <row r="86" spans="2:17" outlineLevel="1" x14ac:dyDescent="0.3">
      <c r="B86" s="82" t="s">
        <v>19</v>
      </c>
      <c r="C86" s="22"/>
      <c r="D86" s="22"/>
      <c r="E86" s="39"/>
      <c r="F86" s="39"/>
      <c r="G86" s="39"/>
      <c r="H86" s="39"/>
      <c r="I86" s="39"/>
    </row>
    <row r="87" spans="2:17" outlineLevel="1" x14ac:dyDescent="0.3">
      <c r="B87" s="82" t="s">
        <v>20</v>
      </c>
      <c r="C87" s="22"/>
      <c r="D87" s="22"/>
      <c r="E87" s="40"/>
      <c r="F87" s="40"/>
      <c r="G87" s="40"/>
      <c r="H87" s="40"/>
      <c r="I87" s="40"/>
    </row>
    <row r="88" spans="2:17" outlineLevel="1" x14ac:dyDescent="0.3">
      <c r="B88" s="82"/>
      <c r="C88" s="22"/>
      <c r="D88" s="22"/>
      <c r="E88" s="89"/>
      <c r="F88" s="89"/>
      <c r="G88" s="89"/>
      <c r="H88" s="89"/>
      <c r="I88" s="89"/>
      <c r="J88" s="22"/>
    </row>
    <row r="89" spans="2:17" outlineLevel="1" x14ac:dyDescent="0.3">
      <c r="B89" s="82" t="s">
        <v>90</v>
      </c>
      <c r="C89" s="22"/>
      <c r="D89" s="22"/>
      <c r="E89" s="90"/>
      <c r="F89" s="90"/>
      <c r="G89" s="90"/>
      <c r="H89" s="90"/>
      <c r="I89" s="90"/>
      <c r="J89" s="22"/>
    </row>
    <row r="90" spans="2:17" outlineLevel="1" x14ac:dyDescent="0.3">
      <c r="B90" s="82" t="s">
        <v>99</v>
      </c>
      <c r="C90" s="22"/>
      <c r="D90" s="22"/>
      <c r="E90" s="90"/>
      <c r="F90" s="90"/>
      <c r="G90" s="90"/>
      <c r="H90" s="90"/>
      <c r="I90" s="90"/>
      <c r="J90" s="22"/>
    </row>
    <row r="91" spans="2:17" outlineLevel="1" x14ac:dyDescent="0.3">
      <c r="B91" s="82" t="s">
        <v>91</v>
      </c>
      <c r="C91" s="22"/>
      <c r="D91" s="22"/>
      <c r="E91" s="90"/>
      <c r="F91" s="90"/>
      <c r="G91" s="90"/>
      <c r="H91" s="90"/>
      <c r="I91" s="90"/>
      <c r="J91" s="22"/>
      <c r="P91" s="88"/>
      <c r="Q91" s="88"/>
    </row>
    <row r="92" spans="2:17" outlineLevel="1" x14ac:dyDescent="0.3">
      <c r="B92" s="82" t="s">
        <v>93</v>
      </c>
      <c r="C92" s="22"/>
      <c r="D92" s="22"/>
      <c r="E92" s="90"/>
      <c r="F92" s="90"/>
      <c r="G92" s="90"/>
      <c r="H92" s="90"/>
      <c r="I92" s="90"/>
      <c r="J92" s="22"/>
    </row>
    <row r="93" spans="2:17" outlineLevel="1" x14ac:dyDescent="0.3">
      <c r="B93" s="82" t="s">
        <v>92</v>
      </c>
      <c r="C93" s="22"/>
      <c r="D93" s="22"/>
      <c r="E93" s="90"/>
      <c r="F93" s="90"/>
      <c r="G93" s="90"/>
      <c r="H93" s="90"/>
      <c r="I93" s="90"/>
      <c r="J93" s="22"/>
      <c r="P93" s="88"/>
      <c r="Q93" s="88"/>
    </row>
    <row r="94" spans="2:17" outlineLevel="1" x14ac:dyDescent="0.3">
      <c r="B94" s="82" t="s">
        <v>94</v>
      </c>
      <c r="C94" s="22"/>
      <c r="D94" s="22"/>
      <c r="E94" s="90"/>
      <c r="F94" s="90"/>
      <c r="G94" s="90"/>
      <c r="H94" s="90"/>
      <c r="I94" s="90"/>
      <c r="J94" s="22"/>
    </row>
    <row r="95" spans="2:17" outlineLevel="1" x14ac:dyDescent="0.3">
      <c r="B95" s="82" t="s">
        <v>95</v>
      </c>
      <c r="C95" s="22"/>
      <c r="D95" s="22"/>
      <c r="E95" s="90"/>
      <c r="F95" s="90"/>
      <c r="G95" s="90"/>
      <c r="H95" s="90"/>
      <c r="I95" s="90"/>
      <c r="J95" s="22"/>
      <c r="M95" s="11"/>
    </row>
    <row r="96" spans="2:17" outlineLevel="1" x14ac:dyDescent="0.3">
      <c r="B96" s="82"/>
      <c r="C96" s="22"/>
      <c r="D96" s="22"/>
      <c r="E96" s="91"/>
      <c r="F96" s="91"/>
      <c r="G96" s="91"/>
      <c r="H96" s="91"/>
      <c r="I96" s="91"/>
      <c r="J96" s="22"/>
    </row>
    <row r="97" spans="2:13" outlineLevel="1" x14ac:dyDescent="0.3">
      <c r="B97" s="86" t="s">
        <v>45</v>
      </c>
      <c r="C97" s="25"/>
      <c r="D97" s="25"/>
      <c r="E97" s="91"/>
      <c r="F97" s="91"/>
      <c r="G97" s="91"/>
      <c r="H97" s="91"/>
      <c r="I97" s="91"/>
      <c r="J97" s="22"/>
    </row>
    <row r="98" spans="2:13" outlineLevel="1" x14ac:dyDescent="0.3">
      <c r="B98" s="12" t="s">
        <v>52</v>
      </c>
      <c r="C98" s="12"/>
      <c r="D98" s="12"/>
      <c r="E98" s="26"/>
      <c r="F98" s="26"/>
      <c r="G98" s="26"/>
      <c r="H98" s="26"/>
      <c r="I98" s="26"/>
    </row>
    <row r="99" spans="2:13" outlineLevel="1" x14ac:dyDescent="0.3">
      <c r="B99" s="12" t="s">
        <v>53</v>
      </c>
      <c r="C99" s="12"/>
      <c r="D99" s="12"/>
      <c r="E99" s="26"/>
      <c r="F99" s="26"/>
      <c r="G99" s="26"/>
      <c r="H99" s="26"/>
      <c r="I99" s="26"/>
    </row>
    <row r="100" spans="2:13" outlineLevel="1" x14ac:dyDescent="0.3">
      <c r="B100" s="12" t="s">
        <v>50</v>
      </c>
      <c r="C100" s="12"/>
      <c r="D100" s="12"/>
      <c r="E100" s="26"/>
      <c r="F100" s="26"/>
      <c r="G100" s="26"/>
      <c r="H100" s="26"/>
      <c r="I100" s="26"/>
      <c r="J100" s="12"/>
      <c r="K100" s="12"/>
      <c r="L100" s="12"/>
      <c r="M100" s="12"/>
    </row>
    <row r="101" spans="2:13" outlineLevel="1" x14ac:dyDescent="0.3">
      <c r="B101" s="12" t="s">
        <v>51</v>
      </c>
      <c r="C101" s="12"/>
      <c r="D101" s="12"/>
      <c r="E101" s="26"/>
      <c r="F101" s="26"/>
      <c r="G101" s="26"/>
      <c r="H101" s="26"/>
      <c r="I101" s="26"/>
      <c r="J101" s="12"/>
      <c r="K101" s="12"/>
      <c r="L101" s="12"/>
      <c r="M101" s="12"/>
    </row>
    <row r="102" spans="2:13" outlineLevel="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2:13" outlineLevel="1" x14ac:dyDescent="0.3">
      <c r="B103" s="12" t="s">
        <v>61</v>
      </c>
      <c r="C103" s="12"/>
      <c r="D103" s="12"/>
      <c r="E103" s="34">
        <v>365</v>
      </c>
      <c r="F103" s="34">
        <v>365</v>
      </c>
      <c r="G103" s="34">
        <v>365</v>
      </c>
      <c r="H103" s="34">
        <v>365</v>
      </c>
      <c r="I103" s="34">
        <v>365</v>
      </c>
      <c r="J103" s="12"/>
      <c r="K103" s="12"/>
      <c r="L103" s="12"/>
      <c r="M103" s="12"/>
    </row>
    <row r="104" spans="2:13" outlineLevel="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2:13" outlineLevel="1" x14ac:dyDescent="0.3">
      <c r="B105" s="83" t="s">
        <v>105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 outlineLevel="1" x14ac:dyDescent="0.3">
      <c r="B106" s="12" t="s">
        <v>54</v>
      </c>
      <c r="E106" s="26"/>
      <c r="F106" s="26"/>
      <c r="G106" s="26"/>
      <c r="H106" s="26"/>
      <c r="I106" s="26"/>
    </row>
    <row r="107" spans="2:13" outlineLevel="1" x14ac:dyDescent="0.3">
      <c r="B107" s="12" t="s">
        <v>55</v>
      </c>
      <c r="E107" s="26"/>
      <c r="F107" s="26"/>
      <c r="G107" s="26"/>
      <c r="H107" s="26"/>
      <c r="I107" s="26"/>
    </row>
    <row r="108" spans="2:13" outlineLevel="1" x14ac:dyDescent="0.3">
      <c r="B108" s="12" t="s">
        <v>56</v>
      </c>
      <c r="E108" s="26"/>
      <c r="F108" s="26"/>
      <c r="G108" s="26"/>
      <c r="H108" s="26"/>
      <c r="I108" s="26"/>
    </row>
    <row r="109" spans="2:13" outlineLevel="1" x14ac:dyDescent="0.3">
      <c r="B109" s="12" t="s">
        <v>57</v>
      </c>
      <c r="E109" s="26"/>
      <c r="F109" s="26"/>
      <c r="G109" s="26"/>
      <c r="H109" s="26"/>
      <c r="I109" s="26"/>
    </row>
    <row r="110" spans="2:13" outlineLevel="1" x14ac:dyDescent="0.3">
      <c r="B110" s="12" t="s">
        <v>58</v>
      </c>
      <c r="E110" s="26"/>
      <c r="F110" s="26"/>
      <c r="G110" s="26"/>
      <c r="H110" s="26"/>
      <c r="I110" s="26"/>
    </row>
    <row r="111" spans="2:13" outlineLevel="1" x14ac:dyDescent="0.3">
      <c r="B111" s="12" t="s">
        <v>59</v>
      </c>
      <c r="E111" s="26"/>
      <c r="F111" s="26"/>
      <c r="G111" s="26"/>
      <c r="H111" s="26"/>
      <c r="I111" s="26"/>
    </row>
    <row r="112" spans="2:13" outlineLevel="1" x14ac:dyDescent="0.3">
      <c r="B112" s="12" t="s">
        <v>60</v>
      </c>
      <c r="E112" s="26"/>
      <c r="F112" s="26"/>
      <c r="G112" s="26"/>
      <c r="H112" s="26"/>
      <c r="I112" s="26"/>
    </row>
    <row r="113" spans="2:13" outlineLevel="1" x14ac:dyDescent="0.3">
      <c r="B113" s="82" t="s">
        <v>96</v>
      </c>
      <c r="C113" s="22"/>
      <c r="D113" s="22"/>
      <c r="E113" s="92"/>
      <c r="F113" s="92"/>
      <c r="G113" s="92"/>
      <c r="H113" s="92"/>
      <c r="I113" s="92"/>
      <c r="J113" s="22"/>
    </row>
    <row r="114" spans="2:13" outlineLevel="1" x14ac:dyDescent="0.3">
      <c r="B114" s="82" t="s">
        <v>97</v>
      </c>
      <c r="C114" s="22"/>
      <c r="D114" s="22"/>
      <c r="E114" s="92"/>
      <c r="F114" s="92"/>
      <c r="G114" s="92"/>
      <c r="H114" s="92"/>
      <c r="I114" s="92"/>
      <c r="J114" s="22"/>
    </row>
    <row r="115" spans="2:13" outlineLevel="1" x14ac:dyDescent="0.3">
      <c r="B115" s="82"/>
      <c r="C115" s="22"/>
      <c r="D115" s="22"/>
      <c r="E115" s="93"/>
      <c r="F115" s="22"/>
      <c r="G115" s="22"/>
      <c r="H115" s="22"/>
      <c r="I115" s="22"/>
      <c r="J115" s="22"/>
    </row>
    <row r="116" spans="2:13" outlineLevel="1" x14ac:dyDescent="0.3">
      <c r="B116" s="86" t="s">
        <v>104</v>
      </c>
      <c r="C116" s="22"/>
      <c r="D116" s="22"/>
      <c r="E116" s="93"/>
      <c r="F116" s="22"/>
      <c r="G116" s="22"/>
      <c r="H116" s="22"/>
      <c r="I116" s="22"/>
      <c r="J116" s="22"/>
    </row>
    <row r="117" spans="2:13" outlineLevel="1" x14ac:dyDescent="0.3">
      <c r="B117" s="12" t="s">
        <v>80</v>
      </c>
      <c r="E117" s="48"/>
      <c r="F117" s="48"/>
      <c r="G117" s="48"/>
      <c r="H117" s="48"/>
      <c r="I117" s="48"/>
    </row>
    <row r="118" spans="2:13" outlineLevel="1" x14ac:dyDescent="0.3">
      <c r="B118" s="12" t="s">
        <v>81</v>
      </c>
      <c r="E118" s="48"/>
      <c r="F118" s="48"/>
      <c r="G118" s="48"/>
      <c r="H118" s="48"/>
      <c r="I118" s="48"/>
    </row>
    <row r="119" spans="2:13" outlineLevel="1" x14ac:dyDescent="0.3">
      <c r="B119" s="12" t="s">
        <v>82</v>
      </c>
      <c r="E119" s="48"/>
      <c r="F119" s="48"/>
      <c r="G119" s="48"/>
      <c r="H119" s="48"/>
      <c r="I119" s="48"/>
    </row>
    <row r="120" spans="2:13" outlineLevel="1" x14ac:dyDescent="0.3">
      <c r="B120" s="12" t="s">
        <v>85</v>
      </c>
      <c r="E120" s="48"/>
      <c r="F120" s="48"/>
      <c r="G120" s="48"/>
      <c r="H120" s="48"/>
      <c r="I120" s="48"/>
    </row>
    <row r="121" spans="2:13" outlineLevel="1" x14ac:dyDescent="0.3">
      <c r="B121" s="12" t="s">
        <v>83</v>
      </c>
      <c r="E121" s="48"/>
      <c r="F121" s="48"/>
      <c r="G121" s="48"/>
      <c r="H121" s="48"/>
      <c r="I121" s="48"/>
    </row>
    <row r="122" spans="2:13" outlineLevel="1" x14ac:dyDescent="0.3">
      <c r="B122" s="12" t="s">
        <v>84</v>
      </c>
      <c r="E122" s="47"/>
      <c r="F122" s="47"/>
      <c r="G122" s="47"/>
      <c r="H122" s="47"/>
      <c r="I122" s="47"/>
    </row>
    <row r="123" spans="2:13" outlineLevel="1" x14ac:dyDescent="0.3">
      <c r="B123" s="82" t="s">
        <v>89</v>
      </c>
      <c r="C123" s="22"/>
      <c r="D123" s="22"/>
      <c r="E123" s="90"/>
      <c r="F123" s="90"/>
      <c r="G123" s="90"/>
      <c r="H123" s="90"/>
      <c r="I123" s="90"/>
      <c r="J123" s="22"/>
    </row>
    <row r="124" spans="2:13" outlineLevel="1" x14ac:dyDescent="0.3">
      <c r="B124" s="82" t="s">
        <v>98</v>
      </c>
      <c r="C124" s="22"/>
      <c r="D124" s="22"/>
      <c r="E124" s="92"/>
      <c r="F124" s="92"/>
      <c r="G124" s="92"/>
      <c r="H124" s="92"/>
      <c r="I124" s="92"/>
      <c r="J124" s="22"/>
      <c r="M124" s="87"/>
    </row>
    <row r="125" spans="2:13" outlineLevel="1" x14ac:dyDescent="0.3">
      <c r="B125" s="82"/>
      <c r="C125" s="22"/>
      <c r="D125" s="22"/>
      <c r="E125" s="22"/>
      <c r="F125" s="22"/>
      <c r="G125" s="22"/>
      <c r="H125" s="22"/>
      <c r="I125" s="22"/>
      <c r="J125" s="22"/>
    </row>
    <row r="126" spans="2:13" outlineLevel="1" x14ac:dyDescent="0.3">
      <c r="B126" s="86" t="s">
        <v>106</v>
      </c>
      <c r="C126" s="22"/>
      <c r="D126" s="22"/>
      <c r="E126" s="22"/>
      <c r="F126" s="22"/>
      <c r="G126" s="22"/>
      <c r="H126" s="22"/>
      <c r="I126" s="22"/>
      <c r="J126" s="22"/>
    </row>
    <row r="127" spans="2:13" outlineLevel="1" x14ac:dyDescent="0.3">
      <c r="B127" s="82" t="s">
        <v>87</v>
      </c>
      <c r="C127" s="22"/>
      <c r="D127" s="22"/>
      <c r="E127" s="90"/>
      <c r="F127" s="90"/>
      <c r="G127" s="90"/>
      <c r="H127" s="90"/>
      <c r="I127" s="90"/>
      <c r="J127" s="22"/>
    </row>
    <row r="128" spans="2:13" outlineLevel="1" x14ac:dyDescent="0.3">
      <c r="B128" s="82" t="s">
        <v>88</v>
      </c>
      <c r="C128" s="22"/>
      <c r="D128" s="22"/>
      <c r="E128" s="90"/>
      <c r="F128" s="90"/>
      <c r="G128" s="90"/>
      <c r="H128" s="90"/>
      <c r="I128" s="90"/>
      <c r="J128" s="22"/>
    </row>
    <row r="129" spans="2:24" outlineLevel="1" x14ac:dyDescent="0.3">
      <c r="B129" s="82"/>
      <c r="C129" s="22"/>
      <c r="D129" s="22"/>
      <c r="E129" s="22"/>
      <c r="F129" s="22"/>
      <c r="G129" s="22"/>
      <c r="H129" s="22"/>
      <c r="I129" s="22"/>
      <c r="J129" s="22"/>
      <c r="M129" s="87"/>
    </row>
    <row r="130" spans="2:24" x14ac:dyDescent="0.3">
      <c r="B130" s="12"/>
    </row>
    <row r="131" spans="2:24" x14ac:dyDescent="0.3">
      <c r="B131" s="76" t="s">
        <v>100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6.2" outlineLevel="1" thickBot="1" x14ac:dyDescent="0.35"/>
    <row r="133" spans="2:24" outlineLevel="1" x14ac:dyDescent="0.3">
      <c r="B133" s="49"/>
      <c r="C133" s="49"/>
      <c r="D133" s="49"/>
      <c r="E133" s="49"/>
      <c r="F133" s="49"/>
      <c r="G133" s="49"/>
      <c r="H133" s="49"/>
      <c r="I133" s="49"/>
      <c r="J133" s="49"/>
      <c r="K133" s="69" t="s">
        <v>87</v>
      </c>
      <c r="L133" s="70"/>
      <c r="M133" s="70"/>
      <c r="N133" s="70"/>
      <c r="O133" s="71"/>
      <c r="P133" s="49"/>
      <c r="Q133" s="49"/>
      <c r="R133" s="49"/>
      <c r="S133" s="49"/>
      <c r="T133" s="49"/>
      <c r="U133" s="49"/>
      <c r="V133" s="49"/>
      <c r="W133" s="49"/>
      <c r="X133" s="49"/>
    </row>
    <row r="134" spans="2:24" outlineLevel="1" x14ac:dyDescent="0.3">
      <c r="B134" s="49"/>
      <c r="C134" s="49"/>
      <c r="D134" s="49"/>
      <c r="E134" s="49"/>
      <c r="F134" s="49"/>
      <c r="G134" s="94"/>
      <c r="H134" s="49"/>
      <c r="I134" s="49"/>
      <c r="J134" s="49"/>
      <c r="K134" s="50" t="s">
        <v>27</v>
      </c>
      <c r="L134" s="51" t="s">
        <v>26</v>
      </c>
      <c r="M134" s="51" t="s">
        <v>25</v>
      </c>
      <c r="N134" s="51" t="s">
        <v>24</v>
      </c>
      <c r="O134" s="52" t="s">
        <v>0</v>
      </c>
      <c r="P134" s="49"/>
      <c r="Q134" s="49"/>
      <c r="R134" s="49"/>
      <c r="S134" s="49"/>
      <c r="T134" s="49"/>
      <c r="U134" s="49"/>
      <c r="V134" s="49"/>
      <c r="W134" s="49"/>
      <c r="X134" s="49"/>
    </row>
    <row r="135" spans="2:24" ht="16.2" outlineLevel="1" thickBot="1" x14ac:dyDescent="0.35">
      <c r="B135" s="53"/>
      <c r="C135" s="53"/>
      <c r="D135" s="53"/>
      <c r="E135" s="53"/>
      <c r="F135" s="53"/>
      <c r="G135" s="53"/>
      <c r="H135" s="53"/>
      <c r="I135" s="53"/>
      <c r="J135" s="53"/>
      <c r="K135" s="54"/>
      <c r="L135" s="55"/>
      <c r="M135" s="55"/>
      <c r="N135" s="55"/>
      <c r="O135" s="56"/>
      <c r="P135" s="53"/>
      <c r="Q135" s="53"/>
      <c r="R135" s="53"/>
      <c r="S135" s="53"/>
      <c r="T135" s="53"/>
      <c r="U135" s="53"/>
      <c r="V135" s="53"/>
      <c r="W135" s="53"/>
      <c r="X135" s="53"/>
    </row>
    <row r="136" spans="2:24" outlineLevel="1" x14ac:dyDescent="0.3">
      <c r="B136" s="49"/>
      <c r="C136" s="49"/>
      <c r="D136" s="49"/>
      <c r="E136" s="49"/>
      <c r="F136" s="57"/>
      <c r="G136" s="49"/>
      <c r="H136" s="49"/>
      <c r="I136" s="49"/>
      <c r="J136" s="58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spans="2:24" ht="16.2" outlineLevel="1" thickBot="1" x14ac:dyDescent="0.35"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spans="2:24" outlineLevel="1" x14ac:dyDescent="0.3">
      <c r="B138" s="49"/>
      <c r="C138" s="49"/>
      <c r="D138" s="49"/>
      <c r="E138" s="69" t="str">
        <f>B84</f>
        <v>Net Profit Ratio</v>
      </c>
      <c r="F138" s="70"/>
      <c r="G138" s="70"/>
      <c r="H138" s="70"/>
      <c r="I138" s="71"/>
      <c r="J138" s="49"/>
      <c r="K138" s="69" t="str">
        <f>B121</f>
        <v>Total Assets to Equity</v>
      </c>
      <c r="L138" s="70"/>
      <c r="M138" s="70"/>
      <c r="N138" s="70"/>
      <c r="O138" s="71"/>
      <c r="P138" s="49"/>
      <c r="Q138" s="69" t="str">
        <f>B100</f>
        <v>Total Asset Turnover Ratio</v>
      </c>
      <c r="R138" s="70"/>
      <c r="S138" s="70"/>
      <c r="T138" s="70"/>
      <c r="U138" s="71"/>
      <c r="V138" s="49"/>
      <c r="W138" s="49"/>
      <c r="X138" s="49"/>
    </row>
    <row r="139" spans="2:24" outlineLevel="1" x14ac:dyDescent="0.3">
      <c r="B139" s="49"/>
      <c r="C139" s="49"/>
      <c r="D139" s="49"/>
      <c r="E139" s="50" t="str">
        <f>K139</f>
        <v>Year 1</v>
      </c>
      <c r="F139" s="51" t="str">
        <f>L139</f>
        <v>Year 2</v>
      </c>
      <c r="G139" s="51" t="str">
        <f>M139</f>
        <v>Year 3</v>
      </c>
      <c r="H139" s="51" t="str">
        <f>N139</f>
        <v>Year 4</v>
      </c>
      <c r="I139" s="52" t="str">
        <f>O139</f>
        <v>Year 5</v>
      </c>
      <c r="J139" s="49"/>
      <c r="K139" s="50" t="str">
        <f>K134</f>
        <v>Year 1</v>
      </c>
      <c r="L139" s="51" t="str">
        <f>L134</f>
        <v>Year 2</v>
      </c>
      <c r="M139" s="51" t="str">
        <f>M134</f>
        <v>Year 3</v>
      </c>
      <c r="N139" s="51" t="str">
        <f>N134</f>
        <v>Year 4</v>
      </c>
      <c r="O139" s="52" t="str">
        <f>O134</f>
        <v>Year 5</v>
      </c>
      <c r="P139" s="49"/>
      <c r="Q139" s="50" t="str">
        <f>K139</f>
        <v>Year 1</v>
      </c>
      <c r="R139" s="51" t="str">
        <f>L139</f>
        <v>Year 2</v>
      </c>
      <c r="S139" s="51" t="str">
        <f>M139</f>
        <v>Year 3</v>
      </c>
      <c r="T139" s="51" t="str">
        <f>N139</f>
        <v>Year 4</v>
      </c>
      <c r="U139" s="52" t="str">
        <f>O139</f>
        <v>Year 5</v>
      </c>
      <c r="V139" s="49"/>
      <c r="W139" s="49"/>
      <c r="X139" s="49"/>
    </row>
    <row r="140" spans="2:24" ht="16.2" outlineLevel="1" thickBot="1" x14ac:dyDescent="0.35">
      <c r="B140" s="49"/>
      <c r="C140" s="49"/>
      <c r="D140" s="49"/>
      <c r="E140" s="54"/>
      <c r="F140" s="55"/>
      <c r="G140" s="55"/>
      <c r="H140" s="55"/>
      <c r="I140" s="56"/>
      <c r="J140" s="49"/>
      <c r="K140" s="59"/>
      <c r="L140" s="60"/>
      <c r="M140" s="60"/>
      <c r="N140" s="60"/>
      <c r="O140" s="61"/>
      <c r="P140" s="49"/>
      <c r="Q140" s="59"/>
      <c r="R140" s="60"/>
      <c r="S140" s="60"/>
      <c r="T140" s="60"/>
      <c r="U140" s="61"/>
      <c r="V140" s="49"/>
      <c r="W140" s="49"/>
      <c r="X140" s="49"/>
    </row>
    <row r="141" spans="2:24" ht="16.2" outlineLevel="1" thickBot="1" x14ac:dyDescent="0.35"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spans="2:24" outlineLevel="1" x14ac:dyDescent="0.3">
      <c r="B142" s="72" t="str">
        <f>B123</f>
        <v>Capital Structure Impact</v>
      </c>
      <c r="C142" s="73"/>
      <c r="D142" s="73"/>
      <c r="E142" s="73"/>
      <c r="F142" s="74"/>
      <c r="G142" s="49"/>
      <c r="H142" s="69" t="str">
        <f>B86</f>
        <v>Tax Ratio</v>
      </c>
      <c r="I142" s="70"/>
      <c r="J142" s="70"/>
      <c r="K142" s="70"/>
      <c r="L142" s="71"/>
      <c r="M142" s="49"/>
      <c r="N142" s="69" t="str">
        <f>B112</f>
        <v>PP&amp;E Turnover Ratio</v>
      </c>
      <c r="O142" s="70"/>
      <c r="P142" s="70"/>
      <c r="Q142" s="70"/>
      <c r="R142" s="71"/>
      <c r="S142" s="49"/>
      <c r="T142" s="69" t="str">
        <f>B113</f>
        <v>Working Capital Turnover</v>
      </c>
      <c r="U142" s="70"/>
      <c r="V142" s="70"/>
      <c r="W142" s="70"/>
      <c r="X142" s="71"/>
    </row>
    <row r="143" spans="2:24" outlineLevel="1" x14ac:dyDescent="0.3">
      <c r="B143" s="50" t="str">
        <f>+K134</f>
        <v>Year 1</v>
      </c>
      <c r="C143" s="51" t="str">
        <f>+L134</f>
        <v>Year 2</v>
      </c>
      <c r="D143" s="51" t="str">
        <f>+M134</f>
        <v>Year 3</v>
      </c>
      <c r="E143" s="51" t="str">
        <f>+N134</f>
        <v>Year 4</v>
      </c>
      <c r="F143" s="52" t="str">
        <f>+O134</f>
        <v>Year 5</v>
      </c>
      <c r="G143" s="49"/>
      <c r="H143" s="50" t="str">
        <f>H155</f>
        <v>Year 1</v>
      </c>
      <c r="I143" s="51" t="str">
        <f>I155</f>
        <v>Year 2</v>
      </c>
      <c r="J143" s="51" t="str">
        <f>J155</f>
        <v>Year 3</v>
      </c>
      <c r="K143" s="51" t="str">
        <f>K155</f>
        <v>Year 4</v>
      </c>
      <c r="L143" s="52" t="str">
        <f>L155</f>
        <v>Year 5</v>
      </c>
      <c r="M143" s="49"/>
      <c r="N143" s="50" t="str">
        <f>Q139</f>
        <v>Year 1</v>
      </c>
      <c r="O143" s="51" t="str">
        <f>R139</f>
        <v>Year 2</v>
      </c>
      <c r="P143" s="51" t="str">
        <f>S139</f>
        <v>Year 3</v>
      </c>
      <c r="Q143" s="51" t="str">
        <f>T139</f>
        <v>Year 4</v>
      </c>
      <c r="R143" s="52" t="str">
        <f>U139</f>
        <v>Year 5</v>
      </c>
      <c r="S143" s="49"/>
      <c r="T143" s="50" t="str">
        <f>Q139</f>
        <v>Year 1</v>
      </c>
      <c r="U143" s="51" t="str">
        <f>R139</f>
        <v>Year 2</v>
      </c>
      <c r="V143" s="51" t="str">
        <f>S139</f>
        <v>Year 3</v>
      </c>
      <c r="W143" s="51" t="str">
        <f>T139</f>
        <v>Year 4</v>
      </c>
      <c r="X143" s="52" t="str">
        <f>U139</f>
        <v>Year 5</v>
      </c>
    </row>
    <row r="144" spans="2:24" ht="16.2" outlineLevel="1" thickBot="1" x14ac:dyDescent="0.35">
      <c r="B144" s="59"/>
      <c r="C144" s="60"/>
      <c r="D144" s="60"/>
      <c r="E144" s="60"/>
      <c r="F144" s="61"/>
      <c r="G144" s="49"/>
      <c r="H144" s="54"/>
      <c r="I144" s="55"/>
      <c r="J144" s="55"/>
      <c r="K144" s="55"/>
      <c r="L144" s="56"/>
      <c r="M144" s="49"/>
      <c r="N144" s="59"/>
      <c r="O144" s="60"/>
      <c r="P144" s="60"/>
      <c r="Q144" s="60"/>
      <c r="R144" s="61"/>
      <c r="S144" s="49"/>
      <c r="T144" s="59"/>
      <c r="U144" s="60"/>
      <c r="V144" s="60"/>
      <c r="W144" s="60"/>
      <c r="X144" s="61"/>
    </row>
    <row r="145" spans="2:24" ht="16.2" outlineLevel="1" thickBot="1" x14ac:dyDescent="0.35"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spans="2:24" outlineLevel="1" x14ac:dyDescent="0.3">
      <c r="B146" s="49"/>
      <c r="C146" s="49"/>
      <c r="D146" s="49"/>
      <c r="E146" s="69" t="str">
        <f>B83</f>
        <v>Operating Profit Ratio</v>
      </c>
      <c r="F146" s="70"/>
      <c r="G146" s="70"/>
      <c r="H146" s="70"/>
      <c r="I146" s="71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spans="2:24" outlineLevel="1" x14ac:dyDescent="0.3">
      <c r="B147" s="49"/>
      <c r="C147" s="49"/>
      <c r="D147" s="49"/>
      <c r="E147" s="50" t="str">
        <f>K134</f>
        <v>Year 1</v>
      </c>
      <c r="F147" s="51" t="str">
        <f>L134</f>
        <v>Year 2</v>
      </c>
      <c r="G147" s="51" t="str">
        <f>M134</f>
        <v>Year 3</v>
      </c>
      <c r="H147" s="51" t="str">
        <f>N134</f>
        <v>Year 4</v>
      </c>
      <c r="I147" s="52" t="str">
        <f>O134</f>
        <v>Year 5</v>
      </c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spans="2:24" ht="16.2" outlineLevel="1" thickBot="1" x14ac:dyDescent="0.35">
      <c r="B148" s="49"/>
      <c r="C148" s="49"/>
      <c r="D148" s="49"/>
      <c r="E148" s="54"/>
      <c r="F148" s="55"/>
      <c r="G148" s="55"/>
      <c r="H148" s="55"/>
      <c r="I148" s="5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spans="2:24" ht="16.2" outlineLevel="1" thickBot="1" x14ac:dyDescent="0.35"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spans="2:24" outlineLevel="1" x14ac:dyDescent="0.3">
      <c r="B150" s="69" t="str">
        <f>B82</f>
        <v>Gross Profit Ratio</v>
      </c>
      <c r="C150" s="70"/>
      <c r="D150" s="70"/>
      <c r="E150" s="70"/>
      <c r="F150" s="71"/>
      <c r="G150" s="49"/>
      <c r="H150" s="69" t="str">
        <f>B89</f>
        <v>SG&amp;A</v>
      </c>
      <c r="I150" s="70"/>
      <c r="J150" s="70"/>
      <c r="K150" s="70"/>
      <c r="L150" s="71"/>
      <c r="M150" s="49"/>
      <c r="N150" s="69" t="str">
        <f>B110</f>
        <v>Accounts Payable Ratio</v>
      </c>
      <c r="O150" s="70"/>
      <c r="P150" s="70"/>
      <c r="Q150" s="70"/>
      <c r="R150" s="71"/>
      <c r="S150" s="49"/>
      <c r="T150" s="69" t="str">
        <f>B106</f>
        <v>Inventory Turnover Ratio</v>
      </c>
      <c r="U150" s="70"/>
      <c r="V150" s="70"/>
      <c r="W150" s="70"/>
      <c r="X150" s="71"/>
    </row>
    <row r="151" spans="2:24" outlineLevel="1" x14ac:dyDescent="0.3">
      <c r="B151" s="50" t="str">
        <f>E139</f>
        <v>Year 1</v>
      </c>
      <c r="C151" s="51" t="str">
        <f>F139</f>
        <v>Year 2</v>
      </c>
      <c r="D151" s="51" t="str">
        <f>G139</f>
        <v>Year 3</v>
      </c>
      <c r="E151" s="51" t="str">
        <f>H139</f>
        <v>Year 4</v>
      </c>
      <c r="F151" s="52" t="str">
        <f>I139</f>
        <v>Year 5</v>
      </c>
      <c r="G151" s="49"/>
      <c r="H151" s="50" t="str">
        <f>E139</f>
        <v>Year 1</v>
      </c>
      <c r="I151" s="51" t="str">
        <f>F139</f>
        <v>Year 2</v>
      </c>
      <c r="J151" s="51" t="str">
        <f>G139</f>
        <v>Year 3</v>
      </c>
      <c r="K151" s="51" t="str">
        <f>H139</f>
        <v>Year 4</v>
      </c>
      <c r="L151" s="52" t="str">
        <f>I139</f>
        <v>Year 5</v>
      </c>
      <c r="M151" s="49"/>
      <c r="N151" s="50" t="str">
        <f>Q155</f>
        <v>Year 1</v>
      </c>
      <c r="O151" s="51" t="str">
        <f>R155</f>
        <v>Year 2</v>
      </c>
      <c r="P151" s="51" t="str">
        <f>S155</f>
        <v>Year 3</v>
      </c>
      <c r="Q151" s="51" t="str">
        <f>T155</f>
        <v>Year 4</v>
      </c>
      <c r="R151" s="52" t="str">
        <f>U155</f>
        <v>Year 5</v>
      </c>
      <c r="S151" s="49"/>
      <c r="T151" s="50" t="str">
        <f>Q139</f>
        <v>Year 1</v>
      </c>
      <c r="U151" s="51" t="str">
        <f>R139</f>
        <v>Year 2</v>
      </c>
      <c r="V151" s="51" t="str">
        <f>S139</f>
        <v>Year 3</v>
      </c>
      <c r="W151" s="51" t="str">
        <f>T139</f>
        <v>Year 4</v>
      </c>
      <c r="X151" s="52" t="str">
        <f>U139</f>
        <v>Year 5</v>
      </c>
    </row>
    <row r="152" spans="2:24" ht="16.2" outlineLevel="1" thickBot="1" x14ac:dyDescent="0.35">
      <c r="B152" s="54"/>
      <c r="C152" s="55"/>
      <c r="D152" s="55"/>
      <c r="E152" s="55"/>
      <c r="F152" s="56"/>
      <c r="G152" s="49"/>
      <c r="H152" s="54">
        <f>E89</f>
        <v>0</v>
      </c>
      <c r="I152" s="55">
        <f t="shared" ref="I152:L152" si="10">F89</f>
        <v>0</v>
      </c>
      <c r="J152" s="55">
        <f t="shared" si="10"/>
        <v>0</v>
      </c>
      <c r="K152" s="55">
        <f t="shared" si="10"/>
        <v>0</v>
      </c>
      <c r="L152" s="56">
        <f t="shared" si="10"/>
        <v>0</v>
      </c>
      <c r="M152" s="49"/>
      <c r="N152" s="59"/>
      <c r="O152" s="60"/>
      <c r="P152" s="60"/>
      <c r="Q152" s="60"/>
      <c r="R152" s="61"/>
      <c r="S152" s="49"/>
      <c r="T152" s="59"/>
      <c r="U152" s="60"/>
      <c r="V152" s="60"/>
      <c r="W152" s="60"/>
      <c r="X152" s="61"/>
    </row>
    <row r="153" spans="2:24" ht="16.2" outlineLevel="1" thickBot="1" x14ac:dyDescent="0.35"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spans="2:24" outlineLevel="1" x14ac:dyDescent="0.3">
      <c r="B154" s="69" t="str">
        <f>B91</f>
        <v>Dep. &amp; Amort.</v>
      </c>
      <c r="C154" s="70"/>
      <c r="D154" s="70"/>
      <c r="E154" s="70"/>
      <c r="F154" s="71"/>
      <c r="G154" s="49"/>
      <c r="H154" s="69" t="str">
        <f>B90</f>
        <v>R&amp;D</v>
      </c>
      <c r="I154" s="70"/>
      <c r="J154" s="70"/>
      <c r="K154" s="70"/>
      <c r="L154" s="71"/>
      <c r="M154" s="49"/>
      <c r="N154"/>
      <c r="O154"/>
      <c r="P154"/>
      <c r="Q154" s="69" t="str">
        <f>B108</f>
        <v>Accounts Receivable Ratio</v>
      </c>
      <c r="R154" s="70"/>
      <c r="S154" s="70"/>
      <c r="T154" s="70"/>
      <c r="U154" s="71"/>
      <c r="V154" s="49"/>
      <c r="W154" s="49"/>
      <c r="X154" s="49"/>
    </row>
    <row r="155" spans="2:24" outlineLevel="1" x14ac:dyDescent="0.3">
      <c r="B155" s="50" t="str">
        <f>H155</f>
        <v>Year 1</v>
      </c>
      <c r="C155" s="51" t="str">
        <f>I155</f>
        <v>Year 2</v>
      </c>
      <c r="D155" s="51" t="str">
        <f>J155</f>
        <v>Year 3</v>
      </c>
      <c r="E155" s="51" t="str">
        <f>K155</f>
        <v>Year 4</v>
      </c>
      <c r="F155" s="52" t="str">
        <f>L155</f>
        <v>Year 5</v>
      </c>
      <c r="G155" s="49"/>
      <c r="H155" s="50" t="str">
        <f>E139</f>
        <v>Year 1</v>
      </c>
      <c r="I155" s="51" t="str">
        <f>F139</f>
        <v>Year 2</v>
      </c>
      <c r="J155" s="51" t="str">
        <f>G139</f>
        <v>Year 3</v>
      </c>
      <c r="K155" s="51" t="str">
        <f>H139</f>
        <v>Year 4</v>
      </c>
      <c r="L155" s="52" t="str">
        <f>I139</f>
        <v>Year 5</v>
      </c>
      <c r="M155" s="49"/>
      <c r="N155"/>
      <c r="O155"/>
      <c r="P155"/>
      <c r="Q155" s="50" t="str">
        <f>T151</f>
        <v>Year 1</v>
      </c>
      <c r="R155" s="51" t="str">
        <f>U151</f>
        <v>Year 2</v>
      </c>
      <c r="S155" s="51" t="str">
        <f>V151</f>
        <v>Year 3</v>
      </c>
      <c r="T155" s="51" t="str">
        <f>W151</f>
        <v>Year 4</v>
      </c>
      <c r="U155" s="52" t="str">
        <f>X151</f>
        <v>Year 5</v>
      </c>
      <c r="V155" s="49"/>
      <c r="W155" s="49"/>
      <c r="X155" s="49"/>
    </row>
    <row r="156" spans="2:24" ht="16.2" outlineLevel="1" thickBot="1" x14ac:dyDescent="0.35">
      <c r="B156" s="54"/>
      <c r="C156" s="55"/>
      <c r="D156" s="55"/>
      <c r="E156" s="55"/>
      <c r="F156" s="56"/>
      <c r="G156" s="49"/>
      <c r="H156" s="54"/>
      <c r="I156" s="55"/>
      <c r="J156" s="55"/>
      <c r="K156" s="55"/>
      <c r="L156" s="56"/>
      <c r="M156" s="49"/>
      <c r="N156"/>
      <c r="O156"/>
      <c r="P156"/>
      <c r="Q156" s="59"/>
      <c r="R156" s="60"/>
      <c r="S156" s="60"/>
      <c r="T156" s="60"/>
      <c r="U156" s="61"/>
      <c r="V156" s="49"/>
      <c r="W156" s="49"/>
      <c r="X156" s="49"/>
    </row>
    <row r="157" spans="2:24" ht="16.2" outlineLevel="1" thickBot="1" x14ac:dyDescent="0.35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spans="2:24" outlineLevel="1" x14ac:dyDescent="0.3">
      <c r="B158" s="69" t="str">
        <f>B93</f>
        <v>Other</v>
      </c>
      <c r="C158" s="70"/>
      <c r="D158" s="70"/>
      <c r="E158" s="70"/>
      <c r="F158" s="71"/>
      <c r="G158" s="49"/>
      <c r="H158" s="69" t="str">
        <f>B92</f>
        <v>Unusual Expenses</v>
      </c>
      <c r="I158" s="70"/>
      <c r="J158" s="70"/>
      <c r="K158" s="70"/>
      <c r="L158" s="71"/>
      <c r="M158" s="49"/>
      <c r="N158" s="49"/>
      <c r="O158" s="49"/>
      <c r="P158" s="49"/>
      <c r="Q158" s="69" t="str">
        <f>B114</f>
        <v>Cash Turnover</v>
      </c>
      <c r="R158" s="70"/>
      <c r="S158" s="70"/>
      <c r="T158" s="70"/>
      <c r="U158" s="71"/>
      <c r="V158" s="49"/>
      <c r="W158" s="49"/>
      <c r="X158" s="49"/>
    </row>
    <row r="159" spans="2:24" outlineLevel="1" x14ac:dyDescent="0.3">
      <c r="B159" s="50" t="str">
        <f>K134</f>
        <v>Year 1</v>
      </c>
      <c r="C159" s="51" t="str">
        <f>L134</f>
        <v>Year 2</v>
      </c>
      <c r="D159" s="51" t="str">
        <f>M134</f>
        <v>Year 3</v>
      </c>
      <c r="E159" s="51" t="str">
        <f>N134</f>
        <v>Year 4</v>
      </c>
      <c r="F159" s="52" t="str">
        <f>O134</f>
        <v>Year 5</v>
      </c>
      <c r="G159" s="49"/>
      <c r="H159" s="50" t="str">
        <f>E139</f>
        <v>Year 1</v>
      </c>
      <c r="I159" s="51" t="str">
        <f>F139</f>
        <v>Year 2</v>
      </c>
      <c r="J159" s="51" t="str">
        <f>G139</f>
        <v>Year 3</v>
      </c>
      <c r="K159" s="51" t="str">
        <f>H139</f>
        <v>Year 4</v>
      </c>
      <c r="L159" s="52" t="str">
        <f>I139</f>
        <v>Year 5</v>
      </c>
      <c r="M159" s="49"/>
      <c r="N159" s="49"/>
      <c r="O159" s="49"/>
      <c r="P159" s="49"/>
      <c r="Q159" s="50" t="str">
        <f>+Q155</f>
        <v>Year 1</v>
      </c>
      <c r="R159" s="51" t="str">
        <f>+R155</f>
        <v>Year 2</v>
      </c>
      <c r="S159" s="51" t="str">
        <f>+S155</f>
        <v>Year 3</v>
      </c>
      <c r="T159" s="51" t="str">
        <f>+T155</f>
        <v>Year 4</v>
      </c>
      <c r="U159" s="52" t="str">
        <f>+U155</f>
        <v>Year 5</v>
      </c>
      <c r="V159" s="49"/>
      <c r="W159" s="49"/>
      <c r="X159" s="49"/>
    </row>
    <row r="160" spans="2:24" ht="16.2" outlineLevel="1" thickBot="1" x14ac:dyDescent="0.35">
      <c r="B160" s="54"/>
      <c r="C160" s="55"/>
      <c r="D160" s="55"/>
      <c r="E160" s="55"/>
      <c r="F160" s="56"/>
      <c r="G160" s="49"/>
      <c r="H160" s="54"/>
      <c r="I160" s="55"/>
      <c r="J160" s="55"/>
      <c r="K160" s="55"/>
      <c r="L160" s="56"/>
      <c r="M160" s="49"/>
      <c r="N160" s="49"/>
      <c r="O160" s="49"/>
      <c r="P160" s="49"/>
      <c r="Q160" s="59"/>
      <c r="R160" s="60"/>
      <c r="S160" s="60"/>
      <c r="T160" s="60"/>
      <c r="U160" s="61"/>
      <c r="V160" s="49"/>
      <c r="W160" s="49"/>
      <c r="X160" s="49"/>
    </row>
    <row r="161" spans="2:18" ht="16.2" outlineLevel="1" thickBot="1" x14ac:dyDescent="0.35"/>
    <row r="162" spans="2:18" outlineLevel="1" x14ac:dyDescent="0.3">
      <c r="B162" s="69" t="str">
        <f>B94</f>
        <v>Interest</v>
      </c>
      <c r="C162" s="70"/>
      <c r="D162" s="70"/>
      <c r="E162" s="70"/>
      <c r="F162" s="71"/>
      <c r="H162" s="69" t="str">
        <f>B95</f>
        <v>Extraordinary Items</v>
      </c>
      <c r="I162" s="70"/>
      <c r="J162" s="70"/>
      <c r="K162" s="70"/>
      <c r="L162" s="71"/>
    </row>
    <row r="163" spans="2:18" outlineLevel="1" x14ac:dyDescent="0.3">
      <c r="B163" s="50" t="str">
        <f>K134</f>
        <v>Year 1</v>
      </c>
      <c r="C163" s="51" t="str">
        <f t="shared" ref="C163:F163" si="11">L134</f>
        <v>Year 2</v>
      </c>
      <c r="D163" s="51" t="str">
        <f t="shared" si="11"/>
        <v>Year 3</v>
      </c>
      <c r="E163" s="51" t="str">
        <f t="shared" si="11"/>
        <v>Year 4</v>
      </c>
      <c r="F163" s="52" t="str">
        <f t="shared" si="11"/>
        <v>Year 5</v>
      </c>
      <c r="H163" s="50" t="str">
        <f>K134</f>
        <v>Year 1</v>
      </c>
      <c r="I163" s="51" t="str">
        <f t="shared" ref="I163:L163" si="12">L134</f>
        <v>Year 2</v>
      </c>
      <c r="J163" s="51" t="str">
        <f t="shared" si="12"/>
        <v>Year 3</v>
      </c>
      <c r="K163" s="51" t="str">
        <f t="shared" si="12"/>
        <v>Year 4</v>
      </c>
      <c r="L163" s="52" t="str">
        <f t="shared" si="12"/>
        <v>Year 5</v>
      </c>
    </row>
    <row r="164" spans="2:18" ht="16.2" outlineLevel="1" thickBot="1" x14ac:dyDescent="0.35">
      <c r="B164" s="54"/>
      <c r="C164" s="55"/>
      <c r="D164" s="55"/>
      <c r="E164" s="55"/>
      <c r="F164" s="56"/>
      <c r="H164" s="54"/>
      <c r="I164" s="55"/>
      <c r="J164" s="55"/>
      <c r="K164" s="55"/>
      <c r="L164" s="56"/>
    </row>
    <row r="165" spans="2:18" outlineLevel="1" x14ac:dyDescent="0.3"/>
    <row r="166" spans="2:18" ht="16.2" outlineLevel="1" thickBot="1" x14ac:dyDescent="0.35"/>
    <row r="167" spans="2:18" outlineLevel="1" x14ac:dyDescent="0.3">
      <c r="B167" s="69" t="s">
        <v>101</v>
      </c>
      <c r="C167" s="70"/>
      <c r="D167" s="70"/>
      <c r="E167" s="70"/>
      <c r="F167" s="70"/>
      <c r="G167" s="70"/>
      <c r="H167" s="70"/>
      <c r="I167" s="71"/>
      <c r="K167" s="69" t="s">
        <v>103</v>
      </c>
      <c r="L167" s="70"/>
      <c r="M167" s="70"/>
      <c r="N167" s="70"/>
      <c r="O167" s="70"/>
      <c r="P167" s="70"/>
      <c r="Q167" s="70"/>
      <c r="R167" s="71"/>
    </row>
    <row r="168" spans="2:18" outlineLevel="1" x14ac:dyDescent="0.3">
      <c r="B168" s="62"/>
      <c r="C168" s="49"/>
      <c r="D168" s="49"/>
      <c r="E168" s="51" t="str">
        <f>K134</f>
        <v>Year 1</v>
      </c>
      <c r="F168" s="51" t="str">
        <f>L134</f>
        <v>Year 2</v>
      </c>
      <c r="G168" s="51" t="str">
        <f>M134</f>
        <v>Year 3</v>
      </c>
      <c r="H168" s="51" t="str">
        <f>N134</f>
        <v>Year 4</v>
      </c>
      <c r="I168" s="52" t="str">
        <f>O134</f>
        <v>Year 5</v>
      </c>
      <c r="K168" s="62"/>
      <c r="L168" s="49"/>
      <c r="M168" s="49"/>
      <c r="N168" s="51" t="str">
        <f>E168</f>
        <v>Year 1</v>
      </c>
      <c r="O168" s="51" t="str">
        <f>F168</f>
        <v>Year 2</v>
      </c>
      <c r="P168" s="51" t="str">
        <f>G168</f>
        <v>Year 3</v>
      </c>
      <c r="Q168" s="51" t="str">
        <f>H168</f>
        <v>Year 4</v>
      </c>
      <c r="R168" s="52" t="str">
        <f>I168</f>
        <v>Year 5</v>
      </c>
    </row>
    <row r="169" spans="2:18" outlineLevel="1" x14ac:dyDescent="0.3">
      <c r="B169" s="63" t="s">
        <v>102</v>
      </c>
      <c r="C169" s="58"/>
      <c r="D169" s="58"/>
      <c r="E169" s="64"/>
      <c r="F169" s="64"/>
      <c r="G169" s="64"/>
      <c r="H169" s="64"/>
      <c r="I169" s="65"/>
      <c r="K169" s="63" t="s">
        <v>53</v>
      </c>
      <c r="L169" s="58"/>
      <c r="M169" s="58"/>
      <c r="N169" s="64">
        <f>E99</f>
        <v>0</v>
      </c>
      <c r="O169" s="64">
        <f t="shared" ref="O169:R169" si="13">F99</f>
        <v>0</v>
      </c>
      <c r="P169" s="64">
        <f t="shared" si="13"/>
        <v>0</v>
      </c>
      <c r="Q169" s="64">
        <f t="shared" si="13"/>
        <v>0</v>
      </c>
      <c r="R169" s="65">
        <f t="shared" si="13"/>
        <v>0</v>
      </c>
    </row>
    <row r="170" spans="2:18" ht="16.2" outlineLevel="1" thickBot="1" x14ac:dyDescent="0.35">
      <c r="B170" s="66" t="s">
        <v>80</v>
      </c>
      <c r="C170" s="75"/>
      <c r="D170" s="75"/>
      <c r="E170" s="67"/>
      <c r="F170" s="67"/>
      <c r="G170" s="67"/>
      <c r="H170" s="67"/>
      <c r="I170" s="68"/>
      <c r="K170" s="66" t="s">
        <v>52</v>
      </c>
      <c r="L170" s="75"/>
      <c r="M170" s="75"/>
      <c r="N170" s="67">
        <f>E98</f>
        <v>0</v>
      </c>
      <c r="O170" s="67">
        <f t="shared" ref="O170:R170" si="14">F98</f>
        <v>0</v>
      </c>
      <c r="P170" s="67">
        <f t="shared" si="14"/>
        <v>0</v>
      </c>
      <c r="Q170" s="67">
        <f t="shared" si="14"/>
        <v>0</v>
      </c>
      <c r="R170" s="68">
        <f t="shared" si="14"/>
        <v>0</v>
      </c>
    </row>
    <row r="171" spans="2:18" outlineLevel="1" x14ac:dyDescent="0.3">
      <c r="B171" s="49"/>
      <c r="C171" s="49"/>
      <c r="D171" s="49"/>
      <c r="E171" s="49"/>
      <c r="F171" s="49"/>
      <c r="G171" s="49"/>
      <c r="H171" s="49"/>
      <c r="I171" s="49"/>
    </row>
    <row r="172" spans="2:18" outlineLevel="1" x14ac:dyDescent="0.3"/>
    <row r="173" spans="2:18" outlineLevel="1" x14ac:dyDescent="0.3"/>
    <row r="174" spans="2:18" outlineLevel="1" x14ac:dyDescent="0.3"/>
    <row r="175" spans="2:18" outlineLevel="1" x14ac:dyDescent="0.3"/>
    <row r="176" spans="2:18" outlineLevel="1" x14ac:dyDescent="0.3"/>
    <row r="177" outlineLevel="1" x14ac:dyDescent="0.3"/>
  </sheetData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Pyramid Analysis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2018-01-24T21:17:38Z</dcterms:created>
  <dcterms:modified xsi:type="dcterms:W3CDTF">2019-01-09T00:21:06Z</dcterms:modified>
</cp:coreProperties>
</file>