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mc:AlternateContent xmlns:mc="http://schemas.openxmlformats.org/markup-compatibility/2006">
    <mc:Choice Requires="x15">
      <x15ac:absPath xmlns:x15ac="http://schemas.microsoft.com/office/spreadsheetml/2010/11/ac" url="G:\My Drive\!CFI Drive\Courses - thinkific\09. Financial Math\Attachments\4. Covariance, correlation and regression\"/>
    </mc:Choice>
  </mc:AlternateContent>
  <xr:revisionPtr revIDLastSave="0" documentId="13_ncr:1_{7CC06460-4EA3-4478-A3D3-D7A4B131D6A6}" xr6:coauthVersionLast="40" xr6:coauthVersionMax="40" xr10:uidLastSave="{00000000-0000-0000-0000-000000000000}"/>
  <bookViews>
    <workbookView xWindow="480" yWindow="456" windowWidth="20004" windowHeight="10476" xr2:uid="{00000000-000D-0000-FFFF-FFFF00000000}"/>
  </bookViews>
  <sheets>
    <sheet name="Cover Page" sheetId="3" r:id="rId1"/>
    <sheet name="Target Solution" sheetId="2" r:id="rId2"/>
  </sheets>
  <definedNames>
    <definedName name="CIQWBGuid" hidden="1">"2cd8126d-26c3-430c-b7fa-a069e3a1fc62"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_xlnm.Print_Area" localSheetId="0">'Cover Page'!$A$1:$P$25</definedName>
  </definedNames>
  <calcPr calcId="181029" iterate="1"/>
</workbook>
</file>

<file path=xl/calcChain.xml><?xml version="1.0" encoding="utf-8"?>
<calcChain xmlns="http://schemas.openxmlformats.org/spreadsheetml/2006/main">
  <c r="C15" i="3" l="1"/>
  <c r="B120" i="2" l="1"/>
  <c r="C120" i="2"/>
  <c r="C162" i="2" l="1"/>
  <c r="D130" i="2"/>
  <c r="C130" i="2"/>
  <c r="C119" i="2"/>
  <c r="E46" i="2" s="1"/>
  <c r="B119" i="2"/>
  <c r="D16" i="2" s="1"/>
  <c r="E107" i="2" l="1"/>
  <c r="E91" i="2"/>
  <c r="E75" i="2"/>
  <c r="E59" i="2"/>
  <c r="E103" i="2"/>
  <c r="E87" i="2"/>
  <c r="E71" i="2"/>
  <c r="E55" i="2"/>
  <c r="E115" i="2"/>
  <c r="E99" i="2"/>
  <c r="E83" i="2"/>
  <c r="E67" i="2"/>
  <c r="E51" i="2"/>
  <c r="E111" i="2"/>
  <c r="E95" i="2"/>
  <c r="E79" i="2"/>
  <c r="E63" i="2"/>
  <c r="E47" i="2"/>
  <c r="E114" i="2"/>
  <c r="E110" i="2"/>
  <c r="E106" i="2"/>
  <c r="E102" i="2"/>
  <c r="E98" i="2"/>
  <c r="E94" i="2"/>
  <c r="E90" i="2"/>
  <c r="E86" i="2"/>
  <c r="E82" i="2"/>
  <c r="E78" i="2"/>
  <c r="E74" i="2"/>
  <c r="E70" i="2"/>
  <c r="E66" i="2"/>
  <c r="E62" i="2"/>
  <c r="E58" i="2"/>
  <c r="E54" i="2"/>
  <c r="E50" i="2"/>
  <c r="E15" i="2"/>
  <c r="E16" i="2"/>
  <c r="F16" i="2" s="1"/>
  <c r="E18" i="2"/>
  <c r="E20" i="2"/>
  <c r="E22" i="2"/>
  <c r="E24" i="2"/>
  <c r="E26" i="2"/>
  <c r="E28" i="2"/>
  <c r="E30" i="2"/>
  <c r="E32" i="2"/>
  <c r="E34" i="2"/>
  <c r="E36" i="2"/>
  <c r="E38" i="2"/>
  <c r="E40" i="2"/>
  <c r="E42" i="2"/>
  <c r="E17" i="2"/>
  <c r="E19" i="2"/>
  <c r="E21" i="2"/>
  <c r="E23" i="2"/>
  <c r="E25" i="2"/>
  <c r="E27" i="2"/>
  <c r="E29" i="2"/>
  <c r="E31" i="2"/>
  <c r="E33" i="2"/>
  <c r="E35" i="2"/>
  <c r="E37" i="2"/>
  <c r="E39" i="2"/>
  <c r="E41" i="2"/>
  <c r="E43" i="2"/>
  <c r="E117" i="2"/>
  <c r="E113" i="2"/>
  <c r="E109" i="2"/>
  <c r="E105" i="2"/>
  <c r="E101" i="2"/>
  <c r="E97" i="2"/>
  <c r="E93" i="2"/>
  <c r="E89" i="2"/>
  <c r="E85" i="2"/>
  <c r="E81" i="2"/>
  <c r="E77" i="2"/>
  <c r="E73" i="2"/>
  <c r="E69" i="2"/>
  <c r="E65" i="2"/>
  <c r="E61" i="2"/>
  <c r="E57" i="2"/>
  <c r="E53" i="2"/>
  <c r="E49" i="2"/>
  <c r="E45" i="2"/>
  <c r="E116" i="2"/>
  <c r="E112" i="2"/>
  <c r="E108" i="2"/>
  <c r="E104" i="2"/>
  <c r="E100" i="2"/>
  <c r="E96" i="2"/>
  <c r="E92" i="2"/>
  <c r="E88" i="2"/>
  <c r="E84" i="2"/>
  <c r="E80" i="2"/>
  <c r="E76" i="2"/>
  <c r="E72" i="2"/>
  <c r="E68" i="2"/>
  <c r="E64" i="2"/>
  <c r="E60" i="2"/>
  <c r="E56" i="2"/>
  <c r="E52" i="2"/>
  <c r="E48" i="2"/>
  <c r="E44" i="2"/>
  <c r="D15" i="2"/>
  <c r="D117" i="2"/>
  <c r="D115" i="2"/>
  <c r="F115" i="2" s="1"/>
  <c r="D113" i="2"/>
  <c r="F113" i="2" s="1"/>
  <c r="D111" i="2"/>
  <c r="D109" i="2"/>
  <c r="D107" i="2"/>
  <c r="F107" i="2" s="1"/>
  <c r="D105" i="2"/>
  <c r="D103" i="2"/>
  <c r="D101" i="2"/>
  <c r="D99" i="2"/>
  <c r="F99" i="2" s="1"/>
  <c r="D97" i="2"/>
  <c r="D95" i="2"/>
  <c r="D93" i="2"/>
  <c r="D91" i="2"/>
  <c r="F91" i="2" s="1"/>
  <c r="D89" i="2"/>
  <c r="D87" i="2"/>
  <c r="D85" i="2"/>
  <c r="F85" i="2" s="1"/>
  <c r="D83" i="2"/>
  <c r="F83" i="2" s="1"/>
  <c r="D81" i="2"/>
  <c r="F81" i="2" s="1"/>
  <c r="D79" i="2"/>
  <c r="D77" i="2"/>
  <c r="D75" i="2"/>
  <c r="D73" i="2"/>
  <c r="D71" i="2"/>
  <c r="D69" i="2"/>
  <c r="D67" i="2"/>
  <c r="D65" i="2"/>
  <c r="D63" i="2"/>
  <c r="D61" i="2"/>
  <c r="D59" i="2"/>
  <c r="D57" i="2"/>
  <c r="D55" i="2"/>
  <c r="D53" i="2"/>
  <c r="F53" i="2" s="1"/>
  <c r="D51" i="2"/>
  <c r="D49" i="2"/>
  <c r="F49" i="2" s="1"/>
  <c r="D47" i="2"/>
  <c r="F47" i="2" s="1"/>
  <c r="D45" i="2"/>
  <c r="D43" i="2"/>
  <c r="D41" i="2"/>
  <c r="D39" i="2"/>
  <c r="D37" i="2"/>
  <c r="D35" i="2"/>
  <c r="D33" i="2"/>
  <c r="D31" i="2"/>
  <c r="D29" i="2"/>
  <c r="D27" i="2"/>
  <c r="D25" i="2"/>
  <c r="D23" i="2"/>
  <c r="D21" i="2"/>
  <c r="D19" i="2"/>
  <c r="D17" i="2"/>
  <c r="D116" i="2"/>
  <c r="D114" i="2"/>
  <c r="D112" i="2"/>
  <c r="F112" i="2" s="1"/>
  <c r="D110" i="2"/>
  <c r="D108" i="2"/>
  <c r="D106" i="2"/>
  <c r="D104" i="2"/>
  <c r="D102" i="2"/>
  <c r="D100" i="2"/>
  <c r="D98" i="2"/>
  <c r="D96" i="2"/>
  <c r="D94" i="2"/>
  <c r="D92" i="2"/>
  <c r="D90" i="2"/>
  <c r="D88" i="2"/>
  <c r="D86" i="2"/>
  <c r="F86" i="2" s="1"/>
  <c r="D84" i="2"/>
  <c r="D82" i="2"/>
  <c r="D80" i="2"/>
  <c r="F80" i="2" s="1"/>
  <c r="D78" i="2"/>
  <c r="D76" i="2"/>
  <c r="D74" i="2"/>
  <c r="D72" i="2"/>
  <c r="D70" i="2"/>
  <c r="D68" i="2"/>
  <c r="D66" i="2"/>
  <c r="D64" i="2"/>
  <c r="D62" i="2"/>
  <c r="D60" i="2"/>
  <c r="D58" i="2"/>
  <c r="D56" i="2"/>
  <c r="D54" i="2"/>
  <c r="F54" i="2" s="1"/>
  <c r="D52" i="2"/>
  <c r="D50" i="2"/>
  <c r="D48" i="2"/>
  <c r="F48" i="2" s="1"/>
  <c r="D46" i="2"/>
  <c r="F46" i="2" s="1"/>
  <c r="D44" i="2"/>
  <c r="D42" i="2"/>
  <c r="D40" i="2"/>
  <c r="F40" i="2" s="1"/>
  <c r="D38" i="2"/>
  <c r="D36" i="2"/>
  <c r="D34" i="2"/>
  <c r="D32" i="2"/>
  <c r="F32" i="2" s="1"/>
  <c r="D30" i="2"/>
  <c r="F30" i="2" s="1"/>
  <c r="D28" i="2"/>
  <c r="D26" i="2"/>
  <c r="D24" i="2"/>
  <c r="F24" i="2" s="1"/>
  <c r="D22" i="2"/>
  <c r="D20" i="2"/>
  <c r="D18" i="2"/>
  <c r="F87" i="2" l="1"/>
  <c r="F64" i="2"/>
  <c r="F96" i="2"/>
  <c r="F89" i="2"/>
  <c r="F29" i="2"/>
  <c r="F68" i="2"/>
  <c r="F100" i="2"/>
  <c r="F63" i="2"/>
  <c r="F111" i="2"/>
  <c r="F57" i="2"/>
  <c r="F22" i="2"/>
  <c r="F38" i="2"/>
  <c r="F52" i="2"/>
  <c r="F103" i="2"/>
  <c r="F15" i="2"/>
  <c r="F105" i="2"/>
  <c r="F73" i="2"/>
  <c r="F97" i="2"/>
  <c r="F84" i="2"/>
  <c r="F51" i="2"/>
  <c r="F116" i="2"/>
  <c r="F70" i="2"/>
  <c r="F102" i="2"/>
  <c r="F65" i="2"/>
  <c r="F21" i="2"/>
  <c r="F37" i="2"/>
  <c r="F69" i="2"/>
  <c r="F101" i="2"/>
  <c r="F75" i="2"/>
  <c r="F62" i="2"/>
  <c r="F78" i="2"/>
  <c r="F94" i="2"/>
  <c r="F110" i="2"/>
  <c r="F67" i="2"/>
  <c r="F18" i="2"/>
  <c r="F26" i="2"/>
  <c r="F34" i="2"/>
  <c r="F42" i="2"/>
  <c r="F50" i="2"/>
  <c r="F66" i="2"/>
  <c r="F82" i="2"/>
  <c r="F98" i="2"/>
  <c r="F114" i="2"/>
  <c r="F59" i="2"/>
  <c r="F20" i="2"/>
  <c r="F28" i="2"/>
  <c r="F36" i="2"/>
  <c r="F44" i="2"/>
  <c r="F60" i="2"/>
  <c r="F76" i="2"/>
  <c r="F92" i="2"/>
  <c r="F108" i="2"/>
  <c r="F55" i="2"/>
  <c r="F71" i="2"/>
  <c r="F79" i="2"/>
  <c r="F95" i="2"/>
  <c r="F17" i="2"/>
  <c r="F25" i="2"/>
  <c r="F33" i="2"/>
  <c r="F41" i="2"/>
  <c r="F39" i="2"/>
  <c r="F31" i="2"/>
  <c r="F23" i="2"/>
  <c r="F56" i="2"/>
  <c r="F72" i="2"/>
  <c r="F88" i="2"/>
  <c r="F104" i="2"/>
  <c r="F117" i="2"/>
  <c r="F58" i="2"/>
  <c r="F74" i="2"/>
  <c r="F90" i="2"/>
  <c r="F106" i="2"/>
  <c r="F45" i="2"/>
  <c r="F61" i="2"/>
  <c r="F77" i="2"/>
  <c r="F93" i="2"/>
  <c r="F109" i="2"/>
  <c r="F43" i="2"/>
  <c r="F35" i="2"/>
  <c r="F27" i="2"/>
  <c r="F19" i="2"/>
  <c r="F119" i="2" l="1"/>
  <c r="C127" i="2" s="1"/>
  <c r="C132" i="2" s="1"/>
</calcChain>
</file>

<file path=xl/sharedStrings.xml><?xml version="1.0" encoding="utf-8"?>
<sst xmlns="http://schemas.openxmlformats.org/spreadsheetml/2006/main" count="66" uniqueCount="64">
  <si>
    <r>
      <t>(X-μ</t>
    </r>
    <r>
      <rPr>
        <b/>
        <vertAlign val="subscript"/>
        <sz val="10"/>
        <rFont val="Open Sans"/>
        <family val="2"/>
      </rPr>
      <t>X</t>
    </r>
    <r>
      <rPr>
        <b/>
        <sz val="10"/>
        <rFont val="Open Sans"/>
        <family val="2"/>
      </rPr>
      <t>)</t>
    </r>
  </si>
  <si>
    <r>
      <t>(Y-μ</t>
    </r>
    <r>
      <rPr>
        <b/>
        <vertAlign val="subscript"/>
        <sz val="10"/>
        <rFont val="Open Sans"/>
        <family val="2"/>
      </rPr>
      <t>Y</t>
    </r>
    <r>
      <rPr>
        <b/>
        <sz val="10"/>
        <rFont val="Open Sans"/>
        <family val="2"/>
      </rPr>
      <t>)</t>
    </r>
  </si>
  <si>
    <r>
      <t>(X-μ</t>
    </r>
    <r>
      <rPr>
        <b/>
        <vertAlign val="subscript"/>
        <sz val="10"/>
        <color indexed="8"/>
        <rFont val="Open Sans"/>
        <family val="2"/>
      </rPr>
      <t>X</t>
    </r>
    <r>
      <rPr>
        <b/>
        <sz val="10"/>
        <color indexed="8"/>
        <rFont val="Open Sans"/>
        <family val="2"/>
      </rPr>
      <t>) (Y-μ</t>
    </r>
    <r>
      <rPr>
        <b/>
        <vertAlign val="subscript"/>
        <sz val="10"/>
        <color indexed="8"/>
        <rFont val="Open Sans"/>
        <family val="2"/>
      </rPr>
      <t>Y</t>
    </r>
    <r>
      <rPr>
        <b/>
        <sz val="10"/>
        <color indexed="8"/>
        <rFont val="Open Sans"/>
        <family val="2"/>
      </rPr>
      <t xml:space="preserve">) </t>
    </r>
  </si>
  <si>
    <t>S&amp;P500 (x)</t>
  </si>
  <si>
    <t>Target (y)</t>
  </si>
  <si>
    <t>Questions:</t>
  </si>
  <si>
    <t>a)   What kind of relationship do you predict between the returns of the S&amp;P500 and the returns of Target?</t>
  </si>
  <si>
    <t>b)   What is the covariance between the returns of the S&amp;P500 and the returns of Target?</t>
  </si>
  <si>
    <t>c)   What is the standard deviation of the returns of the S&amp;P500 and the returns of Target?</t>
  </si>
  <si>
    <t>d)   What is the correlation coefficient between the returns of the S&amp;P500 and the returns of Target?</t>
  </si>
  <si>
    <t>e)   Using Excel, perform a simple linear regression on the returns of the S&amp;P500 and the returns of Target?</t>
  </si>
  <si>
    <t>g)   If S&amp;P 500 had a weekly return of 1%, what does our regression equation predict the return of Target to be?</t>
  </si>
  <si>
    <t>f)   Comment on the results of this regression.</t>
  </si>
  <si>
    <t>S&amp;P500 and Target Data</t>
  </si>
  <si>
    <t xml:space="preserve">b)   Covariance = </t>
  </si>
  <si>
    <t>d)   Correlation coefficient =</t>
  </si>
  <si>
    <t>e)   Simple linear regression (paste summary output below)</t>
  </si>
  <si>
    <t>f)   Comment on the results of the regression:</t>
  </si>
  <si>
    <t>g)   Weekly return of Target =</t>
  </si>
  <si>
    <t xml:space="preserve">a)   The relationship is </t>
  </si>
  <si>
    <t>S&amp;P500</t>
  </si>
  <si>
    <t>Target</t>
  </si>
  <si>
    <t xml:space="preserve">c)   </t>
  </si>
  <si>
    <t xml:space="preserve">Standard deviation = </t>
  </si>
  <si>
    <t>Target Solution</t>
  </si>
  <si>
    <t>Solution</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</si>
  <si>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</si>
  <si>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</si>
  <si>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</si>
  <si>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</si>
  <si>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</si>
  <si>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</si>
  <si>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</si>
  <si>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</si>
  <si>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</si>
  <si>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</si>
  <si>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</si>
  <si>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</si>
  <si>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</si>
  <si>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</si>
  <si>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</si>
  <si>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</si>
  <si>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</si>
  <si>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</si>
  <si>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</si>
  <si>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</si>
  <si>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</si>
  <si>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</si>
  <si>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</si>
  <si>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</si>
  <si>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X Variable 1</t>
  </si>
  <si>
    <t>positive</t>
  </si>
  <si>
    <t>As expected there is a fairly strong positive correlation between the returns of the S&amp;P500 (the independent variable) and the returns of Target (the dependent variable).  The coefficient of determination which measures the goodness of fit is 0.502, and this is the square of the correlation coefficient 0.709.  The regression equation is y = 1.039x + 0.00019</t>
  </si>
  <si>
    <t xml:space="preserve">© Corporate Finance Institute. All rights reserved.  </t>
  </si>
  <si>
    <t>Strictly Confidential</t>
  </si>
  <si>
    <t>Table of Contents</t>
  </si>
  <si>
    <t>Notes</t>
  </si>
  <si>
    <t>This Excel model is for educational purposes only and should not be used for any other reason.</t>
  </si>
  <si>
    <t>All content is Copyright material of CFI Education Inc.</t>
  </si>
  <si>
    <t>https://corporatefinanceinstitute.com/</t>
  </si>
  <si>
    <t>© 2019 CFI Education Inc.</t>
  </si>
  <si>
    <t xml:space="preserve">All rights reserved.  The contents of this publication, including but not limited to all written material, content layout, images, formulas, and code, are protected under international copyright and trademark laws.  </t>
  </si>
  <si>
    <t xml:space="preserve">No part of this publication may be modified, manipulated, reproduced, distributed, or transmitted in any form by any means, including photocopying, recording, or other electronic or mechanical methods, </t>
  </si>
  <si>
    <t>without prior written permission of the publisher, except in the case of certain noncommercial uses permitted by copyright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</si>
</sst>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0"/>
    <numFmt numFmtId="166" formatCode="0.0000"/>
    <numFmt numFmtId="167" formatCode="0.0000%"/>
  </numFmts>
  <fonts count="22" x14ac:knownFonts="1">
    <font>
      <sz val="10"/>
      <name val="Arial"/>
    </font>
    <font>
      <sz val="11"/>
      <color theme="1"/>
      <name val="Calibri"/>
      <family val="2"/>
      <scheme val="minor"/>
    </font>
    <font>
      <sz val="8"/>
      <name val="Arial"/>
      <family val="2"/>
    </font>
    <font>
      <sz val="10"/>
      <color rgb="FF000000"/>
      <name val="Open Sans"/>
      <family val="2"/>
    </font>
    <font>
      <sz val="10"/>
      <color rgb="FFFFFFFF"/>
      <name val="Open Sans"/>
      <family val="2"/>
    </font>
    <font>
      <sz val="10"/>
      <name val="Open Sans"/>
      <family val="2"/>
    </font>
    <font>
      <b/>
      <sz val="10"/>
      <color rgb="FFFFFFFF"/>
      <name val="Open Sans"/>
      <family val="2"/>
    </font>
    <font>
      <b/>
      <sz val="10"/>
      <color theme="0"/>
      <name val="Open Sans"/>
      <family val="2"/>
    </font>
    <font>
      <b/>
      <sz val="10"/>
      <name val="Open Sans"/>
      <family val="2"/>
    </font>
    <font>
      <b/>
      <vertAlign val="subscript"/>
      <sz val="10"/>
      <name val="Open Sans"/>
      <family val="2"/>
    </font>
    <font>
      <b/>
      <sz val="10"/>
      <color indexed="8"/>
      <name val="Open Sans"/>
      <family val="2"/>
    </font>
    <font>
      <b/>
      <vertAlign val="subscript"/>
      <sz val="10"/>
      <color indexed="8"/>
      <name val="Open Sans"/>
      <family val="2"/>
    </font>
    <font>
      <sz val="10"/>
      <name val="Arial"/>
      <family val="2"/>
    </font>
    <font>
      <i/>
      <sz val="10"/>
      <name val="Arial"/>
      <family val="2"/>
    </font>
    <font>
      <sz val="8"/>
      <color theme="0"/>
      <name val="Open Sans"/>
      <family val="2"/>
    </font>
    <font>
      <u/>
      <sz val="10"/>
      <color theme="10"/>
      <name val="Arial"/>
      <family val="2"/>
    </font>
    <font>
      <sz val="11"/>
      <color theme="1"/>
      <name val="Arial Narrow"/>
      <family val="2"/>
    </font>
    <font>
      <b/>
      <sz val="22"/>
      <color theme="1"/>
      <name val="Arial Narrow"/>
      <family val="2"/>
    </font>
    <font>
      <b/>
      <sz val="11"/>
      <color theme="1"/>
      <name val="Arial Narrow"/>
      <family val="2"/>
    </font>
    <font>
      <u/>
      <sz val="10"/>
      <color rgb="FF132E57"/>
      <name val="Arial"/>
      <family val="2"/>
    </font>
    <font>
      <u/>
      <sz val="10"/>
      <color theme="1"/>
      <name val="Arial"/>
      <family val="2"/>
    </font>
    <font>
      <sz val="11"/>
      <color theme="0"/>
      <name val="Arial Narrow"/>
      <family val="2"/>
    </font>
  </fonts>
  <fills count="9">
    <fill>
      <patternFill patternType="none"/>
    </fill>
    <fill>
      <patternFill patternType="gray125"/>
    </fill>
    <fill>
      <patternFill patternType="solid">
        <fgColor rgb="FF132E57"/>
        <bgColor rgb="FF000000"/>
      </patternFill>
    </fill>
    <fill>
      <patternFill patternType="solid">
        <fgColor theme="0" tint="-0.14999847407452621"/>
        <bgColor indexed="64"/>
      </patternFill>
    </fill>
    <fill>
      <patternFill patternType="solid">
        <fgColor theme="3"/>
        <bgColor indexed="64"/>
      </patternFill>
    </fill>
    <fill>
      <patternFill patternType="solid">
        <fgColor theme="8"/>
        <bgColor indexed="64"/>
      </patternFill>
    </fill>
    <fill>
      <patternFill patternType="solid">
        <fgColor theme="2"/>
        <bgColor indexed="64"/>
      </patternFill>
    </fill>
    <fill>
      <patternFill patternType="solid">
        <fgColor rgb="FFED942D"/>
        <bgColor indexed="64"/>
      </patternFill>
    </fill>
    <fill>
      <patternFill patternType="solid">
        <fgColor theme="0"/>
        <bgColor indexed="64"/>
      </patternFill>
    </fill>
  </fills>
  <borders count="4">
    <border>
      <left/>
      <right/>
      <top/>
      <bottom/>
      <diagonal/>
    </border>
    <border>
      <left/>
      <right/>
      <top style="medium">
        <color indexed="64"/>
      </top>
      <bottom style="thin">
        <color indexed="64"/>
      </bottom>
      <diagonal/>
    </border>
    <border>
      <left/>
      <right/>
      <top/>
      <bottom style="medium">
        <color indexed="64"/>
      </bottom>
      <diagonal/>
    </border>
    <border>
      <left/>
      <right/>
      <top style="thin">
        <color indexed="64"/>
      </top>
      <bottom/>
      <diagonal/>
    </border>
  </borders>
  <cellStyleXfs count="4">
    <xf numFmtId="0" fontId="0" fillId="0" borderId="0"/>
    <xf numFmtId="0" fontId="15" fillId="0" borderId="0" applyNumberFormat="0" applyFill="0" applyBorder="0" applyAlignment="0" applyProtection="0"/>
    <xf numFmtId="0" fontId="1" fillId="0" borderId="0"/>
    <xf numFmtId="0" fontId="15" fillId="0" borderId="0" applyNumberFormat="0" applyFill="0" applyBorder="0" applyAlignment="0" applyProtection="0"/>
  </cellStyleXfs>
  <cellXfs count="43">
    <xf numFmtId="0" fontId="0" fillId="0" borderId="0" xfId="0"/>
    <xf numFmtId="0" fontId="3" fillId="2" borderId="0" xfId="0" applyFont="1" applyFill="1" applyBorder="1"/>
    <xf numFmtId="0" fontId="4" fillId="2" borderId="0" xfId="0" applyFont="1" applyFill="1" applyBorder="1"/>
    <xf numFmtId="0" fontId="5" fillId="0" borderId="0" xfId="0" applyFont="1" applyAlignment="1"/>
    <xf numFmtId="0" fontId="6" fillId="2" borderId="0" xfId="0" applyFont="1" applyFill="1" applyBorder="1"/>
    <xf numFmtId="0" fontId="5" fillId="0" borderId="0" xfId="0" applyFont="1"/>
    <xf numFmtId="0" fontId="7" fillId="4" borderId="0" xfId="0" applyFont="1" applyFill="1"/>
    <xf numFmtId="0" fontId="5" fillId="0" borderId="0" xfId="0" applyFont="1" applyAlignment="1">
      <alignment horizontal="center"/>
    </xf>
    <xf numFmtId="10" fontId="5" fillId="0" borderId="0" xfId="0" applyNumberFormat="1" applyFont="1"/>
    <xf numFmtId="164" fontId="5" fillId="0" borderId="0" xfId="0" applyNumberFormat="1" applyFont="1"/>
    <xf numFmtId="0" fontId="8" fillId="0" borderId="0" xfId="0" applyFont="1"/>
    <xf numFmtId="10" fontId="5" fillId="5" borderId="0" xfId="0" applyNumberFormat="1" applyFont="1" applyFill="1"/>
    <xf numFmtId="165" fontId="5" fillId="5" borderId="0" xfId="0" applyNumberFormat="1" applyFont="1" applyFill="1"/>
    <xf numFmtId="0" fontId="8" fillId="0" borderId="0" xfId="0" applyFont="1" applyFill="1" applyAlignment="1">
      <alignment horizontal="right"/>
    </xf>
    <xf numFmtId="0" fontId="10" fillId="0" borderId="0" xfId="0" applyFont="1" applyFill="1" applyAlignment="1">
      <alignment horizontal="right"/>
    </xf>
    <xf numFmtId="0" fontId="5" fillId="3" borderId="0" xfId="0" applyFont="1" applyFill="1" applyAlignment="1">
      <alignment horizontal="center"/>
    </xf>
    <xf numFmtId="10" fontId="5" fillId="0" borderId="0" xfId="0" applyNumberFormat="1" applyFont="1" applyFill="1" applyAlignment="1">
      <alignment horizontal="center"/>
    </xf>
    <xf numFmtId="0" fontId="5" fillId="0" borderId="0" xfId="0" applyFont="1" applyAlignment="1">
      <alignment horizontal="left" indent="2"/>
    </xf>
    <xf numFmtId="165" fontId="5" fillId="3" borderId="0" xfId="0" applyNumberFormat="1" applyFont="1" applyFill="1" applyAlignment="1">
      <alignment horizontal="center"/>
    </xf>
    <xf numFmtId="10" fontId="5" fillId="3" borderId="0" xfId="0" applyNumberFormat="1" applyFont="1" applyFill="1" applyAlignment="1">
      <alignment horizontal="center"/>
    </xf>
    <xf numFmtId="166" fontId="5" fillId="3" borderId="0" xfId="0" applyNumberFormat="1" applyFont="1" applyFill="1" applyAlignment="1">
      <alignment horizontal="center"/>
    </xf>
    <xf numFmtId="0" fontId="13" fillId="0" borderId="1" xfId="0" applyFont="1" applyFill="1" applyBorder="1" applyAlignment="1">
      <alignment horizontal="centerContinuous"/>
    </xf>
    <xf numFmtId="0" fontId="0" fillId="0" borderId="0" xfId="0" applyFill="1" applyBorder="1" applyAlignment="1"/>
    <xf numFmtId="0" fontId="0" fillId="0" borderId="2" xfId="0" applyFill="1" applyBorder="1" applyAlignment="1"/>
    <xf numFmtId="0" fontId="13" fillId="0" borderId="1" xfId="0" applyFont="1" applyFill="1" applyBorder="1" applyAlignment="1">
      <alignment horizontal="center"/>
    </xf>
    <xf numFmtId="0" fontId="12" fillId="0" borderId="0" xfId="0" applyFont="1"/>
    <xf numFmtId="167" fontId="5" fillId="3" borderId="0" xfId="0" applyNumberFormat="1" applyFont="1" applyFill="1" applyAlignment="1">
      <alignment horizontal="center"/>
    </xf>
    <xf numFmtId="0" fontId="5" fillId="3" borderId="0" xfId="0" applyFont="1" applyFill="1" applyAlignment="1">
      <alignment horizontal="left" vertical="top" wrapText="1"/>
    </xf>
    <xf numFmtId="0" fontId="14" fillId="6" borderId="0" xfId="0" applyFont="1" applyFill="1"/>
    <xf numFmtId="0" fontId="16" fillId="7" borderId="0" xfId="2" applyFont="1" applyFill="1"/>
    <xf numFmtId="0" fontId="16" fillId="0" borderId="0" xfId="2" applyFont="1" applyFill="1" applyBorder="1"/>
    <xf numFmtId="0" fontId="17" fillId="0" borderId="0" xfId="2" applyFont="1" applyFill="1" applyBorder="1" applyProtection="1">
      <protection locked="0"/>
    </xf>
    <xf numFmtId="0" fontId="18" fillId="0" borderId="0" xfId="2" applyFont="1" applyFill="1" applyBorder="1" applyAlignment="1">
      <alignment horizontal="right"/>
    </xf>
    <xf numFmtId="0" fontId="16" fillId="0" borderId="0" xfId="2" applyFont="1" applyFill="1" applyBorder="1" applyProtection="1">
      <protection locked="0"/>
    </xf>
    <xf numFmtId="0" fontId="18" fillId="0" borderId="0" xfId="2" applyFont="1" applyFill="1" applyBorder="1" applyProtection="1">
      <protection locked="0"/>
    </xf>
    <xf numFmtId="0" fontId="19" fillId="0" borderId="3" xfId="1" applyFont="1" applyFill="1" applyBorder="1" applyProtection="1">
      <protection locked="0"/>
    </xf>
    <xf numFmtId="0" fontId="19" fillId="0" borderId="0" xfId="3" applyFont="1" applyFill="1" applyBorder="1" applyProtection="1">
      <protection locked="0"/>
    </xf>
    <xf numFmtId="0" fontId="16" fillId="0" borderId="3" xfId="2" applyFont="1" applyFill="1" applyBorder="1"/>
    <xf numFmtId="0" fontId="20" fillId="0" borderId="0" xfId="3" applyFont="1" applyFill="1" applyBorder="1"/>
    <xf numFmtId="0" fontId="21" fillId="6" borderId="0" xfId="2" applyFont="1" applyFill="1" applyBorder="1"/>
    <xf numFmtId="0" fontId="16" fillId="6" borderId="0" xfId="2" applyFont="1" applyFill="1" applyBorder="1"/>
    <xf numFmtId="0" fontId="16" fillId="8" borderId="0" xfId="2" applyFont="1" applyFill="1"/>
    <xf numFmtId="0" fontId="21" fillId="6" borderId="0" xfId="2" applyFont="1" applyFill="1"/>
  </cellXfs>
  <cellStyles count="4">
    <cellStyle name="Hyperlink" xfId="1" builtinId="8"/>
    <cellStyle name="Hyperlink 2 2" xfId="3" xr:uid="{CB48A750-526A-4315-B5F4-1E26B21FD21B}"/>
    <cellStyle name="Normal" xfId="0" builtinId="0"/>
    <cellStyle name="Normal 2" xfId="2" xr:uid="{15F54C1A-C23E-462C-97A6-9C237A3441C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orporatefinanceinstitute.co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714374</xdr:colOff>
      <xdr:row>3</xdr:row>
      <xdr:rowOff>19050</xdr:rowOff>
    </xdr:from>
    <xdr:ext cx="3446303" cy="1540510"/>
    <xdr:pic>
      <xdr:nvPicPr>
        <xdr:cNvPr id="2" name="Picture 1">
          <a:hlinkClick xmlns:r="http://schemas.openxmlformats.org/officeDocument/2006/relationships" r:id="rId1"/>
          <a:extLst>
            <a:ext uri="{FF2B5EF4-FFF2-40B4-BE49-F238E27FC236}">
              <a16:creationId xmlns:a16="http://schemas.microsoft.com/office/drawing/2014/main" id="{C09D5327-4F3D-4F03-8382-1BD7358EA6E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1294" y="745490"/>
          <a:ext cx="3446303" cy="154051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10</xdr:col>
      <xdr:colOff>695325</xdr:colOff>
      <xdr:row>2</xdr:row>
      <xdr:rowOff>57150</xdr:rowOff>
    </xdr:from>
    <xdr:to>
      <xdr:col>18</xdr:col>
      <xdr:colOff>313055</xdr:colOff>
      <xdr:row>20</xdr:row>
      <xdr:rowOff>198755</xdr:rowOff>
    </xdr:to>
    <xdr:pic>
      <xdr:nvPicPr>
        <xdr:cNvPr id="2" name="Picture 2">
          <a:extLst>
            <a:ext uri="{FF2B5EF4-FFF2-40B4-BE49-F238E27FC236}">
              <a16:creationId xmlns:a16="http://schemas.microsoft.com/office/drawing/2014/main" id="{82786586-9475-4857-BF16-86BEE79791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77525" y="457200"/>
          <a:ext cx="5572125" cy="391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B3A21-E042-4C9D-BFD2-119FEA5B1B87}">
  <dimension ref="B1:O45"/>
  <sheetViews>
    <sheetView showGridLines="0" tabSelected="1" zoomScaleNormal="100" workbookViewId="0"/>
  </sheetViews>
  <sheetFormatPr defaultColWidth="9.109375" defaultRowHeight="13.8" x14ac:dyDescent="0.25"/>
  <cols>
    <col min="1" max="2" width="11" style="29" customWidth="1"/>
    <col min="3" max="3" width="33.109375" style="29" customWidth="1"/>
    <col min="4" max="22" width="11" style="29" customWidth="1"/>
    <col min="23" max="25" width="9.109375" style="29"/>
    <col min="26" max="26" width="9.109375" style="29" customWidth="1"/>
    <col min="27" max="16384" width="9.109375" style="29"/>
  </cols>
  <sheetData>
    <row r="1" spans="2:15" ht="19.5" customHeight="1" x14ac:dyDescent="0.25"/>
    <row r="2" spans="2:15" ht="19.5" customHeight="1" x14ac:dyDescent="0.25"/>
    <row r="3" spans="2:15" ht="19.5" customHeight="1" x14ac:dyDescent="0.25">
      <c r="B3" s="30"/>
      <c r="C3" s="30"/>
      <c r="D3" s="30"/>
      <c r="E3" s="30"/>
      <c r="F3" s="30"/>
      <c r="G3" s="30"/>
      <c r="H3" s="30"/>
      <c r="I3" s="30"/>
      <c r="J3" s="30"/>
      <c r="K3" s="30"/>
      <c r="L3" s="30"/>
      <c r="M3" s="30"/>
      <c r="N3" s="30"/>
      <c r="O3" s="30"/>
    </row>
    <row r="4" spans="2:15" ht="19.5" customHeight="1" x14ac:dyDescent="0.25">
      <c r="B4" s="30"/>
      <c r="C4" s="30"/>
      <c r="D4" s="30"/>
      <c r="E4" s="30"/>
      <c r="F4" s="30"/>
      <c r="G4" s="30"/>
      <c r="H4" s="30"/>
      <c r="I4" s="30"/>
      <c r="J4" s="30"/>
      <c r="K4" s="30"/>
      <c r="L4" s="30"/>
      <c r="M4" s="30"/>
      <c r="N4" s="30"/>
      <c r="O4" s="30"/>
    </row>
    <row r="5" spans="2:15" ht="19.5" customHeight="1" x14ac:dyDescent="0.25">
      <c r="B5" s="30"/>
      <c r="C5" s="30"/>
      <c r="D5" s="30"/>
      <c r="E5" s="30"/>
      <c r="F5" s="30"/>
      <c r="G5" s="30"/>
      <c r="H5" s="30"/>
      <c r="I5" s="30"/>
      <c r="J5" s="30"/>
      <c r="K5" s="30"/>
      <c r="L5" s="30"/>
      <c r="M5" s="30"/>
      <c r="N5" s="30"/>
      <c r="O5" s="30"/>
    </row>
    <row r="6" spans="2:15" ht="19.5" customHeight="1" x14ac:dyDescent="0.25">
      <c r="B6" s="30"/>
      <c r="C6" s="30"/>
      <c r="D6" s="30"/>
      <c r="E6" s="30"/>
      <c r="F6" s="30"/>
      <c r="G6" s="30"/>
      <c r="H6" s="30"/>
      <c r="I6" s="30"/>
      <c r="J6" s="30"/>
      <c r="K6" s="30"/>
      <c r="L6" s="30"/>
      <c r="M6" s="30"/>
      <c r="N6" s="30"/>
      <c r="O6" s="30"/>
    </row>
    <row r="7" spans="2:15" ht="19.5" customHeight="1" x14ac:dyDescent="0.25">
      <c r="B7" s="30"/>
      <c r="C7" s="30"/>
      <c r="D7" s="30"/>
      <c r="E7" s="30"/>
      <c r="F7" s="30"/>
      <c r="G7" s="30"/>
      <c r="H7" s="30"/>
      <c r="I7" s="30"/>
      <c r="J7" s="30"/>
      <c r="K7" s="30"/>
      <c r="L7" s="30"/>
      <c r="M7" s="30"/>
      <c r="N7" s="30"/>
      <c r="O7" s="30"/>
    </row>
    <row r="8" spans="2:15" ht="19.5" customHeight="1" x14ac:dyDescent="0.25">
      <c r="B8" s="30"/>
      <c r="C8" s="30"/>
      <c r="D8" s="30"/>
      <c r="E8" s="30"/>
      <c r="F8" s="30"/>
      <c r="G8" s="30"/>
      <c r="H8" s="30"/>
      <c r="I8" s="30"/>
      <c r="J8" s="30"/>
      <c r="K8" s="30"/>
      <c r="L8" s="30"/>
      <c r="M8" s="30"/>
      <c r="N8" s="30"/>
      <c r="O8" s="30"/>
    </row>
    <row r="9" spans="2:15" ht="19.5" customHeight="1" x14ac:dyDescent="0.25">
      <c r="B9" s="30"/>
      <c r="C9" s="30"/>
      <c r="D9" s="30"/>
      <c r="E9" s="30"/>
      <c r="F9" s="30"/>
      <c r="G9" s="30"/>
      <c r="H9" s="30"/>
      <c r="I9" s="30"/>
      <c r="J9" s="30"/>
      <c r="K9" s="30"/>
      <c r="L9" s="30"/>
      <c r="M9" s="30"/>
      <c r="N9" s="30"/>
      <c r="O9" s="30"/>
    </row>
    <row r="10" spans="2:15" ht="19.5" customHeight="1" x14ac:dyDescent="0.25">
      <c r="B10" s="30"/>
      <c r="C10" s="30"/>
      <c r="D10" s="30"/>
      <c r="E10" s="30"/>
      <c r="F10" s="30"/>
      <c r="G10" s="30"/>
      <c r="H10" s="30"/>
      <c r="I10" s="30"/>
      <c r="J10" s="30"/>
      <c r="K10" s="30"/>
      <c r="L10" s="30"/>
      <c r="M10" s="30"/>
      <c r="N10" s="30"/>
      <c r="O10" s="30"/>
    </row>
    <row r="11" spans="2:15" ht="19.5" customHeight="1" x14ac:dyDescent="0.25">
      <c r="B11" s="30"/>
      <c r="C11" s="30"/>
      <c r="D11" s="30"/>
      <c r="E11" s="30"/>
      <c r="F11" s="30"/>
      <c r="G11" s="30"/>
      <c r="H11" s="30"/>
      <c r="I11" s="30"/>
      <c r="J11" s="30"/>
      <c r="K11" s="30"/>
      <c r="L11" s="30"/>
      <c r="M11" s="30"/>
      <c r="N11" s="30"/>
      <c r="O11" s="30"/>
    </row>
    <row r="12" spans="2:15" ht="28.2" x14ac:dyDescent="0.5">
      <c r="B12" s="30"/>
      <c r="C12" s="31" t="s">
        <v>24</v>
      </c>
      <c r="D12" s="30"/>
      <c r="E12" s="30"/>
      <c r="F12" s="30"/>
      <c r="G12" s="30"/>
      <c r="H12" s="30"/>
      <c r="I12" s="30"/>
      <c r="J12" s="30"/>
      <c r="K12" s="30"/>
      <c r="L12" s="30"/>
      <c r="M12" s="30"/>
      <c r="N12" s="32" t="s">
        <v>54</v>
      </c>
      <c r="O12" s="30"/>
    </row>
    <row r="13" spans="2:15" ht="19.5" customHeight="1" x14ac:dyDescent="0.25">
      <c r="B13" s="30"/>
      <c r="C13" s="33"/>
      <c r="D13" s="30"/>
      <c r="E13" s="30"/>
      <c r="F13" s="30"/>
      <c r="G13" s="30"/>
      <c r="H13" s="30"/>
      <c r="I13" s="30"/>
      <c r="J13" s="30"/>
      <c r="K13" s="30"/>
      <c r="L13" s="30"/>
      <c r="M13" s="30"/>
      <c r="N13" s="30"/>
      <c r="O13" s="30"/>
    </row>
    <row r="14" spans="2:15" ht="19.5" customHeight="1" x14ac:dyDescent="0.25">
      <c r="B14" s="30"/>
      <c r="C14" s="34" t="s">
        <v>55</v>
      </c>
      <c r="D14" s="30"/>
      <c r="E14" s="30"/>
      <c r="F14" s="30"/>
      <c r="G14" s="30"/>
      <c r="H14" s="30"/>
      <c r="I14" s="30"/>
      <c r="J14" s="30"/>
      <c r="K14" s="30"/>
      <c r="L14" s="30"/>
      <c r="M14" s="30"/>
      <c r="N14" s="30"/>
      <c r="O14" s="30"/>
    </row>
    <row r="15" spans="2:15" ht="19.5" customHeight="1" x14ac:dyDescent="0.25">
      <c r="B15" s="30"/>
      <c r="C15" s="35" t="str">
        <f ca="1">RIGHT(CELL("filename",'Target Solution'!A1),LEN(CELL("filename",'Target Solution'!A1))-FIND("]",CELL("filename",'Target Solution'!A1)))</f>
        <v>Target Solution</v>
      </c>
      <c r="D15" s="30"/>
      <c r="E15" s="30"/>
      <c r="F15" s="30"/>
      <c r="G15" s="30"/>
      <c r="H15" s="30"/>
      <c r="I15" s="30"/>
      <c r="J15" s="30"/>
      <c r="K15" s="30"/>
      <c r="L15" s="30"/>
      <c r="M15" s="30"/>
      <c r="N15" s="30"/>
      <c r="O15" s="30"/>
    </row>
    <row r="16" spans="2:15" ht="19.5" customHeight="1" x14ac:dyDescent="0.25">
      <c r="B16" s="30"/>
      <c r="C16" s="36"/>
      <c r="D16" s="30"/>
      <c r="E16" s="30"/>
      <c r="F16" s="30"/>
      <c r="G16" s="30"/>
      <c r="H16" s="30"/>
      <c r="I16" s="30"/>
      <c r="J16" s="30"/>
      <c r="K16" s="30"/>
      <c r="L16" s="30"/>
      <c r="M16" s="30"/>
      <c r="N16" s="30"/>
      <c r="O16" s="30"/>
    </row>
    <row r="17" spans="2:15" ht="19.5" customHeight="1" x14ac:dyDescent="0.25">
      <c r="B17" s="30"/>
      <c r="C17" s="30"/>
      <c r="D17" s="30"/>
      <c r="E17" s="30"/>
      <c r="F17" s="30"/>
      <c r="G17" s="30"/>
      <c r="H17" s="30"/>
      <c r="I17" s="30"/>
      <c r="J17" s="30"/>
      <c r="K17" s="30"/>
      <c r="L17" s="30"/>
      <c r="M17" s="30"/>
      <c r="N17" s="30"/>
      <c r="O17" s="30"/>
    </row>
    <row r="18" spans="2:15" ht="19.5" customHeight="1" x14ac:dyDescent="0.25">
      <c r="B18" s="30"/>
      <c r="C18" s="30" t="s">
        <v>56</v>
      </c>
      <c r="D18" s="30"/>
      <c r="E18" s="30"/>
      <c r="F18" s="30"/>
      <c r="G18" s="30"/>
      <c r="H18" s="30"/>
      <c r="I18" s="30"/>
      <c r="J18" s="30"/>
      <c r="K18" s="30"/>
      <c r="L18" s="30"/>
      <c r="M18" s="30"/>
      <c r="N18" s="30"/>
      <c r="O18" s="30"/>
    </row>
    <row r="19" spans="2:15" ht="19.5" customHeight="1" x14ac:dyDescent="0.25">
      <c r="B19" s="30"/>
      <c r="C19" s="37" t="s">
        <v>57</v>
      </c>
      <c r="D19" s="37"/>
      <c r="E19" s="37"/>
      <c r="F19" s="37"/>
      <c r="G19" s="37"/>
      <c r="H19" s="37"/>
      <c r="I19" s="37"/>
      <c r="J19" s="37"/>
      <c r="K19" s="37"/>
      <c r="L19" s="37"/>
      <c r="M19" s="37"/>
      <c r="N19" s="37"/>
      <c r="O19" s="30"/>
    </row>
    <row r="20" spans="2:15" ht="19.5" customHeight="1" x14ac:dyDescent="0.25">
      <c r="B20" s="30"/>
      <c r="C20" s="30" t="s">
        <v>58</v>
      </c>
      <c r="D20" s="30"/>
      <c r="E20" s="30"/>
      <c r="F20" s="30"/>
      <c r="G20" s="30"/>
      <c r="H20" s="30"/>
      <c r="I20" s="30"/>
      <c r="J20" s="30"/>
      <c r="K20" s="30"/>
      <c r="L20" s="30"/>
      <c r="M20" s="30"/>
      <c r="N20" s="30"/>
      <c r="O20" s="30"/>
    </row>
    <row r="21" spans="2:15" ht="19.5" customHeight="1" x14ac:dyDescent="0.25">
      <c r="B21" s="30"/>
      <c r="C21" s="38" t="s">
        <v>59</v>
      </c>
      <c r="D21" s="30"/>
      <c r="E21" s="30"/>
      <c r="F21" s="30"/>
      <c r="G21" s="30"/>
      <c r="H21" s="30"/>
      <c r="I21" s="30"/>
      <c r="J21" s="30"/>
      <c r="K21" s="30"/>
      <c r="L21" s="30"/>
      <c r="M21" s="30"/>
      <c r="N21" s="30"/>
      <c r="O21" s="30"/>
    </row>
    <row r="22" spans="2:15" ht="19.5" customHeight="1" x14ac:dyDescent="0.25">
      <c r="B22" s="30"/>
      <c r="C22" s="38"/>
      <c r="D22" s="30"/>
      <c r="E22" s="30"/>
      <c r="F22" s="30"/>
      <c r="G22" s="30"/>
      <c r="H22" s="30"/>
      <c r="I22" s="30"/>
      <c r="J22" s="30"/>
      <c r="K22" s="30"/>
      <c r="L22" s="30"/>
      <c r="M22" s="30"/>
      <c r="N22" s="30"/>
      <c r="O22" s="30"/>
    </row>
    <row r="23" spans="2:15" ht="19.5" customHeight="1" x14ac:dyDescent="0.25">
      <c r="B23" s="30"/>
      <c r="C23" s="39" t="s">
        <v>60</v>
      </c>
      <c r="D23" s="40"/>
      <c r="E23" s="40"/>
      <c r="F23" s="40"/>
      <c r="G23" s="40"/>
      <c r="H23" s="40"/>
      <c r="I23" s="40"/>
      <c r="J23" s="40"/>
      <c r="K23" s="40"/>
      <c r="L23" s="40"/>
      <c r="M23" s="40"/>
      <c r="N23" s="40"/>
      <c r="O23" s="30"/>
    </row>
    <row r="24" spans="2:15" ht="19.5" customHeight="1" x14ac:dyDescent="0.25">
      <c r="B24" s="41"/>
      <c r="C24" s="42" t="s">
        <v>61</v>
      </c>
      <c r="D24" s="42"/>
      <c r="E24" s="42"/>
      <c r="F24" s="42"/>
      <c r="G24" s="42"/>
      <c r="H24" s="42"/>
      <c r="I24" s="42"/>
      <c r="J24" s="42"/>
      <c r="K24" s="42"/>
      <c r="L24" s="42"/>
      <c r="M24" s="42"/>
      <c r="N24" s="42"/>
      <c r="O24" s="41"/>
    </row>
    <row r="25" spans="2:15" ht="19.5" customHeight="1" x14ac:dyDescent="0.25">
      <c r="B25" s="41"/>
      <c r="C25" s="42" t="s">
        <v>62</v>
      </c>
      <c r="D25" s="42"/>
      <c r="E25" s="42"/>
      <c r="F25" s="42"/>
      <c r="G25" s="42"/>
      <c r="H25" s="42"/>
      <c r="I25" s="42"/>
      <c r="J25" s="42"/>
      <c r="K25" s="42"/>
      <c r="L25" s="42"/>
      <c r="M25" s="42"/>
      <c r="N25" s="42"/>
      <c r="O25" s="41"/>
    </row>
    <row r="26" spans="2:15" ht="19.5" customHeight="1" x14ac:dyDescent="0.25">
      <c r="B26" s="41"/>
      <c r="C26" s="42" t="s">
        <v>63</v>
      </c>
      <c r="D26" s="42"/>
      <c r="E26" s="42"/>
      <c r="F26" s="42"/>
      <c r="G26" s="42"/>
      <c r="H26" s="42"/>
      <c r="I26" s="42"/>
      <c r="J26" s="42"/>
      <c r="K26" s="42"/>
      <c r="L26" s="42"/>
      <c r="M26" s="42"/>
      <c r="N26" s="42"/>
      <c r="O26" s="41"/>
    </row>
    <row r="27" spans="2:15" ht="19.5" customHeight="1" x14ac:dyDescent="0.25">
      <c r="B27" s="41"/>
      <c r="C27" s="42"/>
      <c r="D27" s="42"/>
      <c r="E27" s="42"/>
      <c r="F27" s="42"/>
      <c r="G27" s="42"/>
      <c r="H27" s="42"/>
      <c r="I27" s="42"/>
      <c r="J27" s="42"/>
      <c r="K27" s="42"/>
      <c r="L27" s="42"/>
      <c r="M27" s="42"/>
      <c r="N27" s="42"/>
      <c r="O27" s="41"/>
    </row>
    <row r="28" spans="2:15" ht="19.5" customHeight="1" x14ac:dyDescent="0.25">
      <c r="B28" s="41"/>
      <c r="C28" s="41"/>
      <c r="D28" s="41"/>
      <c r="E28" s="41"/>
      <c r="F28" s="41"/>
      <c r="G28" s="41"/>
      <c r="H28" s="41"/>
      <c r="I28" s="41"/>
      <c r="J28" s="41"/>
      <c r="K28" s="41"/>
      <c r="L28" s="41"/>
      <c r="M28" s="41"/>
      <c r="N28" s="41"/>
      <c r="O28" s="41"/>
    </row>
    <row r="29" spans="2:15" ht="19.5" customHeight="1" x14ac:dyDescent="0.25"/>
    <row r="30" spans="2:15" ht="19.5" customHeight="1" x14ac:dyDescent="0.25"/>
    <row r="31" spans="2:15" ht="19.5" customHeight="1" x14ac:dyDescent="0.25"/>
    <row r="32" spans="2:15"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sheetData>
  <hyperlinks>
    <hyperlink ref="C21" r:id="rId1" xr:uid="{CFEF3A52-D277-4D21-B669-F1569FEE70B0}"/>
    <hyperlink ref="C15" location="'Target Solution'!A1" display="'Target Solution'!A1" xr:uid="{E75D86BD-5A51-450B-B657-4851D56C5A75}"/>
  </hyperlinks>
  <pageMargins left="0.7" right="0.7" top="0.75" bottom="0.75" header="0.3" footer="0.3"/>
  <pageSetup scale="64"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170"/>
  <sheetViews>
    <sheetView showGridLines="0" zoomScaleNormal="100" workbookViewId="0">
      <pane ySplit="2" topLeftCell="A3" activePane="bottomLeft" state="frozen"/>
      <selection pane="bottomLeft" activeCell="A3" sqref="A3"/>
    </sheetView>
  </sheetViews>
  <sheetFormatPr defaultColWidth="9.109375" defaultRowHeight="15" outlineLevelRow="1" x14ac:dyDescent="0.35"/>
  <cols>
    <col min="1" max="1" width="4.109375" style="5" customWidth="1"/>
    <col min="2" max="2" width="28.44140625" style="5" customWidth="1"/>
    <col min="3" max="6" width="13.77734375" style="5" customWidth="1"/>
    <col min="7" max="7" width="17.44140625" style="5" customWidth="1"/>
    <col min="8" max="8" width="16.109375" style="5" bestFit="1" customWidth="1"/>
    <col min="9" max="9" width="14.109375" style="5" customWidth="1"/>
    <col min="10" max="10" width="13.77734375" style="5" customWidth="1"/>
    <col min="11" max="11" width="19.44140625" style="5" bestFit="1" customWidth="1"/>
    <col min="12" max="12" width="15" style="5" bestFit="1" customWidth="1"/>
    <col min="13" max="16384" width="9.109375" style="5"/>
  </cols>
  <sheetData>
    <row r="1" spans="1:15" s="3" customFormat="1" x14ac:dyDescent="0.35">
      <c r="A1" s="28" t="s">
        <v>53</v>
      </c>
      <c r="B1" s="1"/>
      <c r="C1" s="1"/>
      <c r="D1" s="1"/>
      <c r="E1" s="1"/>
      <c r="F1" s="1"/>
      <c r="G1" s="1"/>
      <c r="H1" s="1"/>
      <c r="I1" s="1"/>
      <c r="J1" s="1"/>
      <c r="K1"/>
      <c r="L1"/>
      <c r="M1"/>
      <c r="N1"/>
      <c r="O1"/>
    </row>
    <row r="2" spans="1:15" s="3" customFormat="1" ht="16.5" customHeight="1" x14ac:dyDescent="0.35">
      <c r="A2" s="2"/>
      <c r="B2" s="4" t="s">
        <v>24</v>
      </c>
      <c r="C2" s="1"/>
      <c r="D2" s="1"/>
      <c r="E2" s="1"/>
      <c r="F2" s="1"/>
      <c r="G2" s="1"/>
      <c r="H2" s="1"/>
      <c r="I2" s="1"/>
      <c r="J2" s="1"/>
      <c r="K2"/>
      <c r="L2"/>
      <c r="M2"/>
      <c r="N2"/>
      <c r="O2"/>
    </row>
    <row r="3" spans="1:15" customFormat="1" ht="16.5" customHeight="1" x14ac:dyDescent="0.35">
      <c r="B3" s="10" t="s">
        <v>5</v>
      </c>
    </row>
    <row r="4" spans="1:15" customFormat="1" ht="16.5" customHeight="1" x14ac:dyDescent="0.35">
      <c r="B4" s="5" t="s">
        <v>6</v>
      </c>
    </row>
    <row r="5" spans="1:15" customFormat="1" ht="16.5" customHeight="1" x14ac:dyDescent="0.35">
      <c r="B5" s="5" t="s">
        <v>7</v>
      </c>
    </row>
    <row r="6" spans="1:15" customFormat="1" ht="16.5" customHeight="1" x14ac:dyDescent="0.35">
      <c r="B6" s="5" t="s">
        <v>8</v>
      </c>
    </row>
    <row r="7" spans="1:15" customFormat="1" ht="16.5" customHeight="1" x14ac:dyDescent="0.35">
      <c r="B7" s="5" t="s">
        <v>9</v>
      </c>
    </row>
    <row r="8" spans="1:15" customFormat="1" ht="16.5" customHeight="1" x14ac:dyDescent="0.35">
      <c r="B8" s="5" t="s">
        <v>10</v>
      </c>
    </row>
    <row r="9" spans="1:15" customFormat="1" ht="16.5" customHeight="1" x14ac:dyDescent="0.35">
      <c r="B9" s="5" t="s">
        <v>12</v>
      </c>
    </row>
    <row r="10" spans="1:15" s="3" customFormat="1" ht="16.5" customHeight="1" x14ac:dyDescent="0.35">
      <c r="A10" s="5"/>
      <c r="B10" s="5" t="s">
        <v>11</v>
      </c>
      <c r="C10" s="5"/>
      <c r="D10" s="5"/>
      <c r="E10" s="5"/>
      <c r="F10" s="5"/>
      <c r="G10" s="5"/>
      <c r="H10" s="5"/>
      <c r="I10"/>
      <c r="J10"/>
      <c r="K10"/>
      <c r="L10"/>
      <c r="M10"/>
      <c r="N10"/>
      <c r="O10"/>
    </row>
    <row r="11" spans="1:15" s="3" customFormat="1" ht="16.5" customHeight="1" x14ac:dyDescent="0.35">
      <c r="A11" s="5"/>
      <c r="B11" s="5"/>
      <c r="C11" s="5"/>
      <c r="D11" s="5"/>
      <c r="E11" s="5"/>
      <c r="F11" s="5"/>
      <c r="G11" s="5"/>
      <c r="H11" s="5"/>
      <c r="I11"/>
      <c r="J11"/>
      <c r="K11"/>
      <c r="L11"/>
      <c r="M11"/>
      <c r="N11"/>
      <c r="O11"/>
    </row>
    <row r="12" spans="1:15" s="3" customFormat="1" ht="16.5" customHeight="1" x14ac:dyDescent="0.35">
      <c r="A12" s="5"/>
      <c r="B12" s="5"/>
      <c r="C12" s="5"/>
      <c r="D12" s="5"/>
      <c r="E12" s="5"/>
      <c r="F12" s="5"/>
      <c r="G12" s="5"/>
      <c r="H12" s="5"/>
      <c r="I12"/>
      <c r="J12"/>
      <c r="K12"/>
      <c r="L12"/>
      <c r="M12"/>
      <c r="N12"/>
      <c r="O12"/>
    </row>
    <row r="13" spans="1:15" s="3" customFormat="1" ht="16.5" customHeight="1" x14ac:dyDescent="0.35">
      <c r="A13" s="5"/>
      <c r="B13" s="6" t="s">
        <v>13</v>
      </c>
      <c r="C13" s="6"/>
      <c r="D13" s="6"/>
      <c r="E13" s="6"/>
      <c r="F13" s="6"/>
      <c r="G13" s="6"/>
      <c r="H13" s="6"/>
      <c r="I13" s="6"/>
      <c r="J13" s="6"/>
      <c r="K13"/>
      <c r="L13"/>
      <c r="M13"/>
      <c r="N13"/>
      <c r="O13"/>
    </row>
    <row r="14" spans="1:15" s="3" customFormat="1" ht="16.5" customHeight="1" outlineLevel="1" x14ac:dyDescent="0.35">
      <c r="A14" s="5"/>
      <c r="B14" s="13" t="s">
        <v>3</v>
      </c>
      <c r="C14" s="13" t="s">
        <v>4</v>
      </c>
      <c r="D14" s="13" t="s">
        <v>0</v>
      </c>
      <c r="E14" s="13" t="s">
        <v>1</v>
      </c>
      <c r="F14" s="14" t="s">
        <v>2</v>
      </c>
      <c r="G14" s="5"/>
      <c r="H14" s="5"/>
      <c r="I14" s="5"/>
      <c r="J14" s="5"/>
      <c r="K14" s="5"/>
      <c r="L14" s="5"/>
    </row>
    <row r="15" spans="1:15" s="3" customFormat="1" ht="16.5" customHeight="1" outlineLevel="1" x14ac:dyDescent="0.35">
      <c r="A15" s="5"/>
      <c r="B15" s="8">
        <v>-7.0345127807479368E-2</v>
      </c>
      <c r="C15" s="8">
        <v>-9.3959731543624136E-2</v>
      </c>
      <c r="D15" s="8">
        <f>B15-$B$119</f>
        <v>-7.6576644316946857E-2</v>
      </c>
      <c r="E15" s="8">
        <f>C15-$C$119</f>
        <v>-0.10062866659674304</v>
      </c>
      <c r="F15" s="9">
        <f>D15*E15</f>
        <v>7.7058056100674224E-3</v>
      </c>
      <c r="G15" s="5"/>
      <c r="H15" s="5"/>
      <c r="I15" s="5"/>
      <c r="J15" s="5"/>
      <c r="K15" s="5"/>
      <c r="L15" s="5"/>
    </row>
    <row r="16" spans="1:15" s="3" customFormat="1" ht="16.5" customHeight="1" outlineLevel="1" x14ac:dyDescent="0.35">
      <c r="A16" s="5"/>
      <c r="B16" s="8">
        <v>0.10707073663262023</v>
      </c>
      <c r="C16" s="8">
        <v>0.16842105263157903</v>
      </c>
      <c r="D16" s="8">
        <f t="shared" ref="D16:D79" si="0">B16-$B$119</f>
        <v>0.10083922012315275</v>
      </c>
      <c r="E16" s="8">
        <f t="shared" ref="E16:E79" si="1">C16-$C$119</f>
        <v>0.16175211757846011</v>
      </c>
      <c r="F16" s="9">
        <f t="shared" ref="F16:F79" si="2">D16*E16</f>
        <v>1.6310957389880424E-2</v>
      </c>
      <c r="G16" s="5"/>
      <c r="H16" s="5"/>
      <c r="I16" s="5"/>
      <c r="J16" s="5"/>
      <c r="K16" s="5"/>
      <c r="L16" s="5"/>
    </row>
    <row r="17" spans="1:12" s="3" customFormat="1" ht="16.5" customHeight="1" outlineLevel="1" x14ac:dyDescent="0.35">
      <c r="A17" s="5"/>
      <c r="B17" s="8">
        <v>1.5848258542066063E-2</v>
      </c>
      <c r="C17" s="8">
        <v>1.2679346012679504E-2</v>
      </c>
      <c r="D17" s="8">
        <f t="shared" si="0"/>
        <v>9.6167420325985725E-3</v>
      </c>
      <c r="E17" s="8">
        <f t="shared" si="1"/>
        <v>6.0104109595606045E-3</v>
      </c>
      <c r="F17" s="9">
        <f t="shared" si="2"/>
        <v>5.7800571707997582E-5</v>
      </c>
      <c r="G17" s="5"/>
      <c r="H17" s="5"/>
      <c r="I17" s="5"/>
      <c r="J17" s="5"/>
      <c r="K17" s="5"/>
      <c r="L17" s="5"/>
    </row>
    <row r="18" spans="1:12" s="3" customFormat="1" ht="16.5" customHeight="1" outlineLevel="1" x14ac:dyDescent="0.35">
      <c r="A18" s="5"/>
      <c r="B18" s="8">
        <v>6.1675384495276875E-2</v>
      </c>
      <c r="C18" s="8">
        <v>0.12586490939044492</v>
      </c>
      <c r="D18" s="8">
        <f t="shared" si="0"/>
        <v>5.5443867985809386E-2</v>
      </c>
      <c r="E18" s="8">
        <f t="shared" si="1"/>
        <v>0.11919597433732602</v>
      </c>
      <c r="F18" s="9">
        <f t="shared" si="2"/>
        <v>6.6086858655986279E-3</v>
      </c>
      <c r="G18" s="5"/>
      <c r="H18" s="5"/>
      <c r="I18" s="5"/>
      <c r="J18" s="5"/>
      <c r="K18" s="5"/>
      <c r="L18" s="5"/>
    </row>
    <row r="19" spans="1:12" s="3" customFormat="1" ht="16.5" customHeight="1" outlineLevel="1" x14ac:dyDescent="0.35">
      <c r="A19" s="5"/>
      <c r="B19" s="8">
        <v>3.2551413094100035E-2</v>
      </c>
      <c r="C19" s="8">
        <v>7.345624817091001E-2</v>
      </c>
      <c r="D19" s="8">
        <f t="shared" si="0"/>
        <v>2.6319896584632546E-2</v>
      </c>
      <c r="E19" s="8">
        <f t="shared" si="1"/>
        <v>6.6787313117791111E-2</v>
      </c>
      <c r="F19" s="9">
        <f t="shared" si="2"/>
        <v>1.7578351744257346E-3</v>
      </c>
      <c r="G19" s="5"/>
      <c r="H19" s="5"/>
      <c r="I19" s="5"/>
      <c r="J19" s="5"/>
      <c r="K19" s="5"/>
      <c r="L19" s="5"/>
    </row>
    <row r="20" spans="1:12" s="3" customFormat="1" ht="16.5" customHeight="1" outlineLevel="1" x14ac:dyDescent="0.35">
      <c r="A20" s="5"/>
      <c r="B20" s="8">
        <v>1.6688427299703212E-2</v>
      </c>
      <c r="C20" s="8">
        <v>8.7513631406761272E-2</v>
      </c>
      <c r="D20" s="8">
        <f t="shared" si="0"/>
        <v>1.0456910790235722E-2</v>
      </c>
      <c r="E20" s="8">
        <f t="shared" si="1"/>
        <v>8.0844696353642373E-2</v>
      </c>
      <c r="F20" s="9">
        <f t="shared" si="2"/>
        <v>8.4538577763373349E-4</v>
      </c>
      <c r="G20" s="5"/>
      <c r="H20" s="5"/>
      <c r="I20" s="5"/>
      <c r="J20" s="5"/>
      <c r="K20" s="5"/>
      <c r="L20" s="5"/>
    </row>
    <row r="21" spans="1:12" s="3" customFormat="1" ht="16.5" customHeight="1" outlineLevel="1" x14ac:dyDescent="0.35">
      <c r="A21" s="5"/>
      <c r="B21" s="8">
        <v>1.5223685439432311E-2</v>
      </c>
      <c r="C21" s="8">
        <v>1.6294810729506004E-2</v>
      </c>
      <c r="D21" s="8">
        <f t="shared" si="0"/>
        <v>8.9921689299648205E-3</v>
      </c>
      <c r="E21" s="8">
        <f t="shared" si="1"/>
        <v>9.6258756763871051E-3</v>
      </c>
      <c r="F21" s="9">
        <f t="shared" si="2"/>
        <v>8.6557500180912223E-5</v>
      </c>
      <c r="G21" s="5"/>
      <c r="H21" s="5"/>
      <c r="I21" s="5"/>
      <c r="J21" s="5"/>
      <c r="K21" s="5"/>
      <c r="L21" s="5"/>
    </row>
    <row r="22" spans="1:12" s="3" customFormat="1" ht="16.5" customHeight="1" outlineLevel="1" x14ac:dyDescent="0.35">
      <c r="A22" s="5"/>
      <c r="B22" s="8">
        <v>-3.8753449862005684E-3</v>
      </c>
      <c r="C22" s="8">
        <v>-1.1346817957572752E-2</v>
      </c>
      <c r="D22" s="8">
        <f t="shared" si="0"/>
        <v>-1.0106861495668059E-2</v>
      </c>
      <c r="E22" s="8">
        <f t="shared" si="1"/>
        <v>-1.8015753010691651E-2</v>
      </c>
      <c r="F22" s="9">
        <f t="shared" si="2"/>
        <v>1.8208272041922536E-4</v>
      </c>
      <c r="G22" s="5"/>
      <c r="H22" s="5"/>
      <c r="I22" s="5"/>
      <c r="J22" s="5"/>
      <c r="K22" s="5"/>
      <c r="L22" s="5"/>
    </row>
    <row r="23" spans="1:12" s="3" customFormat="1" ht="16.5" customHeight="1" outlineLevel="1" x14ac:dyDescent="0.35">
      <c r="A23" s="5"/>
      <c r="B23" s="8">
        <v>1.3033489950705857E-2</v>
      </c>
      <c r="C23" s="8">
        <v>-7.4850299401196807E-4</v>
      </c>
      <c r="D23" s="8">
        <f t="shared" si="0"/>
        <v>6.8019734412383664E-3</v>
      </c>
      <c r="E23" s="8">
        <f t="shared" si="1"/>
        <v>-7.4174380471308679E-3</v>
      </c>
      <c r="F23" s="9">
        <f t="shared" si="2"/>
        <v>-5.0453216598615135E-5</v>
      </c>
      <c r="G23" s="5"/>
      <c r="H23" s="5"/>
      <c r="I23" s="5"/>
      <c r="J23" s="5"/>
      <c r="K23" s="5"/>
      <c r="L23" s="5"/>
    </row>
    <row r="24" spans="1:12" s="3" customFormat="1" ht="16.5" customHeight="1" outlineLevel="1" x14ac:dyDescent="0.35">
      <c r="A24" s="5"/>
      <c r="B24" s="8">
        <v>5.8927431853404988E-2</v>
      </c>
      <c r="C24" s="8">
        <v>9.3383270911360894E-2</v>
      </c>
      <c r="D24" s="8">
        <f t="shared" si="0"/>
        <v>5.2695915343937499E-2</v>
      </c>
      <c r="E24" s="8">
        <f t="shared" si="1"/>
        <v>8.6714335858241995E-2</v>
      </c>
      <c r="F24" s="9">
        <f t="shared" si="2"/>
        <v>4.5694913014916842E-3</v>
      </c>
      <c r="G24" s="5"/>
      <c r="H24" s="5"/>
      <c r="I24" s="5"/>
      <c r="J24" s="5"/>
      <c r="K24" s="5"/>
      <c r="L24" s="5"/>
    </row>
    <row r="25" spans="1:12" s="3" customFormat="1" ht="16.5" customHeight="1" outlineLevel="1" x14ac:dyDescent="0.35">
      <c r="A25" s="5"/>
      <c r="B25" s="8">
        <v>-4.9880008178814772E-2</v>
      </c>
      <c r="C25" s="8">
        <v>-7.8100022836264049E-2</v>
      </c>
      <c r="D25" s="8">
        <f t="shared" si="0"/>
        <v>-5.611152468828226E-2</v>
      </c>
      <c r="E25" s="8">
        <f t="shared" si="1"/>
        <v>-8.4768957889382948E-2</v>
      </c>
      <c r="F25" s="9">
        <f t="shared" si="2"/>
        <v>4.7565154734100709E-3</v>
      </c>
      <c r="G25" s="5"/>
      <c r="H25" s="5"/>
      <c r="I25" s="5"/>
      <c r="J25" s="5"/>
      <c r="K25" s="5"/>
      <c r="L25" s="5"/>
    </row>
    <row r="26" spans="1:12" s="3" customFormat="1" ht="16.5" customHeight="1" outlineLevel="1" x14ac:dyDescent="0.35">
      <c r="A26" s="5"/>
      <c r="B26" s="8">
        <v>4.6665458499457468E-3</v>
      </c>
      <c r="C26" s="8">
        <v>9.1652216992816893E-3</v>
      </c>
      <c r="D26" s="8">
        <f t="shared" si="0"/>
        <v>-1.5649706595217434E-3</v>
      </c>
      <c r="E26" s="8">
        <f t="shared" si="1"/>
        <v>2.4962866461627894E-3</v>
      </c>
      <c r="F26" s="9">
        <f t="shared" si="2"/>
        <v>-3.9066153590007017E-6</v>
      </c>
      <c r="G26" s="5"/>
      <c r="H26" s="5"/>
      <c r="I26" s="5"/>
      <c r="J26" s="5"/>
      <c r="K26" s="5"/>
      <c r="L26" s="5"/>
    </row>
    <row r="27" spans="1:12" s="3" customFormat="1" ht="16.5" customHeight="1" outlineLevel="1" x14ac:dyDescent="0.35">
      <c r="A27" s="5"/>
      <c r="B27" s="8">
        <v>3.623449830890646E-2</v>
      </c>
      <c r="C27" s="8">
        <v>-3.5346097201767401E-2</v>
      </c>
      <c r="D27" s="8">
        <f t="shared" si="0"/>
        <v>3.0002981799438971E-2</v>
      </c>
      <c r="E27" s="8">
        <f t="shared" si="1"/>
        <v>-4.20150322548863E-2</v>
      </c>
      <c r="F27" s="9">
        <f t="shared" si="2"/>
        <v>-1.2605762480461949E-3</v>
      </c>
      <c r="G27" s="5"/>
      <c r="H27" s="5"/>
      <c r="I27" s="5"/>
      <c r="J27" s="5"/>
      <c r="K27" s="5"/>
      <c r="L27" s="5"/>
    </row>
    <row r="28" spans="1:12" s="3" customFormat="1" ht="16.5" customHeight="1" outlineLevel="1" x14ac:dyDescent="0.35">
      <c r="A28" s="5"/>
      <c r="B28" s="8">
        <v>2.2793045673129342E-2</v>
      </c>
      <c r="C28" s="8">
        <v>3.0279898218829704E-2</v>
      </c>
      <c r="D28" s="8">
        <f t="shared" si="0"/>
        <v>1.6561529163661853E-2</v>
      </c>
      <c r="E28" s="8">
        <f t="shared" si="1"/>
        <v>2.3610963165710805E-2</v>
      </c>
      <c r="F28" s="9">
        <f t="shared" si="2"/>
        <v>3.9103365505106531E-4</v>
      </c>
      <c r="G28" s="5"/>
      <c r="H28" s="5"/>
      <c r="I28" s="5"/>
      <c r="J28" s="5"/>
      <c r="K28" s="5"/>
      <c r="L28" s="5"/>
    </row>
    <row r="29" spans="1:12" s="3" customFormat="1" ht="16.5" customHeight="1" outlineLevel="1" x14ac:dyDescent="0.35">
      <c r="A29" s="5"/>
      <c r="B29" s="8">
        <v>6.5100149985639622E-3</v>
      </c>
      <c r="C29" s="8">
        <v>-2.7167201778216521E-3</v>
      </c>
      <c r="D29" s="8">
        <f t="shared" si="0"/>
        <v>2.7849848909647194E-4</v>
      </c>
      <c r="E29" s="8">
        <f t="shared" si="1"/>
        <v>-9.3856552309405511E-3</v>
      </c>
      <c r="F29" s="9">
        <f t="shared" si="2"/>
        <v>-2.6138908009973421E-6</v>
      </c>
      <c r="G29" s="5"/>
      <c r="H29" s="5"/>
      <c r="I29" s="5"/>
      <c r="J29" s="5"/>
      <c r="K29" s="5"/>
      <c r="L29" s="5"/>
    </row>
    <row r="30" spans="1:12" s="3" customFormat="1" ht="16.5" customHeight="1" outlineLevel="1" x14ac:dyDescent="0.35">
      <c r="A30" s="5"/>
      <c r="B30" s="8">
        <v>-2.6400059183479319E-2</v>
      </c>
      <c r="C30" s="8">
        <v>-1.9811788013868403E-2</v>
      </c>
      <c r="D30" s="8">
        <f t="shared" si="0"/>
        <v>-3.2631575692946807E-2</v>
      </c>
      <c r="E30" s="8">
        <f t="shared" si="1"/>
        <v>-2.6480723066987302E-2</v>
      </c>
      <c r="F30" s="9">
        <f t="shared" si="2"/>
        <v>8.6410771916435862E-4</v>
      </c>
      <c r="G30" s="5"/>
      <c r="H30" s="5"/>
      <c r="I30" s="5"/>
      <c r="J30" s="5"/>
      <c r="K30" s="5"/>
      <c r="L30" s="5"/>
    </row>
    <row r="31" spans="1:12" s="3" customFormat="1" ht="16.5" customHeight="1" outlineLevel="1" x14ac:dyDescent="0.35">
      <c r="A31" s="5"/>
      <c r="B31" s="8">
        <v>-2.5292272288136575E-3</v>
      </c>
      <c r="C31" s="8">
        <v>-2.5265285497722001E-4</v>
      </c>
      <c r="D31" s="8">
        <f t="shared" si="0"/>
        <v>-8.7607437382811477E-3</v>
      </c>
      <c r="E31" s="8">
        <f t="shared" si="1"/>
        <v>-6.9215879080961199E-3</v>
      </c>
      <c r="F31" s="9">
        <f t="shared" si="2"/>
        <v>6.0638257924815591E-5</v>
      </c>
      <c r="G31" s="5"/>
      <c r="H31" s="5"/>
      <c r="I31" s="5"/>
      <c r="J31" s="5"/>
      <c r="K31" s="5"/>
      <c r="L31" s="5"/>
    </row>
    <row r="32" spans="1:12" s="3" customFormat="1" ht="16.5" customHeight="1" outlineLevel="1" x14ac:dyDescent="0.35">
      <c r="A32" s="5"/>
      <c r="B32" s="8">
        <v>-2.4464033083034131E-2</v>
      </c>
      <c r="C32" s="8">
        <v>-5.3575941369724434E-2</v>
      </c>
      <c r="D32" s="8">
        <f t="shared" si="0"/>
        <v>-3.069554959250162E-2</v>
      </c>
      <c r="E32" s="8">
        <f t="shared" si="1"/>
        <v>-6.0244876422843333E-2</v>
      </c>
      <c r="F32" s="9">
        <f t="shared" si="2"/>
        <v>1.8492495919315191E-3</v>
      </c>
      <c r="G32" s="5"/>
      <c r="H32" s="5"/>
      <c r="I32" s="5"/>
      <c r="J32" s="5"/>
      <c r="K32" s="5"/>
      <c r="L32" s="5"/>
    </row>
    <row r="33" spans="1:12" s="3" customFormat="1" ht="16.5" customHeight="1" outlineLevel="1" x14ac:dyDescent="0.35">
      <c r="A33" s="5"/>
      <c r="B33" s="8">
        <v>-1.9287833827893119E-2</v>
      </c>
      <c r="C33" s="8">
        <v>9.3457943925232545E-3</v>
      </c>
      <c r="D33" s="8">
        <f t="shared" si="0"/>
        <v>-2.5519350337360608E-2</v>
      </c>
      <c r="E33" s="8">
        <f t="shared" si="1"/>
        <v>2.6768593394043546E-3</v>
      </c>
      <c r="F33" s="9">
        <f t="shared" si="2"/>
        <v>-6.8311711286095416E-5</v>
      </c>
      <c r="G33" s="5"/>
      <c r="H33" s="5"/>
      <c r="I33" s="5"/>
      <c r="J33" s="5"/>
      <c r="K33" s="5"/>
      <c r="L33" s="5"/>
    </row>
    <row r="34" spans="1:12" s="3" customFormat="1" ht="16.5" customHeight="1" outlineLevel="1" x14ac:dyDescent="0.35">
      <c r="A34" s="5"/>
      <c r="B34" s="8">
        <v>6.9671152161796313E-2</v>
      </c>
      <c r="C34" s="8">
        <v>4.6560846560846691E-2</v>
      </c>
      <c r="D34" s="8">
        <f t="shared" si="0"/>
        <v>6.3439635652328824E-2</v>
      </c>
      <c r="E34" s="8">
        <f t="shared" si="1"/>
        <v>3.9891911507727792E-2</v>
      </c>
      <c r="F34" s="9">
        <f t="shared" si="2"/>
        <v>2.5307283315251948E-3</v>
      </c>
      <c r="G34" s="5"/>
      <c r="H34" s="5"/>
      <c r="I34" s="5"/>
      <c r="J34" s="5"/>
      <c r="K34" s="5"/>
      <c r="L34" s="5"/>
    </row>
    <row r="35" spans="1:12" s="3" customFormat="1" ht="16.5" customHeight="1" outlineLevel="1" x14ac:dyDescent="0.35">
      <c r="A35" s="5"/>
      <c r="B35" s="8">
        <v>4.134498819626109E-2</v>
      </c>
      <c r="C35" s="8">
        <v>7.9625884732052565E-2</v>
      </c>
      <c r="D35" s="8">
        <f t="shared" si="0"/>
        <v>3.5113471686793601E-2</v>
      </c>
      <c r="E35" s="8">
        <f t="shared" si="1"/>
        <v>7.2956949678933666E-2</v>
      </c>
      <c r="F35" s="9">
        <f t="shared" si="2"/>
        <v>2.5617717869060629E-3</v>
      </c>
      <c r="G35" s="5"/>
      <c r="H35" s="5"/>
      <c r="I35" s="5"/>
      <c r="J35" s="5"/>
      <c r="K35" s="5"/>
      <c r="L35" s="5"/>
    </row>
    <row r="36" spans="1:12" s="3" customFormat="1" ht="16.5" customHeight="1" outlineLevel="1" x14ac:dyDescent="0.35">
      <c r="A36" s="5"/>
      <c r="B36" s="8">
        <v>8.3940934991728611E-3</v>
      </c>
      <c r="C36" s="8">
        <v>2.1306485600561809E-2</v>
      </c>
      <c r="D36" s="8">
        <f t="shared" si="0"/>
        <v>2.1625769897053709E-3</v>
      </c>
      <c r="E36" s="8">
        <f t="shared" si="1"/>
        <v>1.463755054744291E-2</v>
      </c>
      <c r="F36" s="9">
        <f t="shared" si="2"/>
        <v>3.1654829999549293E-5</v>
      </c>
      <c r="G36" s="5"/>
      <c r="H36" s="5"/>
      <c r="I36" s="5"/>
      <c r="J36" s="5"/>
      <c r="K36" s="5"/>
      <c r="L36" s="5"/>
    </row>
    <row r="37" spans="1:12" s="3" customFormat="1" ht="16.5" customHeight="1" outlineLevel="1" x14ac:dyDescent="0.35">
      <c r="A37" s="5"/>
      <c r="B37" s="8">
        <v>2.3291610969336185E-2</v>
      </c>
      <c r="C37" s="8">
        <v>-1.5818431911966968E-2</v>
      </c>
      <c r="D37" s="8">
        <f t="shared" si="0"/>
        <v>1.7060094459868697E-2</v>
      </c>
      <c r="E37" s="8">
        <f t="shared" si="1"/>
        <v>-2.2487366965085867E-2</v>
      </c>
      <c r="F37" s="9">
        <f t="shared" si="2"/>
        <v>-3.8363660457809573E-4</v>
      </c>
      <c r="G37" s="5"/>
      <c r="H37" s="5"/>
      <c r="I37" s="5"/>
      <c r="J37" s="5"/>
      <c r="K37" s="5"/>
      <c r="L37" s="5"/>
    </row>
    <row r="38" spans="1:12" s="3" customFormat="1" ht="16.5" customHeight="1" outlineLevel="1" x14ac:dyDescent="0.35">
      <c r="A38" s="5"/>
      <c r="B38" s="8">
        <v>-6.3237273375029712E-3</v>
      </c>
      <c r="C38" s="8">
        <v>-2.0964360587002018E-2</v>
      </c>
      <c r="D38" s="8">
        <f t="shared" si="0"/>
        <v>-1.2555243846970461E-2</v>
      </c>
      <c r="E38" s="8">
        <f t="shared" si="1"/>
        <v>-2.7633295640120917E-2</v>
      </c>
      <c r="F38" s="9">
        <f t="shared" si="2"/>
        <v>3.4694276505714382E-4</v>
      </c>
      <c r="G38" s="5"/>
      <c r="H38" s="5"/>
      <c r="I38" s="5"/>
      <c r="J38" s="5"/>
      <c r="K38" s="5"/>
      <c r="L38" s="5"/>
    </row>
    <row r="39" spans="1:12" outlineLevel="1" x14ac:dyDescent="0.35">
      <c r="B39" s="8">
        <v>2.1950223585535333E-2</v>
      </c>
      <c r="C39" s="8">
        <v>8.6366880799428891E-2</v>
      </c>
      <c r="D39" s="8">
        <f t="shared" si="0"/>
        <v>1.5718707076067845E-2</v>
      </c>
      <c r="E39" s="8">
        <f t="shared" si="1"/>
        <v>7.9697945746309992E-2</v>
      </c>
      <c r="F39" s="9">
        <f t="shared" si="2"/>
        <v>1.2527486637505941E-3</v>
      </c>
    </row>
    <row r="40" spans="1:12" outlineLevel="1" x14ac:dyDescent="0.35">
      <c r="B40" s="8">
        <v>2.7286990927075649E-3</v>
      </c>
      <c r="C40" s="8">
        <v>3.7888742882172588E-2</v>
      </c>
      <c r="D40" s="8">
        <f t="shared" si="0"/>
        <v>-3.5028174167599253E-3</v>
      </c>
      <c r="E40" s="8">
        <f t="shared" si="1"/>
        <v>3.1219807829053689E-2</v>
      </c>
      <c r="F40" s="9">
        <f t="shared" si="2"/>
        <v>-1.0935728661150713E-4</v>
      </c>
    </row>
    <row r="41" spans="1:12" outlineLevel="1" x14ac:dyDescent="0.35">
      <c r="B41" s="8">
        <v>-1.2177699163208433E-2</v>
      </c>
      <c r="C41" s="8">
        <v>-5.6974045157206499E-3</v>
      </c>
      <c r="D41" s="8">
        <f t="shared" si="0"/>
        <v>-1.8409215672675922E-2</v>
      </c>
      <c r="E41" s="8">
        <f t="shared" si="1"/>
        <v>-1.2366339568839549E-2</v>
      </c>
      <c r="F41" s="9">
        <f t="shared" si="2"/>
        <v>2.2765461220431343E-4</v>
      </c>
    </row>
    <row r="42" spans="1:12" outlineLevel="1" x14ac:dyDescent="0.35">
      <c r="B42" s="8">
        <v>2.5905155450610007E-2</v>
      </c>
      <c r="C42" s="8">
        <v>1.7614601018675735E-2</v>
      </c>
      <c r="D42" s="8">
        <f t="shared" si="0"/>
        <v>1.9673638941142518E-2</v>
      </c>
      <c r="E42" s="8">
        <f t="shared" si="1"/>
        <v>1.0945665965556836E-2</v>
      </c>
      <c r="F42" s="9">
        <f t="shared" si="2"/>
        <v>2.1534108017671729E-4</v>
      </c>
    </row>
    <row r="43" spans="1:12" outlineLevel="1" x14ac:dyDescent="0.35">
      <c r="B43" s="8">
        <v>2.4522167771139136E-2</v>
      </c>
      <c r="C43" s="8">
        <v>1.7518248175182327E-2</v>
      </c>
      <c r="D43" s="8">
        <f t="shared" si="0"/>
        <v>1.8290651261671648E-2</v>
      </c>
      <c r="E43" s="8">
        <f t="shared" si="1"/>
        <v>1.0849313122063428E-2</v>
      </c>
      <c r="F43" s="9">
        <f t="shared" si="2"/>
        <v>1.984410027443402E-4</v>
      </c>
    </row>
    <row r="44" spans="1:12" outlineLevel="1" x14ac:dyDescent="0.35">
      <c r="B44" s="8">
        <v>-2.2390714218852192E-2</v>
      </c>
      <c r="C44" s="8">
        <v>-5.1240008198401354E-2</v>
      </c>
      <c r="D44" s="8">
        <f t="shared" si="0"/>
        <v>-2.8622230728319681E-2</v>
      </c>
      <c r="E44" s="8">
        <f t="shared" si="1"/>
        <v>-5.7908943251520253E-2</v>
      </c>
      <c r="F44" s="9">
        <f t="shared" si="2"/>
        <v>1.6574831349781835E-3</v>
      </c>
    </row>
    <row r="45" spans="1:12" outlineLevel="1" x14ac:dyDescent="0.35">
      <c r="B45" s="8">
        <v>-1.835538788563551E-2</v>
      </c>
      <c r="C45" s="8">
        <v>-5.8327932598832843E-3</v>
      </c>
      <c r="D45" s="8">
        <f t="shared" si="0"/>
        <v>-2.4586904395102999E-2</v>
      </c>
      <c r="E45" s="8">
        <f t="shared" si="1"/>
        <v>-1.2501728313002183E-2</v>
      </c>
      <c r="F45" s="9">
        <f t="shared" si="2"/>
        <v>3.07378798805337E-4</v>
      </c>
    </row>
    <row r="46" spans="1:12" outlineLevel="1" x14ac:dyDescent="0.35">
      <c r="B46" s="8">
        <v>4.5141970913276319E-2</v>
      </c>
      <c r="C46" s="8">
        <v>8.4093872229465294E-2</v>
      </c>
      <c r="D46" s="8">
        <f t="shared" si="0"/>
        <v>3.8910454403808831E-2</v>
      </c>
      <c r="E46" s="8">
        <f t="shared" si="1"/>
        <v>7.7424937176346395E-2</v>
      </c>
      <c r="F46" s="9">
        <f t="shared" si="2"/>
        <v>3.0126394877179898E-3</v>
      </c>
    </row>
    <row r="47" spans="1:12" outlineLevel="1" x14ac:dyDescent="0.35">
      <c r="B47" s="8">
        <v>1.5109800371445381E-2</v>
      </c>
      <c r="C47" s="8">
        <v>3.8083784325515513E-3</v>
      </c>
      <c r="D47" s="8">
        <f t="shared" si="0"/>
        <v>8.8782838619778908E-3</v>
      </c>
      <c r="E47" s="8">
        <f t="shared" si="1"/>
        <v>-2.8605566205673486E-3</v>
      </c>
      <c r="F47" s="9">
        <f t="shared" si="2"/>
        <v>-2.5396833680657103E-5</v>
      </c>
    </row>
    <row r="48" spans="1:12" outlineLevel="1" x14ac:dyDescent="0.35">
      <c r="B48" s="8">
        <v>-7.4286554869080756E-3</v>
      </c>
      <c r="C48" s="8">
        <v>-2.096645367412131E-2</v>
      </c>
      <c r="D48" s="8">
        <f t="shared" si="0"/>
        <v>-1.3660171996375566E-2</v>
      </c>
      <c r="E48" s="8">
        <f t="shared" si="1"/>
        <v>-2.7635388727240209E-2</v>
      </c>
      <c r="F48" s="9">
        <f t="shared" si="2"/>
        <v>3.7750416320079969E-4</v>
      </c>
    </row>
    <row r="49" spans="2:6" outlineLevel="1" x14ac:dyDescent="0.35">
      <c r="B49" s="8">
        <v>-4.0209336791404038E-2</v>
      </c>
      <c r="C49" s="8">
        <v>-1.2237405669997981E-2</v>
      </c>
      <c r="D49" s="8">
        <f t="shared" si="0"/>
        <v>-4.6440853300871526E-2</v>
      </c>
      <c r="E49" s="8">
        <f t="shared" si="1"/>
        <v>-1.890634072311688E-2</v>
      </c>
      <c r="F49" s="9">
        <f t="shared" si="2"/>
        <v>8.7802659597856431E-4</v>
      </c>
    </row>
    <row r="50" spans="2:6" outlineLevel="1" x14ac:dyDescent="0.35">
      <c r="B50" s="8">
        <v>3.1953599243381925E-2</v>
      </c>
      <c r="C50" s="8">
        <v>2.622341523848859E-2</v>
      </c>
      <c r="D50" s="8">
        <f t="shared" si="0"/>
        <v>2.5722082733914436E-2</v>
      </c>
      <c r="E50" s="8">
        <f t="shared" si="1"/>
        <v>1.9554480185369691E-2</v>
      </c>
      <c r="F50" s="9">
        <f t="shared" si="2"/>
        <v>5.0298195714676972E-4</v>
      </c>
    </row>
    <row r="51" spans="2:6" outlineLevel="1" x14ac:dyDescent="0.35">
      <c r="B51" s="8">
        <v>2.2612924343028196E-2</v>
      </c>
      <c r="C51" s="8">
        <v>-1.4285714285714346E-2</v>
      </c>
      <c r="D51" s="8">
        <f t="shared" si="0"/>
        <v>1.6381407833560707E-2</v>
      </c>
      <c r="E51" s="8">
        <f t="shared" si="1"/>
        <v>-2.0954649338833245E-2</v>
      </c>
      <c r="F51" s="9">
        <f t="shared" si="2"/>
        <v>-3.4326665682868059E-4</v>
      </c>
    </row>
    <row r="52" spans="2:6" outlineLevel="1" x14ac:dyDescent="0.35">
      <c r="B52" s="8">
        <v>-1.9204740827448719E-3</v>
      </c>
      <c r="C52" s="8">
        <v>-3.1230863441518708E-2</v>
      </c>
      <c r="D52" s="8">
        <f t="shared" si="0"/>
        <v>-8.1519905922123621E-3</v>
      </c>
      <c r="E52" s="8">
        <f t="shared" si="1"/>
        <v>-3.7899798494637607E-2</v>
      </c>
      <c r="F52" s="9">
        <f t="shared" si="2"/>
        <v>3.0895880077503002E-4</v>
      </c>
    </row>
    <row r="53" spans="2:6" outlineLevel="1" x14ac:dyDescent="0.35">
      <c r="B53" s="8">
        <v>1.0078982572503392E-4</v>
      </c>
      <c r="C53" s="8">
        <v>5.0568900126422012E-3</v>
      </c>
      <c r="D53" s="8">
        <f t="shared" si="0"/>
        <v>-6.1307266837424563E-3</v>
      </c>
      <c r="E53" s="8">
        <f t="shared" si="1"/>
        <v>-1.6120450404766987E-3</v>
      </c>
      <c r="F53" s="9">
        <f t="shared" si="2"/>
        <v>9.8830075450451839E-6</v>
      </c>
    </row>
    <row r="54" spans="2:6" outlineLevel="1" x14ac:dyDescent="0.35">
      <c r="B54" s="8">
        <v>1.3275430833081359E-2</v>
      </c>
      <c r="C54" s="8">
        <v>-4.3186582809224383E-2</v>
      </c>
      <c r="D54" s="8">
        <f t="shared" si="0"/>
        <v>7.0439143236138684E-3</v>
      </c>
      <c r="E54" s="8">
        <f t="shared" si="1"/>
        <v>-4.9855517862343282E-2</v>
      </c>
      <c r="F54" s="9">
        <f t="shared" si="2"/>
        <v>-3.511779963817469E-4</v>
      </c>
    </row>
    <row r="55" spans="2:6" outlineLevel="1" x14ac:dyDescent="0.35">
      <c r="B55" s="8">
        <v>3.887954574224306E-4</v>
      </c>
      <c r="C55" s="8">
        <v>2.8264680105170914E-2</v>
      </c>
      <c r="D55" s="8">
        <f t="shared" si="0"/>
        <v>-5.8427210520450596E-3</v>
      </c>
      <c r="E55" s="8">
        <f t="shared" si="1"/>
        <v>2.1595745052052015E-2</v>
      </c>
      <c r="F55" s="9">
        <f t="shared" si="2"/>
        <v>-1.2617791425022224E-4</v>
      </c>
    </row>
    <row r="56" spans="2:6" outlineLevel="1" x14ac:dyDescent="0.35">
      <c r="B56" s="8">
        <v>-3.5610668739437523E-3</v>
      </c>
      <c r="C56" s="8">
        <v>2.7913914340507162E-2</v>
      </c>
      <c r="D56" s="8">
        <f t="shared" si="0"/>
        <v>-9.7925833834112425E-3</v>
      </c>
      <c r="E56" s="8">
        <f t="shared" si="1"/>
        <v>2.1244979287388263E-2</v>
      </c>
      <c r="F56" s="9">
        <f t="shared" si="2"/>
        <v>-2.0804323115059434E-4</v>
      </c>
    </row>
    <row r="57" spans="2:6" outlineLevel="1" x14ac:dyDescent="0.35">
      <c r="B57" s="8">
        <v>2.1778370386495771E-2</v>
      </c>
      <c r="C57" s="8">
        <v>8.4991708126036514E-3</v>
      </c>
      <c r="D57" s="8">
        <f t="shared" si="0"/>
        <v>1.5546853877028281E-2</v>
      </c>
      <c r="E57" s="8">
        <f t="shared" si="1"/>
        <v>1.8302357594847515E-3</v>
      </c>
      <c r="F57" s="9">
        <f t="shared" si="2"/>
        <v>2.845440791322131E-5</v>
      </c>
    </row>
    <row r="58" spans="2:6" outlineLevel="1" x14ac:dyDescent="0.35">
      <c r="B58" s="8">
        <v>-1.0102265464100646E-2</v>
      </c>
      <c r="C58" s="8">
        <v>-5.7553956834532904E-3</v>
      </c>
      <c r="D58" s="8">
        <f t="shared" si="0"/>
        <v>-1.6333781973568134E-2</v>
      </c>
      <c r="E58" s="8">
        <f t="shared" si="1"/>
        <v>-1.2424330736572189E-2</v>
      </c>
      <c r="F58" s="9">
        <f t="shared" si="2"/>
        <v>2.0293630941867132E-4</v>
      </c>
    </row>
    <row r="59" spans="2:6" outlineLevel="1" x14ac:dyDescent="0.35">
      <c r="B59" s="8">
        <v>2.6795803066989698E-2</v>
      </c>
      <c r="C59" s="8">
        <v>3.5145751498862898E-2</v>
      </c>
      <c r="D59" s="8">
        <f t="shared" si="0"/>
        <v>2.056428655752221E-2</v>
      </c>
      <c r="E59" s="8">
        <f t="shared" si="1"/>
        <v>2.8476816445743999E-2</v>
      </c>
      <c r="F59" s="9">
        <f t="shared" si="2"/>
        <v>5.8560541363624071E-4</v>
      </c>
    </row>
    <row r="60" spans="2:6" outlineLevel="1" x14ac:dyDescent="0.35">
      <c r="B60" s="8">
        <v>-7.8167304232388268E-3</v>
      </c>
      <c r="C60" s="8">
        <v>1.9972039145197407E-3</v>
      </c>
      <c r="D60" s="8">
        <f t="shared" si="0"/>
        <v>-1.4048246932706317E-2</v>
      </c>
      <c r="E60" s="8">
        <f t="shared" si="1"/>
        <v>-4.6717311385991592E-3</v>
      </c>
      <c r="F60" s="9">
        <f t="shared" si="2"/>
        <v>6.5629632638254234E-5</v>
      </c>
    </row>
    <row r="61" spans="2:6" outlineLevel="1" x14ac:dyDescent="0.35">
      <c r="B61" s="8">
        <v>-3.8969041310528807E-2</v>
      </c>
      <c r="C61" s="8">
        <v>4.1857683874826357E-3</v>
      </c>
      <c r="D61" s="8">
        <f t="shared" si="0"/>
        <v>-4.5200557819996295E-2</v>
      </c>
      <c r="E61" s="8">
        <f t="shared" si="1"/>
        <v>-2.4831666656362642E-3</v>
      </c>
      <c r="F61" s="9">
        <f t="shared" si="2"/>
        <v>1.1224051844677937E-4</v>
      </c>
    </row>
    <row r="62" spans="2:6" outlineLevel="1" x14ac:dyDescent="0.35">
      <c r="B62" s="8">
        <v>-1.6386385286143557E-2</v>
      </c>
      <c r="C62" s="8">
        <v>1.766574037316393E-2</v>
      </c>
      <c r="D62" s="8">
        <f t="shared" si="0"/>
        <v>-2.2617901795611045E-2</v>
      </c>
      <c r="E62" s="8">
        <f t="shared" si="1"/>
        <v>1.0996805320045031E-2</v>
      </c>
      <c r="F62" s="9">
        <f t="shared" si="2"/>
        <v>-2.4872466279423158E-4</v>
      </c>
    </row>
    <row r="63" spans="2:6" outlineLevel="1" x14ac:dyDescent="0.35">
      <c r="B63" s="8">
        <v>-7.1517036512798171E-3</v>
      </c>
      <c r="C63" s="8">
        <v>-3.8424029646967117E-2</v>
      </c>
      <c r="D63" s="8">
        <f t="shared" si="0"/>
        <v>-1.3383220160747307E-2</v>
      </c>
      <c r="E63" s="8">
        <f t="shared" si="1"/>
        <v>-4.5092964700086016E-2</v>
      </c>
      <c r="F63" s="9">
        <f t="shared" si="2"/>
        <v>6.0348907428205785E-4</v>
      </c>
    </row>
    <row r="64" spans="2:6" outlineLevel="1" x14ac:dyDescent="0.35">
      <c r="B64" s="8">
        <v>8.741406315947442E-3</v>
      </c>
      <c r="C64" s="8">
        <v>-1.3387423935091181E-2</v>
      </c>
      <c r="D64" s="8">
        <f t="shared" si="0"/>
        <v>2.5098898064799518E-3</v>
      </c>
      <c r="E64" s="8">
        <f t="shared" si="1"/>
        <v>-2.005635898821008E-2</v>
      </c>
      <c r="F64" s="9">
        <f t="shared" si="2"/>
        <v>-5.0339250979611036E-5</v>
      </c>
    </row>
    <row r="65" spans="2:6" outlineLevel="1" x14ac:dyDescent="0.35">
      <c r="B65" s="8">
        <v>3.1296780132216373E-2</v>
      </c>
      <c r="C65" s="8">
        <v>4.296875E-2</v>
      </c>
      <c r="D65" s="8">
        <f t="shared" si="0"/>
        <v>2.5065263622748885E-2</v>
      </c>
      <c r="E65" s="8">
        <f t="shared" si="1"/>
        <v>3.6299814946881101E-2</v>
      </c>
      <c r="F65" s="9">
        <f t="shared" si="2"/>
        <v>9.0986443110057508E-4</v>
      </c>
    </row>
    <row r="66" spans="2:6" outlineLevel="1" x14ac:dyDescent="0.35">
      <c r="B66" s="8">
        <v>-4.2193712415590223E-3</v>
      </c>
      <c r="C66" s="8">
        <v>1.5572639463828253E-2</v>
      </c>
      <c r="D66" s="8">
        <f t="shared" si="0"/>
        <v>-1.0450887751026513E-2</v>
      </c>
      <c r="E66" s="8">
        <f t="shared" si="1"/>
        <v>8.9037044107093538E-3</v>
      </c>
      <c r="F66" s="9">
        <f t="shared" si="2"/>
        <v>-9.3051615364643113E-5</v>
      </c>
    </row>
    <row r="67" spans="2:6" outlineLevel="1" x14ac:dyDescent="0.35">
      <c r="B67" s="8">
        <v>3.0973571512643794E-2</v>
      </c>
      <c r="C67" s="8">
        <v>3.8237577639751441E-2</v>
      </c>
      <c r="D67" s="8">
        <f t="shared" si="0"/>
        <v>2.4742055003176305E-2</v>
      </c>
      <c r="E67" s="8">
        <f t="shared" si="1"/>
        <v>3.1568642586632542E-2</v>
      </c>
      <c r="F67" s="9">
        <f t="shared" si="2"/>
        <v>7.8107309125407631E-4</v>
      </c>
    </row>
    <row r="68" spans="2:6" outlineLevel="1" x14ac:dyDescent="0.35">
      <c r="B68" s="8">
        <v>9.9148151400720863E-3</v>
      </c>
      <c r="C68" s="8">
        <v>-7.6649841091793736E-3</v>
      </c>
      <c r="D68" s="8">
        <f t="shared" si="0"/>
        <v>3.6832986306045961E-3</v>
      </c>
      <c r="E68" s="8">
        <f t="shared" si="1"/>
        <v>-1.4333919162298273E-2</v>
      </c>
      <c r="F68" s="9">
        <f t="shared" si="2"/>
        <v>-5.2796104821690208E-5</v>
      </c>
    </row>
    <row r="69" spans="2:6" outlineLevel="1" x14ac:dyDescent="0.35">
      <c r="B69" s="8">
        <v>8.6174662388369683E-3</v>
      </c>
      <c r="C69" s="8">
        <v>4.1446872645063415E-3</v>
      </c>
      <c r="D69" s="8">
        <f t="shared" si="0"/>
        <v>2.3859497293694781E-3</v>
      </c>
      <c r="E69" s="8">
        <f t="shared" si="1"/>
        <v>-2.5242477886125584E-3</v>
      </c>
      <c r="F69" s="9">
        <f t="shared" si="2"/>
        <v>-6.0227283281016374E-6</v>
      </c>
    </row>
    <row r="70" spans="2:6" outlineLevel="1" x14ac:dyDescent="0.35">
      <c r="B70" s="8">
        <v>5.7677385981549367E-3</v>
      </c>
      <c r="C70" s="8">
        <v>2.0075046904315164E-2</v>
      </c>
      <c r="D70" s="8">
        <f t="shared" si="0"/>
        <v>-4.6377791131255348E-4</v>
      </c>
      <c r="E70" s="8">
        <f t="shared" si="1"/>
        <v>1.3406111851196265E-2</v>
      </c>
      <c r="F70" s="9">
        <f t="shared" si="2"/>
        <v>-6.2174585531702732E-6</v>
      </c>
    </row>
    <row r="71" spans="2:6" outlineLevel="1" x14ac:dyDescent="0.35">
      <c r="B71" s="8">
        <v>9.8663626466881649E-3</v>
      </c>
      <c r="C71" s="8">
        <v>-2.2806694868493516E-2</v>
      </c>
      <c r="D71" s="8">
        <f t="shared" si="0"/>
        <v>3.6348461372206747E-3</v>
      </c>
      <c r="E71" s="8">
        <f t="shared" si="1"/>
        <v>-2.9475629921612415E-2</v>
      </c>
      <c r="F71" s="9">
        <f t="shared" si="2"/>
        <v>-1.0713937956271903E-4</v>
      </c>
    </row>
    <row r="72" spans="2:6" outlineLevel="1" x14ac:dyDescent="0.35">
      <c r="B72" s="8">
        <v>1.3810372633902057E-2</v>
      </c>
      <c r="C72" s="8">
        <v>4.7807265198569482E-2</v>
      </c>
      <c r="D72" s="8">
        <f t="shared" si="0"/>
        <v>7.578856124434567E-3</v>
      </c>
      <c r="E72" s="8">
        <f t="shared" si="1"/>
        <v>4.1138330145450583E-2</v>
      </c>
      <c r="F72" s="9">
        <f t="shared" si="2"/>
        <v>3.1178148537185931E-4</v>
      </c>
    </row>
    <row r="73" spans="2:6" outlineLevel="1" x14ac:dyDescent="0.35">
      <c r="B73" s="8">
        <v>-1.8754657267009422E-3</v>
      </c>
      <c r="C73" s="8">
        <v>5.7481587928867039E-3</v>
      </c>
      <c r="D73" s="8">
        <f t="shared" si="0"/>
        <v>-8.1069822361684325E-3</v>
      </c>
      <c r="E73" s="8">
        <f t="shared" si="1"/>
        <v>-9.2077626023219592E-4</v>
      </c>
      <c r="F73" s="9">
        <f t="shared" si="2"/>
        <v>7.4647167851880143E-6</v>
      </c>
    </row>
    <row r="74" spans="2:6" outlineLevel="1" x14ac:dyDescent="0.35">
      <c r="B74" s="8">
        <v>2.1096692474813938E-2</v>
      </c>
      <c r="C74" s="8">
        <v>3.482764779424885E-2</v>
      </c>
      <c r="D74" s="8">
        <f t="shared" si="0"/>
        <v>1.4865175965346448E-2</v>
      </c>
      <c r="E74" s="8">
        <f t="shared" si="1"/>
        <v>2.8158712741129951E-2</v>
      </c>
      <c r="F74" s="9">
        <f t="shared" si="2"/>
        <v>4.1858421985453974E-4</v>
      </c>
    </row>
    <row r="75" spans="2:6" outlineLevel="1" x14ac:dyDescent="0.35">
      <c r="B75" s="8">
        <v>-2.5129797581493141E-2</v>
      </c>
      <c r="C75" s="8">
        <v>-1.8467380048325821E-2</v>
      </c>
      <c r="D75" s="8">
        <f t="shared" si="0"/>
        <v>-3.1361314090960629E-2</v>
      </c>
      <c r="E75" s="8">
        <f t="shared" si="1"/>
        <v>-2.513631510144472E-2</v>
      </c>
      <c r="F75" s="9">
        <f t="shared" si="2"/>
        <v>7.8830787298576476E-4</v>
      </c>
    </row>
    <row r="76" spans="2:6" outlineLevel="1" x14ac:dyDescent="0.35">
      <c r="B76" s="8">
        <v>-6.3883575322957076E-2</v>
      </c>
      <c r="C76" s="8">
        <v>-4.5190786003165173E-2</v>
      </c>
      <c r="D76" s="8">
        <f t="shared" si="0"/>
        <v>-7.0115091832424564E-2</v>
      </c>
      <c r="E76" s="8">
        <f t="shared" si="1"/>
        <v>-5.1859721056284072E-2</v>
      </c>
      <c r="F76" s="9">
        <f t="shared" si="2"/>
        <v>3.6361491042652795E-3</v>
      </c>
    </row>
    <row r="77" spans="2:6" outlineLevel="1" x14ac:dyDescent="0.35">
      <c r="B77" s="8">
        <v>2.2324643525853283E-2</v>
      </c>
      <c r="C77" s="8">
        <v>1.6022099447513982E-2</v>
      </c>
      <c r="D77" s="8">
        <f t="shared" si="0"/>
        <v>1.6093127016385794E-2</v>
      </c>
      <c r="E77" s="8">
        <f t="shared" si="1"/>
        <v>9.3531643943950832E-3</v>
      </c>
      <c r="F77" s="9">
        <f t="shared" si="2"/>
        <v>1.505216626041372E-4</v>
      </c>
    </row>
    <row r="78" spans="2:6" outlineLevel="1" x14ac:dyDescent="0.35">
      <c r="B78" s="8">
        <v>-4.2256621583544707E-2</v>
      </c>
      <c r="C78" s="8">
        <v>-1.4863150262824032E-2</v>
      </c>
      <c r="D78" s="8">
        <f t="shared" si="0"/>
        <v>-4.8488138093012195E-2</v>
      </c>
      <c r="E78" s="8">
        <f t="shared" si="1"/>
        <v>-2.1532085315942931E-2</v>
      </c>
      <c r="F78" s="9">
        <f t="shared" si="2"/>
        <v>1.0440507262299609E-3</v>
      </c>
    </row>
    <row r="79" spans="2:6" outlineLevel="1" x14ac:dyDescent="0.35">
      <c r="B79" s="8">
        <v>1.5813329165479395E-3</v>
      </c>
      <c r="C79" s="8">
        <v>3.3118675252989949E-3</v>
      </c>
      <c r="D79" s="8">
        <f t="shared" si="0"/>
        <v>-4.6501835929195507E-3</v>
      </c>
      <c r="E79" s="8">
        <f t="shared" si="1"/>
        <v>-3.357067527819905E-3</v>
      </c>
      <c r="F79" s="9">
        <f t="shared" si="2"/>
        <v>1.561098033819112E-5</v>
      </c>
    </row>
    <row r="80" spans="2:6" outlineLevel="1" x14ac:dyDescent="0.35">
      <c r="B80" s="8">
        <v>-2.2516775135164924E-2</v>
      </c>
      <c r="C80" s="8">
        <v>-3.1725655602420799E-2</v>
      </c>
      <c r="D80" s="8">
        <f t="shared" ref="D80:D117" si="3">B80-$B$119</f>
        <v>-2.8748291644632412E-2</v>
      </c>
      <c r="E80" s="8">
        <f t="shared" ref="E80:E117" si="4">C80-$C$119</f>
        <v>-3.8394590655539698E-2</v>
      </c>
      <c r="F80" s="9">
        <f t="shared" ref="F80:F117" si="5">D80*E80</f>
        <v>1.1037788897417336E-3</v>
      </c>
    </row>
    <row r="81" spans="2:6" outlineLevel="1" x14ac:dyDescent="0.35">
      <c r="B81" s="8">
        <v>2.5092029148824135E-2</v>
      </c>
      <c r="C81" s="8">
        <v>1.7234848484848575E-2</v>
      </c>
      <c r="D81" s="8">
        <f t="shared" si="3"/>
        <v>1.8860512639356647E-2</v>
      </c>
      <c r="E81" s="8">
        <f t="shared" si="4"/>
        <v>1.0565913431729676E-2</v>
      </c>
      <c r="F81" s="9">
        <f t="shared" si="5"/>
        <v>1.9927854382548573E-4</v>
      </c>
    </row>
    <row r="82" spans="2:6" outlineLevel="1" x14ac:dyDescent="0.35">
      <c r="B82" s="8">
        <v>2.3735800659582251E-2</v>
      </c>
      <c r="C82" s="8">
        <v>-7.4474027183013547E-4</v>
      </c>
      <c r="D82" s="8">
        <f t="shared" si="3"/>
        <v>1.7504284150114763E-2</v>
      </c>
      <c r="E82" s="8">
        <f t="shared" si="4"/>
        <v>-7.4136753249490353E-3</v>
      </c>
      <c r="F82" s="9">
        <f t="shared" si="5"/>
        <v>-1.2977107948460232E-4</v>
      </c>
    </row>
    <row r="83" spans="2:6" outlineLevel="1" x14ac:dyDescent="0.35">
      <c r="B83" s="8">
        <v>-3.6464998076079835E-2</v>
      </c>
      <c r="C83" s="8">
        <v>-5.9064654369293867E-2</v>
      </c>
      <c r="D83" s="8">
        <f t="shared" si="3"/>
        <v>-4.2696514585547324E-2</v>
      </c>
      <c r="E83" s="8">
        <f t="shared" si="4"/>
        <v>-6.5733589422412766E-2</v>
      </c>
      <c r="F83" s="9">
        <f t="shared" si="5"/>
        <v>2.8065951595344259E-3</v>
      </c>
    </row>
    <row r="84" spans="2:6" outlineLevel="1" x14ac:dyDescent="0.35">
      <c r="B84" s="8">
        <v>-5.0317619525242385E-2</v>
      </c>
      <c r="C84" s="8">
        <v>-1.9207920792079225E-2</v>
      </c>
      <c r="D84" s="8">
        <f t="shared" si="3"/>
        <v>-5.6549136034709874E-2</v>
      </c>
      <c r="E84" s="8">
        <f t="shared" si="4"/>
        <v>-2.5876855845198124E-2</v>
      </c>
      <c r="F84" s="9">
        <f t="shared" si="5"/>
        <v>1.4633138413406861E-3</v>
      </c>
    </row>
    <row r="85" spans="2:6" outlineLevel="1" x14ac:dyDescent="0.35">
      <c r="B85" s="8">
        <v>5.4157131960335558E-2</v>
      </c>
      <c r="C85" s="8">
        <v>6.4607308701796207E-3</v>
      </c>
      <c r="D85" s="8">
        <f t="shared" si="3"/>
        <v>4.792561545086807E-2</v>
      </c>
      <c r="E85" s="8">
        <f t="shared" si="4"/>
        <v>-2.082041829392792E-4</v>
      </c>
      <c r="F85" s="9">
        <f t="shared" si="5"/>
        <v>-9.9783136068100814E-6</v>
      </c>
    </row>
    <row r="86" spans="2:6" outlineLevel="1" x14ac:dyDescent="0.35">
      <c r="B86" s="8">
        <v>-1.2134030947344887E-2</v>
      </c>
      <c r="C86" s="8">
        <v>8.6258776328986819E-3</v>
      </c>
      <c r="D86" s="8">
        <f t="shared" si="3"/>
        <v>-1.8365547456812376E-2</v>
      </c>
      <c r="E86" s="8">
        <f t="shared" si="4"/>
        <v>1.9569425797797821E-3</v>
      </c>
      <c r="F86" s="9">
        <f t="shared" si="5"/>
        <v>-3.5940321819202422E-5</v>
      </c>
    </row>
    <row r="87" spans="2:6" outlineLevel="1" x14ac:dyDescent="0.35">
      <c r="B87" s="8">
        <v>3.5478175944707369E-2</v>
      </c>
      <c r="C87" s="8">
        <v>3.2020684168655444E-2</v>
      </c>
      <c r="D87" s="8">
        <f t="shared" si="3"/>
        <v>2.924665943523988E-2</v>
      </c>
      <c r="E87" s="8">
        <f t="shared" si="4"/>
        <v>2.5351749115536545E-2</v>
      </c>
      <c r="F87" s="9">
        <f t="shared" si="5"/>
        <v>7.4145397246974123E-4</v>
      </c>
    </row>
    <row r="88" spans="2:6" outlineLevel="1" x14ac:dyDescent="0.35">
      <c r="B88" s="8">
        <v>-9.6131173707236783E-4</v>
      </c>
      <c r="C88" s="8">
        <v>-1.0984775486606257E-2</v>
      </c>
      <c r="D88" s="8">
        <f t="shared" si="3"/>
        <v>-7.192828246539858E-3</v>
      </c>
      <c r="E88" s="8">
        <f t="shared" si="4"/>
        <v>-1.7653710539725156E-2</v>
      </c>
      <c r="F88" s="9">
        <f t="shared" si="5"/>
        <v>1.2698010782637352E-4</v>
      </c>
    </row>
    <row r="89" spans="2:6" outlineLevel="1" x14ac:dyDescent="0.35">
      <c r="B89" s="8">
        <v>1.8191721132897687E-2</v>
      </c>
      <c r="C89" s="8">
        <v>1.9485580670304037E-2</v>
      </c>
      <c r="D89" s="8">
        <f t="shared" si="3"/>
        <v>1.1960204623430197E-2</v>
      </c>
      <c r="E89" s="8">
        <f t="shared" si="4"/>
        <v>1.2816645617185138E-2</v>
      </c>
      <c r="F89" s="9">
        <f t="shared" si="5"/>
        <v>1.5328970416752404E-4</v>
      </c>
    </row>
    <row r="90" spans="2:6" outlineLevel="1" x14ac:dyDescent="0.35">
      <c r="B90" s="8">
        <v>-3.7792874719161262E-2</v>
      </c>
      <c r="C90" s="8">
        <v>-2.8860856269113166E-2</v>
      </c>
      <c r="D90" s="8">
        <f t="shared" si="3"/>
        <v>-4.4024391228628751E-2</v>
      </c>
      <c r="E90" s="8">
        <f t="shared" si="4"/>
        <v>-3.5529791322232065E-2</v>
      </c>
      <c r="F90" s="9">
        <f t="shared" si="5"/>
        <v>1.5641774334414832E-3</v>
      </c>
    </row>
    <row r="91" spans="2:6" outlineLevel="1" x14ac:dyDescent="0.35">
      <c r="B91" s="8">
        <v>-7.0048644892285461E-3</v>
      </c>
      <c r="C91" s="8">
        <v>2.6372761267466904E-2</v>
      </c>
      <c r="D91" s="8">
        <f t="shared" si="3"/>
        <v>-1.3236380998696036E-2</v>
      </c>
      <c r="E91" s="8">
        <f t="shared" si="4"/>
        <v>1.9703826214348005E-2</v>
      </c>
      <c r="F91" s="9">
        <f t="shared" si="5"/>
        <v>-2.6080735090520479E-4</v>
      </c>
    </row>
    <row r="92" spans="2:6" outlineLevel="1" x14ac:dyDescent="0.35">
      <c r="B92" s="8">
        <v>-6.6250501544291573E-3</v>
      </c>
      <c r="C92" s="8">
        <v>-7.8619367209971092E-3</v>
      </c>
      <c r="D92" s="8">
        <f t="shared" si="3"/>
        <v>-1.2856566663896648E-2</v>
      </c>
      <c r="E92" s="8">
        <f t="shared" si="4"/>
        <v>-1.4530871774116008E-2</v>
      </c>
      <c r="F92" s="9">
        <f t="shared" si="5"/>
        <v>1.8681712164845662E-4</v>
      </c>
    </row>
    <row r="93" spans="2:6" outlineLevel="1" x14ac:dyDescent="0.35">
      <c r="B93" s="8">
        <v>3.7498003926394352E-2</v>
      </c>
      <c r="C93" s="8">
        <v>2.106687282566666E-2</v>
      </c>
      <c r="D93" s="8">
        <f t="shared" si="3"/>
        <v>3.1266487416926864E-2</v>
      </c>
      <c r="E93" s="8">
        <f t="shared" si="4"/>
        <v>1.4397937772547761E-2</v>
      </c>
      <c r="F93" s="9">
        <f t="shared" si="5"/>
        <v>4.5017294019506057E-4</v>
      </c>
    </row>
    <row r="94" spans="2:6" outlineLevel="1" x14ac:dyDescent="0.35">
      <c r="B94" s="8">
        <v>4.5631094331421984E-3</v>
      </c>
      <c r="C94" s="8">
        <v>4.3535869770963131E-3</v>
      </c>
      <c r="D94" s="8">
        <f t="shared" si="3"/>
        <v>-1.6684070763252918E-3</v>
      </c>
      <c r="E94" s="8">
        <f t="shared" si="4"/>
        <v>-2.3153480760225867E-3</v>
      </c>
      <c r="F94" s="9">
        <f t="shared" si="5"/>
        <v>3.8629431141922335E-6</v>
      </c>
    </row>
    <row r="95" spans="2:6" outlineLevel="1" x14ac:dyDescent="0.35">
      <c r="B95" s="8">
        <v>1.4456311117119425E-2</v>
      </c>
      <c r="C95" s="8">
        <v>1.2815680361854431E-2</v>
      </c>
      <c r="D95" s="8">
        <f t="shared" si="3"/>
        <v>8.2247946076519345E-3</v>
      </c>
      <c r="E95" s="8">
        <f t="shared" si="4"/>
        <v>6.1467453087355314E-3</v>
      </c>
      <c r="F95" s="9">
        <f t="shared" si="5"/>
        <v>5.0555717669897827E-5</v>
      </c>
    </row>
    <row r="96" spans="2:6" outlineLevel="1" x14ac:dyDescent="0.35">
      <c r="B96" s="8">
        <v>2.0504801926101157E-2</v>
      </c>
      <c r="C96" s="8">
        <v>2.4376628209899387E-2</v>
      </c>
      <c r="D96" s="8">
        <f t="shared" si="3"/>
        <v>1.4273285416633667E-2</v>
      </c>
      <c r="E96" s="8">
        <f t="shared" si="4"/>
        <v>1.7707693156780488E-2</v>
      </c>
      <c r="F96" s="9">
        <f t="shared" si="5"/>
        <v>2.5274695849689869E-4</v>
      </c>
    </row>
    <row r="97" spans="2:6" outlineLevel="1" x14ac:dyDescent="0.35">
      <c r="B97" s="8">
        <v>-2.1154900885372863E-3</v>
      </c>
      <c r="C97" s="8">
        <v>-2.8701180744777455E-2</v>
      </c>
      <c r="D97" s="8">
        <f t="shared" si="3"/>
        <v>-8.3470065980047765E-3</v>
      </c>
      <c r="E97" s="8">
        <f t="shared" si="4"/>
        <v>-3.5370115797896354E-2</v>
      </c>
      <c r="F97" s="9">
        <f t="shared" si="5"/>
        <v>2.9523458993723384E-4</v>
      </c>
    </row>
    <row r="98" spans="2:6" outlineLevel="1" x14ac:dyDescent="0.35">
      <c r="B98" s="8">
        <v>1.6497417643774437E-2</v>
      </c>
      <c r="C98" s="8">
        <v>1.3652515429212642E-2</v>
      </c>
      <c r="D98" s="8">
        <f t="shared" si="3"/>
        <v>1.0265901134306947E-2</v>
      </c>
      <c r="E98" s="8">
        <f t="shared" si="4"/>
        <v>6.9835803760937417E-3</v>
      </c>
      <c r="F98" s="9">
        <f t="shared" si="5"/>
        <v>7.1692745704464477E-5</v>
      </c>
    </row>
    <row r="99" spans="2:6" outlineLevel="1" x14ac:dyDescent="0.35">
      <c r="B99" s="8">
        <v>9.4751748701884519E-3</v>
      </c>
      <c r="C99" s="8">
        <v>2.3985239852397644E-3</v>
      </c>
      <c r="D99" s="8">
        <f t="shared" si="3"/>
        <v>3.2436583607209617E-3</v>
      </c>
      <c r="E99" s="8">
        <f t="shared" si="4"/>
        <v>-4.2704110678791355E-3</v>
      </c>
      <c r="F99" s="9">
        <f t="shared" si="5"/>
        <v>-1.3851754564041489E-5</v>
      </c>
    </row>
    <row r="100" spans="2:6" outlineLevel="1" x14ac:dyDescent="0.35">
      <c r="B100" s="8">
        <v>5.8578971084601861E-3</v>
      </c>
      <c r="C100" s="8">
        <v>-8.4667771028897887E-3</v>
      </c>
      <c r="D100" s="8">
        <f t="shared" si="3"/>
        <v>-3.7361940100730413E-4</v>
      </c>
      <c r="E100" s="8">
        <f t="shared" si="4"/>
        <v>-1.5135712156008688E-2</v>
      </c>
      <c r="F100" s="9">
        <f t="shared" si="5"/>
        <v>5.6549957095469373E-6</v>
      </c>
    </row>
    <row r="101" spans="2:6" outlineLevel="1" x14ac:dyDescent="0.35">
      <c r="B101" s="8">
        <v>1.5214524799689322E-4</v>
      </c>
      <c r="C101" s="8">
        <v>-3.5826990904028189E-2</v>
      </c>
      <c r="D101" s="8">
        <f t="shared" si="3"/>
        <v>-6.079371261470597E-3</v>
      </c>
      <c r="E101" s="8">
        <f t="shared" si="4"/>
        <v>-4.2495925957147088E-2</v>
      </c>
      <c r="F101" s="9">
        <f t="shared" si="5"/>
        <v>2.5834851099346237E-4</v>
      </c>
    </row>
    <row r="102" spans="2:6" outlineLevel="1" x14ac:dyDescent="0.35">
      <c r="B102" s="8">
        <v>3.599377989621888E-2</v>
      </c>
      <c r="C102" s="8">
        <v>6.1802079322294867E-2</v>
      </c>
      <c r="D102" s="8">
        <f t="shared" si="3"/>
        <v>2.9762263386751392E-2</v>
      </c>
      <c r="E102" s="8">
        <f t="shared" si="4"/>
        <v>5.5133144269175968E-2</v>
      </c>
      <c r="F102" s="9">
        <f t="shared" si="5"/>
        <v>1.6408871610789782E-3</v>
      </c>
    </row>
    <row r="103" spans="2:6" outlineLevel="1" x14ac:dyDescent="0.35">
      <c r="B103" s="8">
        <v>-2.1731859526043062E-2</v>
      </c>
      <c r="C103" s="8">
        <v>-1.7407071622846826E-2</v>
      </c>
      <c r="D103" s="8">
        <f t="shared" si="3"/>
        <v>-2.7963376035510551E-2</v>
      </c>
      <c r="E103" s="8">
        <f t="shared" si="4"/>
        <v>-2.4076006675965725E-2</v>
      </c>
      <c r="F103" s="9">
        <f t="shared" si="5"/>
        <v>6.7324642811349199E-4</v>
      </c>
    </row>
    <row r="104" spans="2:6" outlineLevel="1" x14ac:dyDescent="0.35">
      <c r="B104" s="8">
        <v>4.3361879904257883E-4</v>
      </c>
      <c r="C104" s="8">
        <v>3.9121609152980241E-2</v>
      </c>
      <c r="D104" s="8">
        <f t="shared" si="3"/>
        <v>-5.7978977104249114E-3</v>
      </c>
      <c r="E104" s="8">
        <f t="shared" si="4"/>
        <v>3.2452674099861342E-2</v>
      </c>
      <c r="F104" s="9">
        <f t="shared" si="5"/>
        <v>-1.881572848607519E-4</v>
      </c>
    </row>
    <row r="105" spans="2:6" outlineLevel="1" x14ac:dyDescent="0.35">
      <c r="B105" s="8">
        <v>-8.6102706442282573E-3</v>
      </c>
      <c r="C105" s="8">
        <v>9.5897709110281948E-3</v>
      </c>
      <c r="D105" s="8">
        <f t="shared" si="3"/>
        <v>-1.4841787153695747E-2</v>
      </c>
      <c r="E105" s="8">
        <f t="shared" si="4"/>
        <v>2.9208358579092949E-3</v>
      </c>
      <c r="F105" s="9">
        <f t="shared" si="5"/>
        <v>-4.3350424113972074E-5</v>
      </c>
    </row>
    <row r="106" spans="2:6" outlineLevel="1" x14ac:dyDescent="0.35">
      <c r="B106" s="8">
        <v>2.9687237262485233E-2</v>
      </c>
      <c r="C106" s="8">
        <v>3.9929639401934836E-2</v>
      </c>
      <c r="D106" s="8">
        <f t="shared" si="3"/>
        <v>2.3455720753017745E-2</v>
      </c>
      <c r="E106" s="8">
        <f t="shared" si="4"/>
        <v>3.3260704348815937E-2</v>
      </c>
      <c r="F106" s="9">
        <f t="shared" si="5"/>
        <v>7.8015379325450951E-4</v>
      </c>
    </row>
    <row r="107" spans="2:6" outlineLevel="1" x14ac:dyDescent="0.35">
      <c r="B107" s="8">
        <v>1.2811196119897783E-2</v>
      </c>
      <c r="C107" s="8">
        <v>-2.8755074424897664E-3</v>
      </c>
      <c r="D107" s="8">
        <f t="shared" si="3"/>
        <v>6.5796796104302929E-3</v>
      </c>
      <c r="E107" s="8">
        <f t="shared" si="4"/>
        <v>-9.5444424956086654E-3</v>
      </c>
      <c r="F107" s="9">
        <f t="shared" si="5"/>
        <v>-6.2799373681280749E-5</v>
      </c>
    </row>
    <row r="108" spans="2:6" outlineLevel="1" x14ac:dyDescent="0.35">
      <c r="B108" s="8">
        <v>2.8297323444050893E-3</v>
      </c>
      <c r="C108" s="8">
        <v>-7.2943172179813498E-3</v>
      </c>
      <c r="D108" s="8">
        <f t="shared" si="3"/>
        <v>-3.401784165062401E-3</v>
      </c>
      <c r="E108" s="8">
        <f t="shared" si="4"/>
        <v>-1.3963252271100249E-2</v>
      </c>
      <c r="F108" s="9">
        <f t="shared" si="5"/>
        <v>4.7499970468600433E-5</v>
      </c>
    </row>
    <row r="109" spans="2:6" outlineLevel="1" x14ac:dyDescent="0.35">
      <c r="B109" s="8">
        <v>1.0338368531485287E-2</v>
      </c>
      <c r="C109" s="8">
        <v>2.9733424470266501E-2</v>
      </c>
      <c r="D109" s="8">
        <f t="shared" si="3"/>
        <v>4.1068520220177967E-3</v>
      </c>
      <c r="E109" s="8">
        <f t="shared" si="4"/>
        <v>2.3064489417147602E-2</v>
      </c>
      <c r="F109" s="9">
        <f t="shared" si="5"/>
        <v>9.4722444999620695E-5</v>
      </c>
    </row>
    <row r="110" spans="2:6" outlineLevel="1" x14ac:dyDescent="0.35">
      <c r="B110" s="8">
        <v>6.9225076983059353E-4</v>
      </c>
      <c r="C110" s="8">
        <v>-2.1573182874210506E-3</v>
      </c>
      <c r="D110" s="8">
        <f t="shared" si="3"/>
        <v>-5.5392657396368967E-3</v>
      </c>
      <c r="E110" s="8">
        <f t="shared" si="4"/>
        <v>-8.8262533405399496E-3</v>
      </c>
      <c r="F110" s="9">
        <f t="shared" si="5"/>
        <v>4.8890962738608657E-5</v>
      </c>
    </row>
    <row r="111" spans="2:6" outlineLevel="1" x14ac:dyDescent="0.35">
      <c r="B111" s="8">
        <v>1.1020641837091505E-2</v>
      </c>
      <c r="C111" s="8">
        <v>-8.4483618825877405E-2</v>
      </c>
      <c r="D111" s="8">
        <f t="shared" si="3"/>
        <v>4.7891253276240147E-3</v>
      </c>
      <c r="E111" s="8">
        <f t="shared" si="4"/>
        <v>-9.1152553878996304E-2</v>
      </c>
      <c r="F111" s="9">
        <f t="shared" si="5"/>
        <v>-4.3654100445951385E-4</v>
      </c>
    </row>
    <row r="112" spans="2:6" outlineLevel="1" x14ac:dyDescent="0.35">
      <c r="B112" s="8">
        <v>1.7097915847424261E-2</v>
      </c>
      <c r="C112" s="8">
        <v>3.6330608537693543E-4</v>
      </c>
      <c r="D112" s="8">
        <f t="shared" si="3"/>
        <v>1.0866399337956771E-2</v>
      </c>
      <c r="E112" s="8">
        <f t="shared" si="4"/>
        <v>-6.3056289677419644E-3</v>
      </c>
      <c r="F112" s="9">
        <f t="shared" si="5"/>
        <v>-6.8519482440472323E-5</v>
      </c>
    </row>
    <row r="113" spans="2:10" outlineLevel="1" x14ac:dyDescent="0.35">
      <c r="B113" s="8">
        <v>-7.6474590949863197E-3</v>
      </c>
      <c r="C113" s="8">
        <v>1.1984746686035885E-2</v>
      </c>
      <c r="D113" s="8">
        <f t="shared" si="3"/>
        <v>-1.387897560445381E-2</v>
      </c>
      <c r="E113" s="8">
        <f t="shared" si="4"/>
        <v>5.3158116329169855E-3</v>
      </c>
      <c r="F113" s="9">
        <f t="shared" si="5"/>
        <v>-7.3778019971126611E-5</v>
      </c>
    </row>
    <row r="114" spans="2:10" outlineLevel="1" x14ac:dyDescent="0.35">
      <c r="B114" s="8">
        <v>-5.4622667238087841E-3</v>
      </c>
      <c r="C114" s="8">
        <v>-2.4762246545845912E-2</v>
      </c>
      <c r="D114" s="8">
        <f t="shared" si="3"/>
        <v>-1.1693783233276274E-2</v>
      </c>
      <c r="E114" s="8">
        <f t="shared" si="4"/>
        <v>-3.1431181598964811E-2</v>
      </c>
      <c r="F114" s="9">
        <f t="shared" si="5"/>
        <v>3.6754942438403649E-4</v>
      </c>
    </row>
    <row r="115" spans="2:10" outlineLevel="1" x14ac:dyDescent="0.35">
      <c r="B115" s="8">
        <v>2.7053919801933723E-2</v>
      </c>
      <c r="C115" s="8">
        <v>-1.4719411223550471E-3</v>
      </c>
      <c r="D115" s="8">
        <f t="shared" si="3"/>
        <v>2.0822403292466235E-2</v>
      </c>
      <c r="E115" s="8">
        <f t="shared" si="4"/>
        <v>-8.1408761754739462E-3</v>
      </c>
      <c r="F115" s="9">
        <f t="shared" si="5"/>
        <v>-1.6951260687974863E-4</v>
      </c>
    </row>
    <row r="116" spans="2:10" outlineLevel="1" x14ac:dyDescent="0.35">
      <c r="B116" s="8">
        <v>1.3944937331695995E-2</v>
      </c>
      <c r="C116" s="8">
        <v>2.2111663902708578E-3</v>
      </c>
      <c r="D116" s="8">
        <f t="shared" si="3"/>
        <v>7.7134208222285044E-3</v>
      </c>
      <c r="E116" s="8">
        <f t="shared" si="4"/>
        <v>-4.4577686628480421E-3</v>
      </c>
      <c r="F116" s="9">
        <f t="shared" si="5"/>
        <v>-3.4384645624689806E-5</v>
      </c>
    </row>
    <row r="117" spans="2:10" outlineLevel="1" x14ac:dyDescent="0.35">
      <c r="B117" s="8">
        <v>1.0427716961968203E-2</v>
      </c>
      <c r="C117" s="8">
        <v>-4.5780474351902911E-2</v>
      </c>
      <c r="D117" s="8">
        <f t="shared" si="3"/>
        <v>4.1962004525007129E-3</v>
      </c>
      <c r="E117" s="8">
        <f t="shared" si="4"/>
        <v>-5.244940940502181E-2</v>
      </c>
      <c r="F117" s="9">
        <f t="shared" si="5"/>
        <v>-2.2008823547874768E-4</v>
      </c>
    </row>
    <row r="118" spans="2:10" outlineLevel="1" x14ac:dyDescent="0.35"/>
    <row r="119" spans="2:10" outlineLevel="1" x14ac:dyDescent="0.35">
      <c r="B119" s="11">
        <f>AVERAGE(B15:B117)</f>
        <v>6.2315165094674902E-3</v>
      </c>
      <c r="C119" s="11">
        <f>AVERAGE(C15:C117)</f>
        <v>6.6689350531188999E-3</v>
      </c>
      <c r="D119" s="8"/>
      <c r="E119" s="8"/>
      <c r="F119" s="12">
        <f>SUM(F15:F117)/(COUNT(F15:F117)-1)</f>
        <v>7.6735553266188005E-4</v>
      </c>
    </row>
    <row r="120" spans="2:10" outlineLevel="1" x14ac:dyDescent="0.35">
      <c r="B120" s="11">
        <f>STDEV(B15:B117)</f>
        <v>2.7170636864103256E-2</v>
      </c>
      <c r="C120" s="11">
        <f>STDEV(C15:C117)</f>
        <v>3.9842430386508053E-2</v>
      </c>
    </row>
    <row r="121" spans="2:10" outlineLevel="1" x14ac:dyDescent="0.35"/>
    <row r="123" spans="2:10" x14ac:dyDescent="0.35">
      <c r="B123" s="6" t="s">
        <v>25</v>
      </c>
      <c r="C123" s="6"/>
      <c r="D123" s="6"/>
      <c r="E123" s="6"/>
      <c r="F123" s="6"/>
      <c r="G123" s="6"/>
      <c r="H123" s="6"/>
      <c r="I123" s="6"/>
      <c r="J123" s="6"/>
    </row>
    <row r="124" spans="2:10" outlineLevel="1" x14ac:dyDescent="0.35"/>
    <row r="125" spans="2:10" outlineLevel="1" x14ac:dyDescent="0.35">
      <c r="B125" s="5" t="s">
        <v>19</v>
      </c>
      <c r="C125" s="15" t="s">
        <v>51</v>
      </c>
    </row>
    <row r="126" spans="2:10" outlineLevel="1" x14ac:dyDescent="0.35"/>
    <row r="127" spans="2:10" outlineLevel="1" x14ac:dyDescent="0.35">
      <c r="B127" s="5" t="s">
        <v>14</v>
      </c>
      <c r="C127" s="18">
        <f>F119</f>
        <v>7.6735553266188005E-4</v>
      </c>
    </row>
    <row r="128" spans="2:10" outlineLevel="1" x14ac:dyDescent="0.35"/>
    <row r="129" spans="2:10" outlineLevel="1" x14ac:dyDescent="0.35">
      <c r="B129" s="5" t="s">
        <v>22</v>
      </c>
      <c r="C129" s="16" t="s">
        <v>20</v>
      </c>
      <c r="D129" s="7" t="s">
        <v>21</v>
      </c>
    </row>
    <row r="130" spans="2:10" outlineLevel="1" x14ac:dyDescent="0.35">
      <c r="B130" s="17" t="s">
        <v>23</v>
      </c>
      <c r="C130" s="19">
        <f>B120</f>
        <v>2.7170636864103256E-2</v>
      </c>
      <c r="D130" s="19">
        <f>C120</f>
        <v>3.9842430386508053E-2</v>
      </c>
    </row>
    <row r="131" spans="2:10" outlineLevel="1" x14ac:dyDescent="0.35"/>
    <row r="132" spans="2:10" outlineLevel="1" x14ac:dyDescent="0.35">
      <c r="B132" s="5" t="s">
        <v>15</v>
      </c>
      <c r="C132" s="20">
        <f>C127/(C130*D130)</f>
        <v>0.7088445230431909</v>
      </c>
    </row>
    <row r="133" spans="2:10" outlineLevel="1" x14ac:dyDescent="0.35"/>
    <row r="134" spans="2:10" outlineLevel="1" x14ac:dyDescent="0.35">
      <c r="B134" s="5" t="s">
        <v>16</v>
      </c>
    </row>
    <row r="135" spans="2:10" outlineLevel="1" x14ac:dyDescent="0.35"/>
    <row r="136" spans="2:10" outlineLevel="1" x14ac:dyDescent="0.35">
      <c r="B136" t="s">
        <v>26</v>
      </c>
      <c r="C136"/>
      <c r="D136"/>
      <c r="E136"/>
      <c r="F136"/>
      <c r="G136"/>
      <c r="H136"/>
      <c r="I136"/>
      <c r="J136"/>
    </row>
    <row r="137" spans="2:10" ht="15.6" outlineLevel="1" thickBot="1" x14ac:dyDescent="0.4">
      <c r="B137"/>
      <c r="C137"/>
      <c r="D137"/>
      <c r="E137"/>
      <c r="F137"/>
      <c r="G137"/>
      <c r="H137"/>
      <c r="I137"/>
      <c r="J137"/>
    </row>
    <row r="138" spans="2:10" outlineLevel="1" x14ac:dyDescent="0.35">
      <c r="B138" s="21" t="s">
        <v>27</v>
      </c>
      <c r="C138" s="21"/>
      <c r="D138"/>
      <c r="E138"/>
      <c r="F138"/>
      <c r="G138"/>
      <c r="H138"/>
      <c r="I138"/>
      <c r="J138"/>
    </row>
    <row r="139" spans="2:10" outlineLevel="1" x14ac:dyDescent="0.35">
      <c r="B139" s="22" t="s">
        <v>28</v>
      </c>
      <c r="C139" s="22">
        <v>0.70884452304319101</v>
      </c>
      <c r="D139"/>
      <c r="E139"/>
      <c r="F139"/>
      <c r="G139"/>
      <c r="H139"/>
      <c r="I139"/>
      <c r="J139"/>
    </row>
    <row r="140" spans="2:10" outlineLevel="1" x14ac:dyDescent="0.35">
      <c r="B140" s="22" t="s">
        <v>29</v>
      </c>
      <c r="C140" s="22">
        <v>0.50246055784832888</v>
      </c>
      <c r="D140"/>
      <c r="E140"/>
      <c r="F140"/>
      <c r="G140"/>
      <c r="H140"/>
      <c r="I140"/>
      <c r="J140"/>
    </row>
    <row r="141" spans="2:10" outlineLevel="1" x14ac:dyDescent="0.35">
      <c r="B141" s="22" t="s">
        <v>30</v>
      </c>
      <c r="C141" s="22">
        <v>0.49753442475771825</v>
      </c>
      <c r="D141"/>
      <c r="E141"/>
      <c r="F141"/>
      <c r="G141"/>
      <c r="H141"/>
      <c r="I141"/>
      <c r="J141"/>
    </row>
    <row r="142" spans="2:10" outlineLevel="1" x14ac:dyDescent="0.35">
      <c r="B142" s="22" t="s">
        <v>31</v>
      </c>
      <c r="C142" s="22">
        <v>2.8242229571622649E-2</v>
      </c>
      <c r="D142"/>
      <c r="E142"/>
      <c r="F142"/>
      <c r="G142"/>
      <c r="H142"/>
      <c r="I142"/>
      <c r="J142"/>
    </row>
    <row r="143" spans="2:10" ht="15.6" outlineLevel="1" thickBot="1" x14ac:dyDescent="0.4">
      <c r="B143" s="23" t="s">
        <v>32</v>
      </c>
      <c r="C143" s="23">
        <v>103</v>
      </c>
      <c r="D143"/>
      <c r="E143"/>
      <c r="F143"/>
      <c r="G143"/>
      <c r="H143"/>
      <c r="I143"/>
      <c r="J143"/>
    </row>
    <row r="144" spans="2:10" outlineLevel="1" x14ac:dyDescent="0.35">
      <c r="B144"/>
      <c r="C144"/>
      <c r="D144"/>
      <c r="E144"/>
      <c r="F144"/>
      <c r="G144"/>
      <c r="H144"/>
      <c r="I144"/>
      <c r="J144"/>
    </row>
    <row r="145" spans="2:10" ht="15.6" outlineLevel="1" thickBot="1" x14ac:dyDescent="0.4">
      <c r="B145" t="s">
        <v>33</v>
      </c>
      <c r="C145"/>
      <c r="D145"/>
      <c r="E145"/>
      <c r="F145"/>
      <c r="G145"/>
      <c r="H145"/>
      <c r="I145"/>
      <c r="J145"/>
    </row>
    <row r="146" spans="2:10" outlineLevel="1" x14ac:dyDescent="0.35">
      <c r="B146" s="24"/>
      <c r="C146" s="24" t="s">
        <v>34</v>
      </c>
      <c r="D146" s="24" t="s">
        <v>35</v>
      </c>
      <c r="E146" s="24" t="s">
        <v>36</v>
      </c>
      <c r="F146" s="24" t="s">
        <v>37</v>
      </c>
      <c r="G146" s="24" t="s">
        <v>38</v>
      </c>
      <c r="H146"/>
      <c r="I146"/>
      <c r="J146"/>
    </row>
    <row r="147" spans="2:10" outlineLevel="1" x14ac:dyDescent="0.35">
      <c r="B147" s="22" t="s">
        <v>39</v>
      </c>
      <c r="C147" s="22">
        <v>1</v>
      </c>
      <c r="D147" s="22">
        <v>8.1356787779781448E-2</v>
      </c>
      <c r="E147" s="22">
        <v>8.1356787779781448E-2</v>
      </c>
      <c r="F147" s="22">
        <v>101.99898147413793</v>
      </c>
      <c r="G147" s="22">
        <v>5.4182822607388785E-17</v>
      </c>
      <c r="H147"/>
      <c r="I147"/>
      <c r="J147"/>
    </row>
    <row r="148" spans="2:10" outlineLevel="1" x14ac:dyDescent="0.35">
      <c r="B148" s="22" t="s">
        <v>40</v>
      </c>
      <c r="C148" s="22">
        <v>101</v>
      </c>
      <c r="D148" s="22">
        <v>8.0559976648799908E-2</v>
      </c>
      <c r="E148" s="22">
        <v>7.9762353117623669E-4</v>
      </c>
      <c r="F148" s="22"/>
      <c r="G148" s="22"/>
      <c r="H148"/>
      <c r="I148"/>
      <c r="J148"/>
    </row>
    <row r="149" spans="2:10" ht="15.6" outlineLevel="1" thickBot="1" x14ac:dyDescent="0.4">
      <c r="B149" s="23" t="s">
        <v>41</v>
      </c>
      <c r="C149" s="23">
        <v>102</v>
      </c>
      <c r="D149" s="23">
        <v>0.16191676442858136</v>
      </c>
      <c r="E149" s="23"/>
      <c r="F149" s="23"/>
      <c r="G149" s="23"/>
      <c r="H149"/>
      <c r="I149"/>
      <c r="J149"/>
    </row>
    <row r="150" spans="2:10" ht="15.6" outlineLevel="1" thickBot="1" x14ac:dyDescent="0.4">
      <c r="B150"/>
      <c r="C150"/>
      <c r="D150"/>
      <c r="E150"/>
      <c r="F150"/>
      <c r="G150"/>
      <c r="H150"/>
      <c r="I150"/>
      <c r="J150"/>
    </row>
    <row r="151" spans="2:10" outlineLevel="1" x14ac:dyDescent="0.35">
      <c r="B151" s="24"/>
      <c r="C151" s="24" t="s">
        <v>42</v>
      </c>
      <c r="D151" s="24" t="s">
        <v>31</v>
      </c>
      <c r="E151" s="24" t="s">
        <v>43</v>
      </c>
      <c r="F151" s="24" t="s">
        <v>44</v>
      </c>
      <c r="G151" s="24" t="s">
        <v>45</v>
      </c>
      <c r="H151" s="24" t="s">
        <v>46</v>
      </c>
      <c r="I151" s="24" t="s">
        <v>47</v>
      </c>
      <c r="J151" s="24" t="s">
        <v>48</v>
      </c>
    </row>
    <row r="152" spans="2:10" outlineLevel="1" x14ac:dyDescent="0.35">
      <c r="B152" s="22" t="s">
        <v>49</v>
      </c>
      <c r="C152" s="22">
        <v>1.916838193723722E-4</v>
      </c>
      <c r="D152" s="22">
        <v>2.855738659791056E-3</v>
      </c>
      <c r="E152" s="22">
        <v>6.7122325327345259E-2</v>
      </c>
      <c r="F152" s="22">
        <v>0.9466170156279563</v>
      </c>
      <c r="G152" s="22">
        <v>-5.4733327064849869E-3</v>
      </c>
      <c r="H152" s="22">
        <v>5.8567003452297305E-3</v>
      </c>
      <c r="I152" s="22">
        <v>-5.4733327064849869E-3</v>
      </c>
      <c r="J152" s="22">
        <v>5.8567003452297305E-3</v>
      </c>
    </row>
    <row r="153" spans="2:10" ht="15.6" outlineLevel="1" thickBot="1" x14ac:dyDescent="0.4">
      <c r="B153" s="23" t="s">
        <v>50</v>
      </c>
      <c r="C153" s="23">
        <v>1.0394341768822557</v>
      </c>
      <c r="D153" s="23">
        <v>0.10291983348932909</v>
      </c>
      <c r="E153" s="23">
        <v>10.099454513692214</v>
      </c>
      <c r="F153" s="23">
        <v>5.4182822607388877E-17</v>
      </c>
      <c r="G153" s="23">
        <v>0.8352689408384939</v>
      </c>
      <c r="H153" s="23">
        <v>1.2435994129260175</v>
      </c>
      <c r="I153" s="23">
        <v>0.8352689408384939</v>
      </c>
      <c r="J153" s="23">
        <v>1.2435994129260175</v>
      </c>
    </row>
    <row r="154" spans="2:10" outlineLevel="1" x14ac:dyDescent="0.35">
      <c r="B154" s="22"/>
      <c r="C154" s="22"/>
      <c r="D154" s="22"/>
      <c r="E154" s="22"/>
      <c r="F154" s="22"/>
      <c r="G154" s="22"/>
      <c r="H154" s="22"/>
      <c r="I154" s="22"/>
      <c r="J154" s="22"/>
    </row>
    <row r="155" spans="2:10" outlineLevel="1" x14ac:dyDescent="0.35"/>
    <row r="156" spans="2:10" ht="15" customHeight="1" outlineLevel="1" x14ac:dyDescent="0.35">
      <c r="B156" s="5" t="s">
        <v>17</v>
      </c>
      <c r="D156" s="27" t="s">
        <v>52</v>
      </c>
      <c r="E156" s="27"/>
      <c r="F156" s="27"/>
      <c r="G156" s="27"/>
      <c r="H156" s="27"/>
      <c r="I156" s="27"/>
      <c r="J156" s="27"/>
    </row>
    <row r="157" spans="2:10" outlineLevel="1" x14ac:dyDescent="0.35">
      <c r="D157" s="27"/>
      <c r="E157" s="27"/>
      <c r="F157" s="27"/>
      <c r="G157" s="27"/>
      <c r="H157" s="27"/>
      <c r="I157" s="27"/>
      <c r="J157" s="27"/>
    </row>
    <row r="158" spans="2:10" outlineLevel="1" x14ac:dyDescent="0.35">
      <c r="D158" s="27"/>
      <c r="E158" s="27"/>
      <c r="F158" s="27"/>
      <c r="G158" s="27"/>
      <c r="H158" s="27"/>
      <c r="I158" s="27"/>
      <c r="J158" s="27"/>
    </row>
    <row r="159" spans="2:10" outlineLevel="1" x14ac:dyDescent="0.35">
      <c r="D159" s="27"/>
      <c r="E159" s="27"/>
      <c r="F159" s="27"/>
      <c r="G159" s="27"/>
      <c r="H159" s="27"/>
      <c r="I159" s="27"/>
      <c r="J159" s="27"/>
    </row>
    <row r="160" spans="2:10" outlineLevel="1" x14ac:dyDescent="0.35">
      <c r="D160"/>
      <c r="E160"/>
      <c r="F160"/>
      <c r="G160"/>
      <c r="H160"/>
      <c r="I160"/>
      <c r="J160"/>
    </row>
    <row r="161" spans="2:8" outlineLevel="1" x14ac:dyDescent="0.35">
      <c r="D161"/>
      <c r="E161"/>
      <c r="F161"/>
      <c r="G161"/>
      <c r="H161"/>
    </row>
    <row r="162" spans="2:8" outlineLevel="1" x14ac:dyDescent="0.35">
      <c r="B162" s="5" t="s">
        <v>18</v>
      </c>
      <c r="C162" s="26">
        <f>C153*0.01+C152</f>
        <v>1.0586025588194929E-2</v>
      </c>
      <c r="D162" s="17"/>
    </row>
    <row r="163" spans="2:8" outlineLevel="1" x14ac:dyDescent="0.35"/>
    <row r="164" spans="2:8" outlineLevel="1" x14ac:dyDescent="0.35"/>
    <row r="168" spans="2:8" x14ac:dyDescent="0.35">
      <c r="F168" s="25"/>
    </row>
    <row r="169" spans="2:8" x14ac:dyDescent="0.35">
      <c r="F169"/>
    </row>
    <row r="170" spans="2:8" x14ac:dyDescent="0.35">
      <c r="F170"/>
    </row>
  </sheetData>
  <mergeCells count="1">
    <mergeCell ref="D156:J159"/>
  </mergeCells>
  <phoneticPr fontId="2"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 Page</vt:lpstr>
      <vt:lpstr>Target Solution</vt:lpstr>
      <vt:lpstr>'Cover Page'!Print_Area</vt:lpstr>
    </vt:vector>
  </TitlesOfParts>
  <Company>MDA Training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rspendelow</dc:creator>
  <cp:lastModifiedBy>Katie Au Yeung</cp:lastModifiedBy>
  <dcterms:created xsi:type="dcterms:W3CDTF">2011-02-02T11:17:46Z</dcterms:created>
  <dcterms:modified xsi:type="dcterms:W3CDTF">2019-01-08T22:51:39Z</dcterms:modified>
</cp:coreProperties>
</file>