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24. Budgeting and Forecasting\Attachments\"/>
    </mc:Choice>
  </mc:AlternateContent>
  <xr:revisionPtr revIDLastSave="0" documentId="13_ncr:1_{3773DFC2-930C-4F69-A643-818BD7A20D0F}" xr6:coauthVersionLast="44" xr6:coauthVersionMax="44" xr10:uidLastSave="{00000000-0000-0000-0000-000000000000}"/>
  <bookViews>
    <workbookView xWindow="11220" yWindow="330" windowWidth="17175" windowHeight="14205" xr2:uid="{00000000-000D-0000-FFFF-FFFF00000000}"/>
  </bookViews>
  <sheets>
    <sheet name="Cover Page" sheetId="2" r:id="rId1"/>
    <sheet name="Variance Analysis" sheetId="1" r:id="rId2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F14" i="1" l="1"/>
  <c r="H14" i="1" s="1"/>
  <c r="H26" i="1" s="1"/>
  <c r="E14" i="1"/>
  <c r="F11" i="1"/>
  <c r="H11" i="1" s="1"/>
  <c r="H25" i="1" s="1"/>
  <c r="E11" i="1"/>
  <c r="F8" i="1"/>
  <c r="H8" i="1" s="1"/>
  <c r="H24" i="1" s="1"/>
  <c r="E8" i="1"/>
  <c r="F7" i="1"/>
  <c r="H7" i="1" s="1"/>
  <c r="E7" i="1"/>
  <c r="C17" i="1"/>
  <c r="C18" i="1" s="1"/>
  <c r="C15" i="1"/>
  <c r="B15" i="1"/>
  <c r="C12" i="1"/>
  <c r="E12" i="1" s="1"/>
  <c r="B12" i="1"/>
  <c r="F12" i="1" s="1"/>
  <c r="C9" i="1"/>
  <c r="B9" i="1"/>
  <c r="B17" i="1" s="1"/>
  <c r="F15" i="1" l="1"/>
  <c r="F9" i="1"/>
  <c r="H23" i="1"/>
  <c r="H17" i="1"/>
  <c r="H22" i="1"/>
  <c r="E17" i="1"/>
  <c r="B18" i="1"/>
  <c r="E18" i="1"/>
  <c r="F17" i="1"/>
  <c r="F18" i="1"/>
  <c r="E9" i="1"/>
  <c r="E15" i="1"/>
  <c r="H27" i="1"/>
  <c r="H29" i="1" l="1"/>
</calcChain>
</file>

<file path=xl/sharedStrings.xml><?xml version="1.0" encoding="utf-8"?>
<sst xmlns="http://schemas.openxmlformats.org/spreadsheetml/2006/main" count="37" uniqueCount="29">
  <si>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</si>
  <si>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</si>
  <si>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</si>
  <si>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</si>
  <si>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</si>
  <si>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</si>
  <si>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</si>
  <si>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</si>
  <si>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</si>
  <si>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</si>
  <si>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</si>
  <si>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</si>
  <si>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</si>
  <si>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</si>
  <si>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</si>
  <si>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</si>
  <si>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</si>
  <si>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</si>
  <si>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</si>
  <si>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</si>
  <si>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</si>
  <si>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</si>
  <si>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</si>
  <si>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</si>
  <si>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</si>
  <si>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Variance Analysis - Complete</t>
  </si>
  <si>
    <t xml:space="preserve">© Corporate Finance Institute. All rights reserved.  </t>
  </si>
  <si>
    <t>Variance Analysis</t>
  </si>
  <si>
    <t>Variance Analysis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</si>
</sst>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+&quot;0.0%;&quot;-&quot;0.0%"/>
    <numFmt numFmtId="167" formatCode="_-* #,##0_-;\(#,##0\)_-;_-* &quot;-&quot;_-;_-@_-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5" fontId="0" fillId="0" borderId="0" xfId="1" applyNumberFormat="1" applyFont="1" applyFill="1"/>
    <xf numFmtId="2" fontId="0" fillId="0" borderId="0" xfId="0" applyNumberFormat="1" applyFill="1"/>
    <xf numFmtId="166" fontId="0" fillId="0" borderId="0" xfId="2" applyNumberFormat="1" applyFont="1"/>
    <xf numFmtId="165" fontId="0" fillId="0" borderId="0" xfId="0" applyNumberFormat="1"/>
    <xf numFmtId="165" fontId="4" fillId="0" borderId="0" xfId="1" applyNumberFormat="1" applyFont="1"/>
    <xf numFmtId="165" fontId="0" fillId="0" borderId="1" xfId="0" applyNumberFormat="1" applyBorder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3" fillId="2" borderId="0" xfId="0" applyFont="1" applyFill="1" applyBorder="1"/>
    <xf numFmtId="0" fontId="6" fillId="2" borderId="0" xfId="0" applyFont="1" applyFill="1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Continuous"/>
    </xf>
    <xf numFmtId="167" fontId="7" fillId="3" borderId="0" xfId="1" applyNumberFormat="1" applyFont="1" applyFill="1" applyAlignment="1">
      <alignment horizontal="left"/>
    </xf>
    <xf numFmtId="0" fontId="2" fillId="2" borderId="0" xfId="4" applyFont="1" applyFill="1"/>
    <xf numFmtId="0" fontId="2" fillId="0" borderId="0" xfId="4" applyFont="1" applyFill="1" applyBorder="1"/>
    <xf numFmtId="0" fontId="9" fillId="0" borderId="0" xfId="4" applyFont="1" applyFill="1" applyBorder="1" applyProtection="1">
      <protection locked="0"/>
    </xf>
    <xf numFmtId="0" fontId="10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0" fillId="0" borderId="0" xfId="4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3" fillId="0" borderId="0" xfId="5" applyFont="1" applyFill="1" applyBorder="1"/>
    <xf numFmtId="0" fontId="6" fillId="3" borderId="0" xfId="4" applyFont="1" applyFill="1" applyBorder="1"/>
    <xf numFmtId="0" fontId="2" fillId="3" borderId="0" xfId="4" applyFont="1" applyFill="1" applyBorder="1"/>
    <xf numFmtId="0" fontId="2" fillId="4" borderId="0" xfId="4" applyFont="1" applyFill="1"/>
    <xf numFmtId="0" fontId="6" fillId="3" borderId="0" xfId="4" applyFont="1" applyFill="1"/>
    <xf numFmtId="0" fontId="14" fillId="3" borderId="0" xfId="0" applyFont="1" applyFill="1"/>
    <xf numFmtId="0" fontId="15" fillId="3" borderId="0" xfId="0" applyFont="1" applyFill="1" applyBorder="1" applyAlignment="1">
      <alignment horizontal="left" vertical="center" readingOrder="1"/>
    </xf>
  </cellXfs>
  <cellStyles count="6">
    <cellStyle name="Comma" xfId="1" builtinId="3"/>
    <cellStyle name="Hyperlink" xfId="3" builtinId="8"/>
    <cellStyle name="Hyperlink 2 2" xfId="5" xr:uid="{F0F7A9F4-DCDD-4283-A76E-507205BA2E67}"/>
    <cellStyle name="Normal" xfId="0" builtinId="0"/>
    <cellStyle name="Normal 2 2" xfId="4" xr:uid="{5380BF42-E00E-4BFE-9324-B3137B5872DA}"/>
    <cellStyle name="Percent" xfId="2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D67B064-82A3-4D91-85B2-FC35E0A53B47}">
          <cx:dataPt idx="0">
            <cx:spPr>
              <a:solidFill>
                <a:srgbClr val="132E57"/>
              </a:solidFill>
            </cx:spPr>
          </cx:dataPt>
          <cx:dataPt idx="5">
            <cx:spPr>
              <a:solidFill>
                <a:srgbClr val="132E5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41230-5D51-44B9-9C7C-BB754D064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</xdr:colOff>
      <xdr:row>5</xdr:row>
      <xdr:rowOff>128587</xdr:rowOff>
    </xdr:from>
    <xdr:to>
      <xdr:col>17</xdr:col>
      <xdr:colOff>555625</xdr:colOff>
      <xdr:row>23</xdr:row>
      <xdr:rowOff>26458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A7C0B8-A568-4BDC-8906-16B8633D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962" y="1195387"/>
              <a:ext cx="5376863" cy="3669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617B-C6DF-44F2-B545-859497204054}">
  <dimension ref="B1:O46"/>
  <sheetViews>
    <sheetView showGridLines="0" tabSelected="1" zoomScaleNormal="100" workbookViewId="0"/>
  </sheetViews>
  <sheetFormatPr defaultColWidth="10.28515625" defaultRowHeight="16.5" x14ac:dyDescent="0.3"/>
  <cols>
    <col min="1" max="2" width="12.42578125" style="24" customWidth="1"/>
    <col min="3" max="3" width="37.28515625" style="24" customWidth="1"/>
    <col min="4" max="22" width="12.42578125" style="24" customWidth="1"/>
    <col min="23" max="25" width="10.28515625" style="24"/>
    <col min="26" max="26" width="10.28515625" style="24" customWidth="1"/>
    <col min="27" max="16384" width="10.28515625" style="24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7" x14ac:dyDescent="0.35">
      <c r="B12" s="25"/>
      <c r="C12" s="26" t="s">
        <v>25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15</v>
      </c>
      <c r="O12" s="25"/>
    </row>
    <row r="13" spans="2:15" ht="19.5" customHeight="1" x14ac:dyDescent="0.3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3">
      <c r="B14" s="25"/>
      <c r="C14" s="29" t="s">
        <v>16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3">
      <c r="B15" s="25"/>
      <c r="C15" s="30" t="str">
        <f ca="1">RIGHT(CELL("filename",'Variance Analysis'!A4),LEN(CELL("filename",'Variance Analysis'!A4))-FIND("]",CELL("filename",'Variance Analysis'!A4)))</f>
        <v>Variance Analysis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3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3">
      <c r="B17" s="25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3">
      <c r="B19" s="25"/>
      <c r="C19" s="25" t="s">
        <v>17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 ht="19.5" customHeight="1" x14ac:dyDescent="0.3">
      <c r="B20" s="25"/>
      <c r="C20" s="32" t="s">
        <v>18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5"/>
    </row>
    <row r="21" spans="2:15" ht="19.5" customHeight="1" x14ac:dyDescent="0.3">
      <c r="B21" s="25"/>
      <c r="C21" s="25" t="s">
        <v>19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3">
      <c r="B22" s="25"/>
      <c r="C22" s="33" t="s">
        <v>20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3">
      <c r="B23" s="25"/>
      <c r="C23" s="3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2:15" ht="19.5" customHeight="1" x14ac:dyDescent="0.3">
      <c r="B24" s="25"/>
      <c r="C24" s="34" t="s">
        <v>21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5"/>
    </row>
    <row r="25" spans="2:15" ht="19.5" customHeight="1" x14ac:dyDescent="0.3">
      <c r="B25" s="36"/>
      <c r="C25" s="37" t="s">
        <v>22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3">
      <c r="B26" s="36"/>
      <c r="C26" s="37" t="s">
        <v>23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3">
      <c r="B27" s="36"/>
      <c r="C27" s="37" t="s">
        <v>24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3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Variance Analysis'!A1" display="'Variance Analysis'!A1" xr:uid="{890ADAFD-5E7D-48B0-9647-D60520C0B48B}"/>
    <hyperlink ref="C22" r:id="rId1" xr:uid="{5D7043DC-5776-4F29-B7CD-2D947FF6B26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6.5" x14ac:dyDescent="0.3"/>
  <cols>
    <col min="1" max="1" width="16.28515625" customWidth="1"/>
    <col min="2" max="3" width="12" customWidth="1"/>
    <col min="4" max="4" width="1.28515625" style="3" customWidth="1"/>
    <col min="5" max="6" width="12" customWidth="1"/>
    <col min="7" max="7" width="1.28515625" customWidth="1"/>
    <col min="8" max="8" width="12" customWidth="1"/>
  </cols>
  <sheetData>
    <row r="1" spans="1:18" x14ac:dyDescent="0.3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 x14ac:dyDescent="0.3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4" spans="1:18" x14ac:dyDescent="0.3">
      <c r="A4" s="23"/>
      <c r="B4" s="20"/>
      <c r="C4" s="20"/>
      <c r="D4" s="4"/>
      <c r="E4" s="22" t="s">
        <v>11</v>
      </c>
      <c r="F4" s="22"/>
      <c r="H4" s="21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3">
      <c r="A5" s="20"/>
      <c r="B5" s="21" t="s">
        <v>1</v>
      </c>
      <c r="C5" s="21" t="s">
        <v>0</v>
      </c>
      <c r="D5" s="5"/>
      <c r="E5" s="21" t="s">
        <v>9</v>
      </c>
      <c r="F5" s="21" t="s">
        <v>10</v>
      </c>
      <c r="H5" s="21" t="s">
        <v>12</v>
      </c>
      <c r="J5" s="22" t="s">
        <v>28</v>
      </c>
      <c r="K5" s="22"/>
      <c r="L5" s="22"/>
      <c r="M5" s="22"/>
      <c r="N5" s="22"/>
      <c r="O5" s="22"/>
      <c r="P5" s="22"/>
      <c r="Q5" s="22"/>
      <c r="R5" s="22"/>
    </row>
    <row r="7" spans="1:18" x14ac:dyDescent="0.3">
      <c r="A7" t="s">
        <v>2</v>
      </c>
      <c r="B7" s="10">
        <v>50000</v>
      </c>
      <c r="C7" s="10">
        <v>46052</v>
      </c>
      <c r="D7" s="6"/>
      <c r="E7" s="8">
        <f>C7/B7-1</f>
        <v>-7.896000000000003E-2</v>
      </c>
      <c r="F7" s="2">
        <f>C7-B7</f>
        <v>-3948</v>
      </c>
      <c r="H7" s="9">
        <f>F7*B8</f>
        <v>-414540</v>
      </c>
    </row>
    <row r="8" spans="1:18" x14ac:dyDescent="0.3">
      <c r="A8" t="s">
        <v>3</v>
      </c>
      <c r="B8" s="10">
        <v>105</v>
      </c>
      <c r="C8" s="10">
        <v>108</v>
      </c>
      <c r="D8" s="7"/>
      <c r="E8" s="8">
        <f t="shared" ref="E8:E9" si="0">C8/B8-1</f>
        <v>2.857142857142847E-2</v>
      </c>
      <c r="F8" s="2">
        <f t="shared" ref="F8:F9" si="1">C8-B8</f>
        <v>3</v>
      </c>
      <c r="H8" s="9">
        <f>F8*C7</f>
        <v>138156</v>
      </c>
    </row>
    <row r="9" spans="1:18" x14ac:dyDescent="0.3">
      <c r="A9" t="s">
        <v>4</v>
      </c>
      <c r="B9" s="2">
        <f>B7*B8</f>
        <v>5250000</v>
      </c>
      <c r="C9" s="2">
        <f>C7*C8</f>
        <v>4973616</v>
      </c>
      <c r="D9" s="6"/>
      <c r="E9" s="8">
        <f t="shared" si="0"/>
        <v>-5.2644571428571374E-2</v>
      </c>
      <c r="F9" s="2">
        <f t="shared" si="1"/>
        <v>-276384</v>
      </c>
      <c r="H9" s="9"/>
    </row>
    <row r="10" spans="1:18" x14ac:dyDescent="0.3">
      <c r="F10" s="2"/>
      <c r="H10" s="9"/>
    </row>
    <row r="11" spans="1:18" x14ac:dyDescent="0.3">
      <c r="A11" t="s">
        <v>5</v>
      </c>
      <c r="B11" s="10">
        <v>3500000</v>
      </c>
      <c r="C11" s="10">
        <v>3558961</v>
      </c>
      <c r="D11" s="6"/>
      <c r="E11" s="8">
        <f t="shared" ref="E11:E12" si="2">C11/B11-1</f>
        <v>1.6845999999999917E-2</v>
      </c>
      <c r="F11" s="2">
        <f t="shared" ref="F11:F12" si="3">C11-B11</f>
        <v>58961</v>
      </c>
      <c r="H11" s="9">
        <f>-F11</f>
        <v>-58961</v>
      </c>
    </row>
    <row r="12" spans="1:18" x14ac:dyDescent="0.3">
      <c r="A12" t="s">
        <v>8</v>
      </c>
      <c r="B12" s="1">
        <f>B11/B7</f>
        <v>70</v>
      </c>
      <c r="C12" s="1">
        <f>C11/C7</f>
        <v>77.281355858594637</v>
      </c>
      <c r="D12" s="7"/>
      <c r="E12" s="8">
        <f t="shared" si="2"/>
        <v>0.10401936940849477</v>
      </c>
      <c r="F12" s="2">
        <f t="shared" si="3"/>
        <v>7.2813558585946367</v>
      </c>
      <c r="H12" s="9"/>
    </row>
    <row r="13" spans="1:18" x14ac:dyDescent="0.3">
      <c r="E13" s="8"/>
      <c r="F13" s="2"/>
      <c r="H13" s="9"/>
    </row>
    <row r="14" spans="1:18" x14ac:dyDescent="0.3">
      <c r="A14" t="s">
        <v>6</v>
      </c>
      <c r="B14" s="10">
        <v>1000000</v>
      </c>
      <c r="C14" s="10">
        <v>900540</v>
      </c>
      <c r="D14" s="6"/>
      <c r="E14" s="8">
        <f t="shared" ref="E14:E15" si="4">C14/B14-1</f>
        <v>-9.9459999999999993E-2</v>
      </c>
      <c r="F14" s="2">
        <f t="shared" ref="F14:F15" si="5">C14-B14</f>
        <v>-99460</v>
      </c>
      <c r="H14" s="9">
        <f>-F14</f>
        <v>99460</v>
      </c>
    </row>
    <row r="15" spans="1:18" x14ac:dyDescent="0.3">
      <c r="A15" t="s">
        <v>8</v>
      </c>
      <c r="B15" s="2">
        <f>B14/B7</f>
        <v>20</v>
      </c>
      <c r="C15" s="2">
        <f>C14/C7</f>
        <v>19.554851037957093</v>
      </c>
      <c r="E15" s="8">
        <f t="shared" si="4"/>
        <v>-2.2257448102145361E-2</v>
      </c>
      <c r="F15" s="2">
        <f t="shared" si="5"/>
        <v>-0.44514896204290721</v>
      </c>
      <c r="H15" s="9"/>
    </row>
    <row r="16" spans="1:18" x14ac:dyDescent="0.3">
      <c r="B16" s="2"/>
      <c r="C16" s="2"/>
      <c r="E16" s="8"/>
      <c r="F16" s="2"/>
      <c r="H16" s="9"/>
    </row>
    <row r="17" spans="1:8" x14ac:dyDescent="0.3">
      <c r="A17" t="s">
        <v>7</v>
      </c>
      <c r="B17" s="2">
        <f>B9-B11-B14</f>
        <v>750000</v>
      </c>
      <c r="C17" s="2">
        <f>C9-C11-C14</f>
        <v>514115</v>
      </c>
      <c r="D17" s="6"/>
      <c r="E17" s="8">
        <f t="shared" ref="E17:E18" si="6">C17/B17-1</f>
        <v>-0.31451333333333331</v>
      </c>
      <c r="F17" s="2">
        <f t="shared" ref="F17:F18" si="7">C17-B17</f>
        <v>-235885</v>
      </c>
      <c r="H17" s="9">
        <f>SUM(H7:H16)</f>
        <v>-235885</v>
      </c>
    </row>
    <row r="18" spans="1:8" x14ac:dyDescent="0.3">
      <c r="A18" t="s">
        <v>8</v>
      </c>
      <c r="B18" s="2">
        <f>B17/B7</f>
        <v>15</v>
      </c>
      <c r="C18" s="2">
        <f>C17/C7</f>
        <v>11.163793103448276</v>
      </c>
      <c r="D18" s="7"/>
      <c r="E18" s="8">
        <f t="shared" si="6"/>
        <v>-0.25574712643678166</v>
      </c>
      <c r="F18" s="2">
        <f t="shared" si="7"/>
        <v>-3.8362068965517242</v>
      </c>
      <c r="H18" s="9"/>
    </row>
    <row r="19" spans="1:8" x14ac:dyDescent="0.3">
      <c r="B19" s="2"/>
      <c r="C19" s="2"/>
      <c r="F19" s="9"/>
    </row>
    <row r="21" spans="1:8" x14ac:dyDescent="0.3">
      <c r="A21" s="15" t="s">
        <v>13</v>
      </c>
      <c r="B21" s="16"/>
      <c r="C21" s="16"/>
      <c r="D21" s="16"/>
      <c r="E21" s="16"/>
      <c r="F21" s="16"/>
      <c r="G21" s="16"/>
      <c r="H21" s="16"/>
    </row>
    <row r="22" spans="1:8" x14ac:dyDescent="0.3">
      <c r="A22" s="17" t="s">
        <v>1</v>
      </c>
      <c r="B22" s="17"/>
      <c r="C22" s="17"/>
      <c r="D22" s="18"/>
      <c r="E22" s="17"/>
      <c r="F22" s="17"/>
      <c r="G22" s="17"/>
      <c r="H22" s="19">
        <f>B17</f>
        <v>750000</v>
      </c>
    </row>
    <row r="23" spans="1:8" x14ac:dyDescent="0.3">
      <c r="A23" t="s">
        <v>2</v>
      </c>
      <c r="H23" s="9">
        <f>H7</f>
        <v>-414540</v>
      </c>
    </row>
    <row r="24" spans="1:8" x14ac:dyDescent="0.3">
      <c r="A24" t="s">
        <v>3</v>
      </c>
      <c r="H24" s="9">
        <f>H8</f>
        <v>138156</v>
      </c>
    </row>
    <row r="25" spans="1:8" x14ac:dyDescent="0.3">
      <c r="A25" t="s">
        <v>5</v>
      </c>
      <c r="H25" s="9">
        <f>H11</f>
        <v>-58961</v>
      </c>
    </row>
    <row r="26" spans="1:8" x14ac:dyDescent="0.3">
      <c r="A26" t="s">
        <v>6</v>
      </c>
      <c r="H26" s="9">
        <f>H14</f>
        <v>99460</v>
      </c>
    </row>
    <row r="27" spans="1:8" x14ac:dyDescent="0.3">
      <c r="A27" t="s">
        <v>0</v>
      </c>
      <c r="H27" s="11">
        <f>C17</f>
        <v>514115</v>
      </c>
    </row>
    <row r="29" spans="1:8" x14ac:dyDescent="0.3">
      <c r="A29" s="12" t="s">
        <v>14</v>
      </c>
      <c r="B29" s="12"/>
      <c r="C29" s="12"/>
      <c r="D29" s="13"/>
      <c r="E29" s="12"/>
      <c r="F29" s="12"/>
      <c r="G29" s="12"/>
      <c r="H29" s="14">
        <f>SUM(H22:H26)-H27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Colby</cp:lastModifiedBy>
  <dcterms:created xsi:type="dcterms:W3CDTF">2017-08-28T18:34:58Z</dcterms:created>
  <dcterms:modified xsi:type="dcterms:W3CDTF">2020-06-16T16:04:08Z</dcterms:modified>
</cp:coreProperties>
</file>