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41. Business Valuation Part II\Qualified Assesement\"/>
    </mc:Choice>
  </mc:AlternateContent>
  <xr:revisionPtr revIDLastSave="0" documentId="13_ncr:1_{D79CB63A-F063-48F7-A464-7BD3566EFFE8}" xr6:coauthVersionLast="45" xr6:coauthVersionMax="45" xr10:uidLastSave="{00000000-0000-0000-0000-000000000000}"/>
  <bookViews>
    <workbookView xWindow="27090" yWindow="4380" windowWidth="20830" windowHeight="16670" activeTab="1" xr2:uid="{6F652306-944E-4603-A95E-1E85DC134D8D}"/>
  </bookViews>
  <sheets>
    <sheet name="Question (Information)" sheetId="1" r:id="rId1"/>
    <sheet name="Question (Solution)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"09/15/2020 22:24:46"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O7" i="2"/>
  <c r="O10" i="2"/>
  <c r="O12" i="2"/>
  <c r="O19" i="2"/>
  <c r="O22" i="2"/>
  <c r="O8" i="2" l="1"/>
  <c r="O11" i="2" s="1"/>
  <c r="O13" i="2"/>
  <c r="O15" i="2"/>
  <c r="O20" i="2" s="1"/>
  <c r="O23" i="2" s="1"/>
  <c r="O16" i="2"/>
  <c r="O21" i="2" s="1"/>
</calcChain>
</file>

<file path=xl/sharedStrings.xml><?xml version="1.0" encoding="utf-8"?>
<sst xmlns="http://schemas.openxmlformats.org/spreadsheetml/2006/main" count="64" uniqueCount="35">
  <si>
    <t>© Corporate Finance Institute. All rights reserved.</t>
  </si>
  <si>
    <t>All Amounts Denominated in US$MM Unless Otherwise Stated</t>
  </si>
  <si>
    <t>Acquisition Assumptions</t>
  </si>
  <si>
    <t>Acquisition Structure Assumptions</t>
  </si>
  <si>
    <t>Acquisition Premium</t>
  </si>
  <si>
    <t>Equity Issuance Discount (to Current Price)</t>
  </si>
  <si>
    <t>% Debt Financing</t>
  </si>
  <si>
    <t>% Equity Financing</t>
  </si>
  <si>
    <t>Acquirer and Target Assumptions</t>
  </si>
  <si>
    <t>Amazon</t>
  </si>
  <si>
    <t>Acquirer</t>
  </si>
  <si>
    <t>Target</t>
  </si>
  <si>
    <t>Share Price ($/sh.)</t>
  </si>
  <si>
    <t>Fully Diluted Shares Outstanding (MM)</t>
  </si>
  <si>
    <t>Acquisition Structure</t>
  </si>
  <si>
    <t>Target Share Price</t>
  </si>
  <si>
    <t>Offer Price</t>
  </si>
  <si>
    <t>Diluted Shares Outstanding</t>
  </si>
  <si>
    <t>Purchase Price</t>
  </si>
  <si>
    <t>Current Net Debt</t>
  </si>
  <si>
    <t>Transaction Value</t>
  </si>
  <si>
    <t>Transaction Costs Qualified Assessment</t>
  </si>
  <si>
    <t>Transaction Costs</t>
  </si>
  <si>
    <t>Transaction Costs Information</t>
  </si>
  <si>
    <t>Acquisition of Walmart by Amazon</t>
  </si>
  <si>
    <t>Walmart</t>
  </si>
  <si>
    <t>Equity Financing Fees</t>
  </si>
  <si>
    <t>Debt Financing Fees</t>
  </si>
  <si>
    <t>Other Transaction Costs</t>
  </si>
  <si>
    <t>Target Debt Early Redemption Premium</t>
  </si>
  <si>
    <t>Cash and Cash Equivalents</t>
  </si>
  <si>
    <t>Total Debt</t>
  </si>
  <si>
    <t>Total Transaction Costs</t>
  </si>
  <si>
    <t>Debt Financing</t>
  </si>
  <si>
    <t>Equity 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</si>
</sst>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;\-&quot;$&quot;#,##0"/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* #,##0_-;\-* #,##0_-;_-* &quot;-&quot;??_-;_-@_-"/>
    <numFmt numFmtId="166" formatCode="#,##0_ ;\-#,##0\ "/>
    <numFmt numFmtId="167" formatCode="0.0%"/>
    <numFmt numFmtId="168" formatCode="_-&quot;$&quot;* #,##0_-;\-&quot;$&quot;* #,##0_-;_-&quot;$&quot;* &quot;-&quot;??_-;_-@_-"/>
    <numFmt numFmtId="172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i/>
      <sz val="11"/>
      <color theme="0"/>
      <name val="Arial Narrow"/>
      <family val="2"/>
    </font>
    <font>
      <i/>
      <sz val="10"/>
      <color theme="0"/>
      <name val="Arial Narrow"/>
      <family val="2"/>
    </font>
    <font>
      <i/>
      <sz val="12"/>
      <color theme="0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u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u val="singleAccounting"/>
      <sz val="1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11"/>
      <color rgb="FF0000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rgb="FFE6E7E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</cellStyleXfs>
  <cellXfs count="55">
    <xf numFmtId="0" fontId="0" fillId="0" borderId="0" xfId="0"/>
    <xf numFmtId="37" fontId="2" fillId="2" borderId="0" xfId="0" applyNumberFormat="1" applyFont="1" applyFill="1" applyAlignment="1">
      <alignment vertical="top"/>
    </xf>
    <xf numFmtId="0" fontId="3" fillId="0" borderId="0" xfId="0" applyFont="1"/>
    <xf numFmtId="37" fontId="4" fillId="2" borderId="0" xfId="0" applyNumberFormat="1" applyFont="1" applyFill="1" applyAlignment="1">
      <alignment horizontal="left" vertical="top"/>
    </xf>
    <xf numFmtId="37" fontId="5" fillId="2" borderId="0" xfId="0" applyNumberFormat="1" applyFont="1" applyFill="1" applyAlignment="1">
      <alignment horizontal="left" vertical="top"/>
    </xf>
    <xf numFmtId="37" fontId="6" fillId="2" borderId="0" xfId="0" applyNumberFormat="1" applyFont="1" applyFill="1" applyAlignment="1">
      <alignment vertical="top"/>
    </xf>
    <xf numFmtId="37" fontId="7" fillId="2" borderId="0" xfId="0" applyNumberFormat="1" applyFont="1" applyFill="1" applyAlignment="1">
      <alignment vertical="top"/>
    </xf>
    <xf numFmtId="37" fontId="8" fillId="2" borderId="0" xfId="0" applyNumberFormat="1" applyFont="1" applyFill="1" applyAlignment="1">
      <alignment vertical="top"/>
    </xf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centerContinuous" vertical="center"/>
    </xf>
    <xf numFmtId="0" fontId="14" fillId="0" borderId="0" xfId="4" applyFont="1" applyAlignment="1">
      <alignment horizontal="centerContinuous" vertical="center"/>
    </xf>
    <xf numFmtId="164" fontId="12" fillId="0" borderId="0" xfId="4" applyNumberFormat="1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/>
    </xf>
    <xf numFmtId="0" fontId="15" fillId="4" borderId="0" xfId="0" applyFont="1" applyFill="1"/>
    <xf numFmtId="0" fontId="9" fillId="4" borderId="0" xfId="0" applyFont="1" applyFill="1"/>
    <xf numFmtId="0" fontId="1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7" fontId="9" fillId="0" borderId="0" xfId="0" applyNumberFormat="1" applyFont="1"/>
    <xf numFmtId="5" fontId="9" fillId="0" borderId="0" xfId="0" applyNumberFormat="1" applyFont="1"/>
    <xf numFmtId="0" fontId="9" fillId="0" borderId="1" xfId="0" applyFont="1" applyBorder="1"/>
    <xf numFmtId="0" fontId="15" fillId="0" borderId="0" xfId="0" applyFont="1"/>
    <xf numFmtId="9" fontId="9" fillId="0" borderId="1" xfId="0" applyNumberFormat="1" applyFont="1" applyBorder="1"/>
    <xf numFmtId="7" fontId="15" fillId="0" borderId="0" xfId="0" applyNumberFormat="1" applyFont="1"/>
    <xf numFmtId="166" fontId="9" fillId="0" borderId="1" xfId="0" applyNumberFormat="1" applyFont="1" applyBorder="1"/>
    <xf numFmtId="5" fontId="15" fillId="0" borderId="0" xfId="0" applyNumberFormat="1" applyFont="1"/>
    <xf numFmtId="5" fontId="9" fillId="0" borderId="1" xfId="0" applyNumberFormat="1" applyFont="1" applyBorder="1"/>
    <xf numFmtId="0" fontId="12" fillId="0" borderId="0" xfId="0" applyFont="1" applyAlignment="1">
      <alignment horizontal="left"/>
    </xf>
    <xf numFmtId="0" fontId="15" fillId="0" borderId="2" xfId="0" applyFont="1" applyBorder="1"/>
    <xf numFmtId="5" fontId="15" fillId="0" borderId="2" xfId="0" applyNumberFormat="1" applyFont="1" applyBorder="1"/>
    <xf numFmtId="0" fontId="15" fillId="0" borderId="0" xfId="0" applyFont="1" applyBorder="1"/>
    <xf numFmtId="0" fontId="5" fillId="0" borderId="0" xfId="0" applyFont="1" applyFill="1" applyBorder="1"/>
    <xf numFmtId="0" fontId="9" fillId="0" borderId="0" xfId="0" applyFont="1" applyFill="1" applyBorder="1"/>
    <xf numFmtId="7" fontId="9" fillId="0" borderId="0" xfId="0" applyNumberFormat="1" applyFont="1" applyFill="1" applyBorder="1"/>
    <xf numFmtId="9" fontId="9" fillId="0" borderId="0" xfId="0" applyNumberFormat="1" applyFont="1" applyFill="1" applyBorder="1"/>
    <xf numFmtId="0" fontId="15" fillId="0" borderId="0" xfId="0" applyFont="1" applyFill="1" applyBorder="1"/>
    <xf numFmtId="7" fontId="15" fillId="0" borderId="0" xfId="0" applyNumberFormat="1" applyFont="1" applyFill="1" applyBorder="1"/>
    <xf numFmtId="166" fontId="9" fillId="0" borderId="0" xfId="0" applyNumberFormat="1" applyFont="1" applyFill="1" applyBorder="1"/>
    <xf numFmtId="5" fontId="15" fillId="0" borderId="0" xfId="0" applyNumberFormat="1" applyFont="1" applyFill="1" applyBorder="1"/>
    <xf numFmtId="5" fontId="9" fillId="0" borderId="0" xfId="0" applyNumberFormat="1" applyFont="1" applyFill="1" applyBorder="1"/>
    <xf numFmtId="168" fontId="9" fillId="0" borderId="0" xfId="0" applyNumberFormat="1" applyFont="1"/>
    <xf numFmtId="9" fontId="17" fillId="0" borderId="0" xfId="3" applyFont="1"/>
    <xf numFmtId="0" fontId="17" fillId="0" borderId="0" xfId="0" applyFont="1"/>
    <xf numFmtId="7" fontId="17" fillId="0" borderId="0" xfId="0" applyNumberFormat="1" applyFont="1"/>
    <xf numFmtId="165" fontId="17" fillId="0" borderId="0" xfId="1" applyNumberFormat="1" applyFont="1"/>
    <xf numFmtId="5" fontId="17" fillId="0" borderId="0" xfId="0" applyNumberFormat="1" applyFont="1"/>
    <xf numFmtId="167" fontId="17" fillId="0" borderId="0" xfId="3" applyNumberFormat="1" applyFont="1"/>
    <xf numFmtId="167" fontId="17" fillId="0" borderId="0" xfId="0" applyNumberFormat="1" applyFont="1" applyFill="1" applyBorder="1" applyAlignment="1">
      <alignment horizontal="right"/>
    </xf>
    <xf numFmtId="172" fontId="17" fillId="0" borderId="0" xfId="2" applyNumberFormat="1" applyFont="1"/>
  </cellXfs>
  <cellStyles count="5">
    <cellStyle name="Comma" xfId="1" builtinId="3"/>
    <cellStyle name="Currency" xfId="2" builtinId="4"/>
    <cellStyle name="Normal" xfId="0" builtinId="0"/>
    <cellStyle name="Normal_Master Junior Database v2" xfId="4" xr:uid="{2A75054F-930E-4F1E-A32D-1E8B01A3FCA2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4064-3B05-4BD8-8BAC-847C6414EF72}">
  <dimension ref="A1:R31"/>
  <sheetViews>
    <sheetView showGridLines="0" zoomScaleNormal="100" workbookViewId="0"/>
  </sheetViews>
  <sheetFormatPr defaultColWidth="12.7265625" defaultRowHeight="14" x14ac:dyDescent="0.3"/>
  <cols>
    <col min="1" max="1" width="5.7265625" style="8" customWidth="1"/>
    <col min="2" max="7" width="12.7265625" style="8"/>
    <col min="8" max="8" width="5.7265625" style="8" customWidth="1"/>
    <col min="9" max="16384" width="12.7265625" style="8"/>
  </cols>
  <sheetData>
    <row r="1" spans="1:17" s="2" customFormat="1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s="2" customFormat="1" ht="18" x14ac:dyDescent="0.35">
      <c r="A2" s="3" t="s">
        <v>21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s="2" customFormat="1" ht="15.5" x14ac:dyDescent="0.35">
      <c r="A3" s="5" t="s">
        <v>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5" spans="1:17" ht="15.5" x14ac:dyDescent="0.35">
      <c r="B5" s="9" t="s">
        <v>2</v>
      </c>
      <c r="C5" s="9"/>
      <c r="D5" s="9"/>
      <c r="E5" s="9"/>
      <c r="F5" s="9"/>
      <c r="G5" s="9"/>
      <c r="I5" s="37"/>
      <c r="J5" s="37"/>
      <c r="K5" s="37"/>
      <c r="L5" s="37"/>
      <c r="M5" s="37"/>
      <c r="N5" s="37"/>
      <c r="O5" s="37"/>
      <c r="P5" s="38"/>
      <c r="Q5" s="38"/>
    </row>
    <row r="6" spans="1:17" x14ac:dyDescent="0.3">
      <c r="B6" s="10"/>
      <c r="C6" s="11"/>
      <c r="D6" s="12"/>
      <c r="E6" s="13"/>
      <c r="F6" s="14"/>
      <c r="I6" s="38"/>
      <c r="J6" s="38"/>
      <c r="K6" s="38"/>
      <c r="L6" s="38"/>
      <c r="M6" s="38"/>
      <c r="N6" s="38"/>
      <c r="O6" s="39"/>
      <c r="P6" s="38"/>
      <c r="Q6" s="38"/>
    </row>
    <row r="7" spans="1:17" ht="17" x14ac:dyDescent="0.3">
      <c r="B7" s="15" t="s">
        <v>24</v>
      </c>
      <c r="C7" s="16"/>
      <c r="D7" s="17"/>
      <c r="E7" s="16"/>
      <c r="F7" s="18"/>
      <c r="G7" s="19"/>
      <c r="I7" s="38"/>
      <c r="J7" s="38"/>
      <c r="K7" s="38"/>
      <c r="L7" s="38"/>
      <c r="M7" s="38"/>
      <c r="N7" s="38"/>
      <c r="O7" s="40"/>
      <c r="P7" s="38"/>
      <c r="Q7" s="38"/>
    </row>
    <row r="8" spans="1:17" x14ac:dyDescent="0.3">
      <c r="I8" s="41"/>
      <c r="J8" s="41"/>
      <c r="K8" s="41"/>
      <c r="L8" s="41"/>
      <c r="M8" s="41"/>
      <c r="N8" s="41"/>
      <c r="O8" s="42"/>
      <c r="P8" s="38"/>
      <c r="Q8" s="38"/>
    </row>
    <row r="9" spans="1:17" x14ac:dyDescent="0.3">
      <c r="B9" s="20" t="s">
        <v>3</v>
      </c>
      <c r="C9" s="21"/>
      <c r="D9" s="21"/>
      <c r="E9" s="21"/>
      <c r="F9" s="21"/>
      <c r="G9" s="21"/>
      <c r="I9" s="38"/>
      <c r="J9" s="38"/>
      <c r="K9" s="38"/>
      <c r="L9" s="38"/>
      <c r="M9" s="38"/>
      <c r="N9" s="38"/>
      <c r="O9" s="38"/>
      <c r="P9" s="38"/>
      <c r="Q9" s="38"/>
    </row>
    <row r="10" spans="1:17" x14ac:dyDescent="0.3">
      <c r="B10" s="8" t="s">
        <v>4</v>
      </c>
      <c r="G10" s="47">
        <v>0.2</v>
      </c>
      <c r="I10" s="38"/>
      <c r="J10" s="38"/>
      <c r="K10" s="38"/>
      <c r="L10" s="38"/>
      <c r="M10" s="38"/>
      <c r="N10" s="38"/>
      <c r="O10" s="43"/>
      <c r="P10" s="38"/>
      <c r="Q10" s="38"/>
    </row>
    <row r="11" spans="1:17" x14ac:dyDescent="0.3">
      <c r="B11" s="8" t="s">
        <v>5</v>
      </c>
      <c r="G11" s="47">
        <v>0.05</v>
      </c>
      <c r="I11" s="41"/>
      <c r="J11" s="41"/>
      <c r="K11" s="41"/>
      <c r="L11" s="41"/>
      <c r="M11" s="41"/>
      <c r="N11" s="41"/>
      <c r="O11" s="44"/>
      <c r="P11" s="38"/>
      <c r="Q11" s="38"/>
    </row>
    <row r="12" spans="1:17" x14ac:dyDescent="0.3">
      <c r="G12" s="48"/>
      <c r="I12" s="38"/>
      <c r="J12" s="38"/>
      <c r="K12" s="38"/>
      <c r="L12" s="38"/>
      <c r="M12" s="38"/>
      <c r="N12" s="38"/>
      <c r="O12" s="45"/>
      <c r="P12" s="38"/>
      <c r="Q12" s="38"/>
    </row>
    <row r="13" spans="1:17" x14ac:dyDescent="0.3">
      <c r="B13" s="8" t="s">
        <v>6</v>
      </c>
      <c r="G13" s="47">
        <v>0.5</v>
      </c>
      <c r="I13" s="41"/>
      <c r="J13" s="41"/>
      <c r="K13" s="41"/>
      <c r="L13" s="41"/>
      <c r="M13" s="41"/>
      <c r="N13" s="41"/>
      <c r="O13" s="44"/>
      <c r="P13" s="38"/>
      <c r="Q13" s="38"/>
    </row>
    <row r="14" spans="1:17" x14ac:dyDescent="0.3">
      <c r="B14" s="8" t="s">
        <v>7</v>
      </c>
      <c r="G14" s="47">
        <v>0.5</v>
      </c>
      <c r="I14" s="38"/>
      <c r="J14" s="38"/>
      <c r="K14" s="38"/>
      <c r="L14" s="38"/>
      <c r="M14" s="38"/>
      <c r="N14" s="38"/>
      <c r="O14" s="38"/>
      <c r="P14" s="38"/>
      <c r="Q14" s="38"/>
    </row>
    <row r="15" spans="1:17" x14ac:dyDescent="0.3">
      <c r="I15" s="38"/>
      <c r="J15" s="38"/>
      <c r="K15" s="38"/>
      <c r="L15" s="38"/>
      <c r="M15" s="38"/>
      <c r="N15" s="38"/>
      <c r="O15" s="45"/>
      <c r="P15" s="38"/>
      <c r="Q15" s="38"/>
    </row>
    <row r="16" spans="1:17" x14ac:dyDescent="0.3">
      <c r="B16" s="20" t="s">
        <v>8</v>
      </c>
      <c r="C16" s="21"/>
      <c r="D16" s="21"/>
      <c r="E16" s="21"/>
      <c r="F16" s="21"/>
      <c r="G16" s="21"/>
      <c r="I16" s="38"/>
      <c r="J16" s="38"/>
      <c r="K16" s="38"/>
      <c r="L16" s="38"/>
      <c r="M16" s="38"/>
      <c r="N16" s="38"/>
      <c r="O16" s="45"/>
      <c r="P16" s="38"/>
      <c r="Q16" s="38"/>
    </row>
    <row r="17" spans="2:18" x14ac:dyDescent="0.3">
      <c r="F17" s="22" t="s">
        <v>9</v>
      </c>
      <c r="G17" s="22" t="s">
        <v>25</v>
      </c>
      <c r="I17" s="38"/>
      <c r="J17" s="38"/>
      <c r="K17" s="38"/>
      <c r="L17" s="38"/>
      <c r="M17" s="38"/>
      <c r="N17" s="38"/>
      <c r="O17" s="38"/>
      <c r="P17" s="38"/>
      <c r="Q17" s="38"/>
    </row>
    <row r="18" spans="2:18" ht="15.5" x14ac:dyDescent="0.35">
      <c r="F18" s="23" t="s">
        <v>10</v>
      </c>
      <c r="G18" s="23" t="s">
        <v>11</v>
      </c>
      <c r="I18" s="37"/>
      <c r="J18" s="37"/>
      <c r="K18" s="37"/>
      <c r="L18" s="37"/>
      <c r="M18" s="37"/>
      <c r="N18" s="37"/>
      <c r="O18" s="37"/>
      <c r="P18" s="38"/>
      <c r="Q18" s="38"/>
    </row>
    <row r="19" spans="2:18" x14ac:dyDescent="0.3">
      <c r="B19" s="8" t="s">
        <v>12</v>
      </c>
      <c r="F19" s="49">
        <v>3099.4</v>
      </c>
      <c r="G19" s="49">
        <v>140.5</v>
      </c>
      <c r="I19" s="38"/>
      <c r="J19" s="38"/>
      <c r="K19" s="38"/>
      <c r="L19" s="38"/>
      <c r="M19" s="38"/>
      <c r="N19" s="38"/>
      <c r="O19" s="39"/>
      <c r="P19" s="38"/>
      <c r="Q19" s="38"/>
    </row>
    <row r="20" spans="2:18" x14ac:dyDescent="0.3">
      <c r="B20" s="8" t="s">
        <v>13</v>
      </c>
      <c r="F20" s="50">
        <v>518.20000000000005</v>
      </c>
      <c r="G20" s="50">
        <v>2863.0589399999999</v>
      </c>
      <c r="I20" s="38"/>
      <c r="J20" s="38"/>
      <c r="K20" s="38"/>
      <c r="L20" s="38"/>
      <c r="M20" s="38"/>
      <c r="N20" s="38"/>
      <c r="O20" s="39"/>
      <c r="P20" s="38"/>
      <c r="Q20" s="38"/>
    </row>
    <row r="21" spans="2:18" x14ac:dyDescent="0.3">
      <c r="B21" s="8" t="s">
        <v>30</v>
      </c>
      <c r="F21" s="51">
        <v>37466</v>
      </c>
      <c r="G21" s="51">
        <v>16906</v>
      </c>
      <c r="I21" s="38"/>
      <c r="J21" s="38"/>
      <c r="K21" s="38"/>
      <c r="L21" s="38"/>
      <c r="M21" s="38"/>
      <c r="N21" s="38"/>
      <c r="O21" s="39"/>
      <c r="P21" s="38"/>
      <c r="Q21" s="38"/>
    </row>
    <row r="22" spans="2:18" x14ac:dyDescent="0.3">
      <c r="B22" s="8" t="s">
        <v>31</v>
      </c>
      <c r="F22" s="51">
        <v>91401</v>
      </c>
      <c r="G22" s="51">
        <v>70242</v>
      </c>
      <c r="I22" s="38"/>
      <c r="J22" s="38"/>
      <c r="K22" s="38"/>
      <c r="L22" s="38"/>
      <c r="M22" s="38"/>
      <c r="N22" s="38"/>
      <c r="O22" s="39"/>
      <c r="P22" s="38"/>
      <c r="Q22" s="38"/>
    </row>
    <row r="23" spans="2:18" x14ac:dyDescent="0.3">
      <c r="F23" s="25"/>
      <c r="G23" s="25"/>
      <c r="I23" s="41"/>
      <c r="J23" s="41"/>
      <c r="K23" s="41"/>
      <c r="L23" s="41"/>
      <c r="M23" s="41"/>
      <c r="N23" s="41"/>
      <c r="O23" s="44"/>
      <c r="P23" s="41"/>
      <c r="Q23" s="41"/>
      <c r="R23" s="36"/>
    </row>
    <row r="24" spans="2:18" x14ac:dyDescent="0.3">
      <c r="B24" s="20" t="s">
        <v>23</v>
      </c>
      <c r="C24" s="21"/>
      <c r="D24" s="21"/>
      <c r="E24" s="21"/>
      <c r="F24" s="21"/>
      <c r="G24" s="21"/>
      <c r="I24" s="38"/>
      <c r="J24" s="38"/>
      <c r="K24" s="38"/>
      <c r="L24" s="38"/>
      <c r="M24" s="38"/>
      <c r="N24" s="38"/>
      <c r="O24" s="38"/>
      <c r="P24" s="38"/>
      <c r="Q24" s="38"/>
    </row>
    <row r="25" spans="2:18" x14ac:dyDescent="0.3">
      <c r="B25" s="33" t="s">
        <v>26</v>
      </c>
      <c r="G25" s="52">
        <v>5.5E-2</v>
      </c>
      <c r="I25" s="38"/>
      <c r="J25" s="38"/>
      <c r="K25" s="38"/>
      <c r="L25" s="38"/>
      <c r="M25" s="38"/>
      <c r="N25" s="38"/>
      <c r="O25" s="38"/>
      <c r="P25" s="38"/>
      <c r="Q25" s="38"/>
    </row>
    <row r="26" spans="2:18" x14ac:dyDescent="0.3">
      <c r="B26" s="33" t="s">
        <v>27</v>
      </c>
      <c r="G26" s="52">
        <v>1.4999999999999999E-2</v>
      </c>
      <c r="I26" s="38"/>
      <c r="J26" s="38"/>
      <c r="K26" s="38"/>
      <c r="L26" s="38"/>
      <c r="M26" s="38"/>
      <c r="N26" s="38"/>
      <c r="O26" s="38"/>
      <c r="P26" s="38"/>
      <c r="Q26" s="38"/>
    </row>
    <row r="27" spans="2:18" x14ac:dyDescent="0.3">
      <c r="B27" s="8" t="s">
        <v>28</v>
      </c>
      <c r="G27" s="54">
        <v>3000</v>
      </c>
      <c r="I27" s="38"/>
      <c r="J27" s="38"/>
      <c r="K27" s="38"/>
      <c r="L27" s="38"/>
      <c r="M27" s="38"/>
      <c r="N27" s="38"/>
      <c r="O27" s="38"/>
      <c r="P27" s="38"/>
      <c r="Q27" s="38"/>
    </row>
    <row r="28" spans="2:18" x14ac:dyDescent="0.3">
      <c r="B28" s="8" t="s">
        <v>29</v>
      </c>
      <c r="G28" s="53">
        <v>0.03</v>
      </c>
    </row>
    <row r="29" spans="2:18" x14ac:dyDescent="0.3">
      <c r="G29" s="24"/>
    </row>
    <row r="31" spans="2:18" x14ac:dyDescent="0.3">
      <c r="G3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47D-9026-4FAD-91C7-23B44AD74092}">
  <dimension ref="A1:R31"/>
  <sheetViews>
    <sheetView showGridLines="0" tabSelected="1" zoomScaleNormal="100" workbookViewId="0"/>
  </sheetViews>
  <sheetFormatPr defaultColWidth="12.7265625" defaultRowHeight="14" x14ac:dyDescent="0.3"/>
  <cols>
    <col min="1" max="1" width="5.7265625" style="8" customWidth="1"/>
    <col min="2" max="7" width="12.7265625" style="8"/>
    <col min="8" max="8" width="5.7265625" style="8" customWidth="1"/>
    <col min="9" max="16384" width="12.7265625" style="8"/>
  </cols>
  <sheetData>
    <row r="1" spans="1:15" s="2" customFormat="1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18" x14ac:dyDescent="0.35">
      <c r="A2" s="3" t="s">
        <v>21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2" customFormat="1" ht="15.5" x14ac:dyDescent="0.35">
      <c r="A3" s="5" t="s">
        <v>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5" spans="1:15" ht="15.5" x14ac:dyDescent="0.35">
      <c r="B5" s="9" t="s">
        <v>2</v>
      </c>
      <c r="C5" s="9"/>
      <c r="D5" s="9"/>
      <c r="E5" s="9"/>
      <c r="F5" s="9"/>
      <c r="G5" s="9"/>
      <c r="I5" s="9" t="s">
        <v>14</v>
      </c>
      <c r="J5" s="9"/>
      <c r="K5" s="9"/>
      <c r="L5" s="9"/>
      <c r="M5" s="9"/>
      <c r="N5" s="9"/>
      <c r="O5" s="9"/>
    </row>
    <row r="6" spans="1:15" x14ac:dyDescent="0.3">
      <c r="B6" s="10"/>
      <c r="C6" s="11"/>
      <c r="D6" s="12"/>
      <c r="E6" s="13"/>
      <c r="F6" s="14"/>
      <c r="I6" s="8" t="s">
        <v>15</v>
      </c>
      <c r="O6" s="24">
        <f>+G19</f>
        <v>140.5</v>
      </c>
    </row>
    <row r="7" spans="1:15" ht="17" x14ac:dyDescent="0.3">
      <c r="B7" s="15" t="s">
        <v>24</v>
      </c>
      <c r="C7" s="16"/>
      <c r="D7" s="17"/>
      <c r="E7" s="16"/>
      <c r="F7" s="18"/>
      <c r="G7" s="19"/>
      <c r="I7" s="26" t="s">
        <v>4</v>
      </c>
      <c r="J7" s="26"/>
      <c r="K7" s="26"/>
      <c r="L7" s="26"/>
      <c r="M7" s="26"/>
      <c r="N7" s="26"/>
      <c r="O7" s="28">
        <f>+G10</f>
        <v>0.2</v>
      </c>
    </row>
    <row r="8" spans="1:15" x14ac:dyDescent="0.3">
      <c r="I8" s="27" t="s">
        <v>16</v>
      </c>
      <c r="J8" s="27"/>
      <c r="K8" s="27"/>
      <c r="L8" s="27"/>
      <c r="M8" s="27"/>
      <c r="N8" s="27"/>
      <c r="O8" s="29">
        <f>+O6*(1+O7)</f>
        <v>168.6</v>
      </c>
    </row>
    <row r="9" spans="1:15" x14ac:dyDescent="0.3">
      <c r="B9" s="20" t="s">
        <v>3</v>
      </c>
      <c r="C9" s="21"/>
      <c r="D9" s="21"/>
      <c r="E9" s="21"/>
      <c r="F9" s="21"/>
      <c r="G9" s="21"/>
    </row>
    <row r="10" spans="1:15" x14ac:dyDescent="0.3">
      <c r="B10" s="8" t="s">
        <v>4</v>
      </c>
      <c r="G10" s="47">
        <v>0.2</v>
      </c>
      <c r="I10" s="26" t="s">
        <v>17</v>
      </c>
      <c r="J10" s="26"/>
      <c r="K10" s="26"/>
      <c r="L10" s="26"/>
      <c r="M10" s="26"/>
      <c r="N10" s="26"/>
      <c r="O10" s="30">
        <f>+G20</f>
        <v>2863.0589399999999</v>
      </c>
    </row>
    <row r="11" spans="1:15" x14ac:dyDescent="0.3">
      <c r="B11" s="8" t="s">
        <v>5</v>
      </c>
      <c r="G11" s="47">
        <v>0.05</v>
      </c>
      <c r="I11" s="27" t="s">
        <v>18</v>
      </c>
      <c r="J11" s="27"/>
      <c r="K11" s="27"/>
      <c r="L11" s="27"/>
      <c r="M11" s="27"/>
      <c r="N11" s="27"/>
      <c r="O11" s="31">
        <f>+O8*O10</f>
        <v>482711.73728399997</v>
      </c>
    </row>
    <row r="12" spans="1:15" x14ac:dyDescent="0.3">
      <c r="G12" s="48"/>
      <c r="I12" s="26" t="s">
        <v>19</v>
      </c>
      <c r="J12" s="26"/>
      <c r="K12" s="26"/>
      <c r="L12" s="26"/>
      <c r="M12" s="26"/>
      <c r="N12" s="26"/>
      <c r="O12" s="32">
        <f>G22-G21</f>
        <v>53336</v>
      </c>
    </row>
    <row r="13" spans="1:15" x14ac:dyDescent="0.3">
      <c r="B13" s="8" t="s">
        <v>6</v>
      </c>
      <c r="G13" s="47">
        <v>0.5</v>
      </c>
      <c r="I13" s="27" t="s">
        <v>20</v>
      </c>
      <c r="J13" s="27"/>
      <c r="K13" s="27"/>
      <c r="L13" s="27"/>
      <c r="M13" s="27"/>
      <c r="N13" s="27"/>
      <c r="O13" s="31">
        <f>SUM(O11:O12)</f>
        <v>536047.73728400003</v>
      </c>
    </row>
    <row r="14" spans="1:15" x14ac:dyDescent="0.3">
      <c r="B14" s="8" t="s">
        <v>7</v>
      </c>
      <c r="G14" s="47">
        <v>0.5</v>
      </c>
    </row>
    <row r="15" spans="1:15" x14ac:dyDescent="0.3">
      <c r="I15" s="8" t="s">
        <v>33</v>
      </c>
      <c r="O15" s="25">
        <f>+O11*G13</f>
        <v>241355.86864199999</v>
      </c>
    </row>
    <row r="16" spans="1:15" x14ac:dyDescent="0.3">
      <c r="B16" s="20" t="s">
        <v>8</v>
      </c>
      <c r="C16" s="21"/>
      <c r="D16" s="21"/>
      <c r="E16" s="21"/>
      <c r="F16" s="21"/>
      <c r="G16" s="21"/>
      <c r="I16" s="8" t="s">
        <v>34</v>
      </c>
      <c r="O16" s="25">
        <f>+O11*G14</f>
        <v>241355.86864199999</v>
      </c>
    </row>
    <row r="17" spans="2:18" x14ac:dyDescent="0.3">
      <c r="F17" s="22" t="s">
        <v>9</v>
      </c>
      <c r="G17" s="22" t="s">
        <v>25</v>
      </c>
    </row>
    <row r="18" spans="2:18" ht="15.5" x14ac:dyDescent="0.35">
      <c r="F18" s="23" t="s">
        <v>10</v>
      </c>
      <c r="G18" s="23" t="s">
        <v>11</v>
      </c>
      <c r="I18" s="9" t="s">
        <v>22</v>
      </c>
      <c r="J18" s="9"/>
      <c r="K18" s="9"/>
      <c r="L18" s="9"/>
      <c r="M18" s="9"/>
      <c r="N18" s="9"/>
      <c r="O18" s="9"/>
    </row>
    <row r="19" spans="2:18" x14ac:dyDescent="0.3">
      <c r="B19" s="8" t="s">
        <v>12</v>
      </c>
      <c r="F19" s="49">
        <v>3099.4</v>
      </c>
      <c r="G19" s="49">
        <v>140.5</v>
      </c>
      <c r="I19" s="8" t="s">
        <v>29</v>
      </c>
      <c r="O19" s="25">
        <f>G22*G28</f>
        <v>2107.2599999999998</v>
      </c>
    </row>
    <row r="20" spans="2:18" x14ac:dyDescent="0.3">
      <c r="B20" s="8" t="s">
        <v>13</v>
      </c>
      <c r="F20" s="50">
        <v>518.20000000000005</v>
      </c>
      <c r="G20" s="50">
        <v>2863.0589399999999</v>
      </c>
      <c r="I20" s="8" t="s">
        <v>27</v>
      </c>
      <c r="O20" s="25">
        <f>G26*O15</f>
        <v>3620.3380296299997</v>
      </c>
    </row>
    <row r="21" spans="2:18" x14ac:dyDescent="0.3">
      <c r="B21" s="8" t="s">
        <v>30</v>
      </c>
      <c r="F21" s="51">
        <v>37466</v>
      </c>
      <c r="G21" s="51">
        <v>16906</v>
      </c>
      <c r="I21" s="8" t="s">
        <v>26</v>
      </c>
      <c r="O21" s="25">
        <f>O16*G25</f>
        <v>13274.57277531</v>
      </c>
    </row>
    <row r="22" spans="2:18" x14ac:dyDescent="0.3">
      <c r="B22" s="8" t="s">
        <v>31</v>
      </c>
      <c r="F22" s="51">
        <v>91401</v>
      </c>
      <c r="G22" s="51">
        <v>70242</v>
      </c>
      <c r="I22" s="8" t="s">
        <v>28</v>
      </c>
      <c r="O22" s="46">
        <f>G27</f>
        <v>3000</v>
      </c>
    </row>
    <row r="23" spans="2:18" x14ac:dyDescent="0.3">
      <c r="F23" s="25"/>
      <c r="G23" s="25"/>
      <c r="I23" s="34" t="s">
        <v>32</v>
      </c>
      <c r="J23" s="34"/>
      <c r="K23" s="34"/>
      <c r="L23" s="34"/>
      <c r="M23" s="34"/>
      <c r="N23" s="34"/>
      <c r="O23" s="35">
        <f>SUM(O19:O22)</f>
        <v>22002.17080494</v>
      </c>
      <c r="P23" s="36"/>
      <c r="Q23" s="36"/>
      <c r="R23" s="36"/>
    </row>
    <row r="24" spans="2:18" x14ac:dyDescent="0.3">
      <c r="B24" s="20" t="s">
        <v>23</v>
      </c>
      <c r="C24" s="21"/>
      <c r="D24" s="21"/>
      <c r="E24" s="21"/>
      <c r="F24" s="21"/>
      <c r="G24" s="21"/>
    </row>
    <row r="25" spans="2:18" x14ac:dyDescent="0.3">
      <c r="B25" s="33" t="s">
        <v>26</v>
      </c>
      <c r="G25" s="52">
        <v>5.5E-2</v>
      </c>
    </row>
    <row r="26" spans="2:18" x14ac:dyDescent="0.3">
      <c r="B26" s="33" t="s">
        <v>27</v>
      </c>
      <c r="G26" s="52">
        <v>1.4999999999999999E-2</v>
      </c>
    </row>
    <row r="27" spans="2:18" x14ac:dyDescent="0.3">
      <c r="B27" s="8" t="s">
        <v>28</v>
      </c>
      <c r="G27" s="54">
        <v>3000</v>
      </c>
    </row>
    <row r="28" spans="2:18" x14ac:dyDescent="0.3">
      <c r="B28" s="8" t="s">
        <v>29</v>
      </c>
      <c r="G28" s="53">
        <v>0.03</v>
      </c>
    </row>
    <row r="29" spans="2:18" x14ac:dyDescent="0.3">
      <c r="G29" s="24"/>
    </row>
    <row r="31" spans="2:18" x14ac:dyDescent="0.3">
      <c r="G3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(Information)</vt:lpstr>
      <vt:lpstr>Question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GIll</dc:creator>
  <cp:lastModifiedBy>Katie Au Yeung</cp:lastModifiedBy>
  <dcterms:created xsi:type="dcterms:W3CDTF">2020-11-24T19:45:39Z</dcterms:created>
  <dcterms:modified xsi:type="dcterms:W3CDTF">2020-11-25T17:27:00Z</dcterms:modified>
</cp:coreProperties>
</file>