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G:\Shared drives\Courses &amp; Programs\1 Financial Modeling and Valuation Analyst (FMVA)\01. Accounting Fundamentals\Attachments\3. Constructing a Cash Flow Statement\"/>
    </mc:Choice>
  </mc:AlternateContent>
  <xr:revisionPtr revIDLastSave="0" documentId="13_ncr:1_{2A1822EE-A8D1-4CB4-92D3-186C6BC3562F}" xr6:coauthVersionLast="45" xr6:coauthVersionMax="45" xr10:uidLastSave="{00000000-0000-0000-0000-000000000000}"/>
  <bookViews>
    <workbookView xWindow="-110" yWindow="-110" windowWidth="38620" windowHeight="21220" xr2:uid="{00000000-000D-0000-FFFF-FFFF00000000}"/>
  </bookViews>
  <sheets>
    <sheet name="Cover Page" sheetId="2" r:id="rId1"/>
    <sheet name="Candor Cash Flow Solution" sheetId="1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'Cover Page'!$A$1:$P$25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4" i="1" l="1"/>
  <c r="N16" i="1"/>
  <c r="N15" i="1"/>
  <c r="J17" i="1"/>
  <c r="J13" i="1"/>
  <c r="J14" i="1"/>
  <c r="J12" i="1"/>
  <c r="C15" i="2" l="1"/>
  <c r="N30" i="1" l="1"/>
  <c r="N26" i="1"/>
  <c r="N13" i="1"/>
  <c r="J31" i="1"/>
  <c r="J28" i="1"/>
  <c r="N25" i="1" s="1"/>
  <c r="J23" i="1"/>
  <c r="N24" i="1" s="1"/>
  <c r="N27" i="1" s="1"/>
  <c r="J24" i="1"/>
  <c r="J22" i="1"/>
  <c r="N17" i="1" s="1"/>
  <c r="D13" i="1" l="1"/>
  <c r="I41" i="1" l="1"/>
  <c r="I40" i="1"/>
  <c r="I25" i="1"/>
  <c r="H25" i="1"/>
  <c r="I38" i="1"/>
  <c r="I15" i="1"/>
  <c r="I19" i="1" s="1"/>
  <c r="H33" i="1"/>
  <c r="H35" i="1" s="1"/>
  <c r="H15" i="1"/>
  <c r="H19" i="1" s="1"/>
  <c r="D16" i="1"/>
  <c r="D18" i="1" s="1"/>
  <c r="D20" i="1" s="1"/>
  <c r="D23" i="1" l="1"/>
  <c r="D25" i="1" s="1"/>
  <c r="I32" i="1" s="1"/>
  <c r="N12" i="1"/>
  <c r="N18" i="1" s="1"/>
  <c r="I39" i="1"/>
  <c r="N21" i="1" s="1"/>
  <c r="H10" i="1"/>
  <c r="N29" i="1" l="1"/>
  <c r="N31" i="1" s="1"/>
  <c r="N33" i="1" s="1"/>
  <c r="I33" i="1"/>
  <c r="I35" i="1" s="1"/>
  <c r="I10" i="1" s="1"/>
  <c r="J32" i="1"/>
</calcChain>
</file>

<file path=xl/sharedStrings.xml><?xml version="1.0" encoding="utf-8"?>
<sst xmlns="http://schemas.openxmlformats.org/spreadsheetml/2006/main" count="78" uniqueCount="70">
  <si>
    <t xml:space="preserve">Revenue </t>
  </si>
  <si>
    <t>Net income</t>
  </si>
  <si>
    <t>Purchases</t>
  </si>
  <si>
    <t>Expenses</t>
  </si>
  <si>
    <t>Depreciation</t>
  </si>
  <si>
    <t>INCOME STATEMENT</t>
  </si>
  <si>
    <t>Change in cash</t>
  </si>
  <si>
    <t>Gross profit</t>
  </si>
  <si>
    <t>Operating profit (EBIT)</t>
  </si>
  <si>
    <t>Interest expense</t>
  </si>
  <si>
    <t>Earnings before tax</t>
  </si>
  <si>
    <t>Retained earnings note</t>
  </si>
  <si>
    <t>Dividend</t>
  </si>
  <si>
    <t>Retained earnings</t>
  </si>
  <si>
    <t>BALANCE SHEET</t>
  </si>
  <si>
    <t>Current assets</t>
  </si>
  <si>
    <t>Cash</t>
  </si>
  <si>
    <t>Receivables</t>
  </si>
  <si>
    <t>Inventory</t>
  </si>
  <si>
    <t>Non-current assets</t>
  </si>
  <si>
    <t>PPE</t>
  </si>
  <si>
    <t>Total assets</t>
  </si>
  <si>
    <t>Current liabilities</t>
  </si>
  <si>
    <t>Payables</t>
  </si>
  <si>
    <t>Non-current liabilties</t>
  </si>
  <si>
    <t>Long term borrowing</t>
  </si>
  <si>
    <t>Shareholders' equity</t>
  </si>
  <si>
    <t>Common stock</t>
  </si>
  <si>
    <t>Total liabilites and equity</t>
  </si>
  <si>
    <t>Year 1</t>
  </si>
  <si>
    <t>Year 2</t>
  </si>
  <si>
    <t>Difference</t>
  </si>
  <si>
    <t>CASH FLOW STATEMENT</t>
  </si>
  <si>
    <t>Operating cash flows</t>
  </si>
  <si>
    <t>Increase in receivables</t>
  </si>
  <si>
    <t>Increase in inventory</t>
  </si>
  <si>
    <t>Increase in payables</t>
  </si>
  <si>
    <t>Investing cash flows</t>
  </si>
  <si>
    <t>Financing cash flows</t>
  </si>
  <si>
    <t>Cash at start of year</t>
  </si>
  <si>
    <t>Cash at end of year</t>
  </si>
  <si>
    <t>Dividend payment</t>
  </si>
  <si>
    <t>Opening PPE</t>
  </si>
  <si>
    <t>Net capex</t>
  </si>
  <si>
    <t>Closing PE</t>
  </si>
  <si>
    <t>PPE note</t>
  </si>
  <si>
    <t>Matches balance sheet?</t>
  </si>
  <si>
    <t>Tax</t>
  </si>
  <si>
    <t>Loans</t>
  </si>
  <si>
    <t>Unpaid taxation</t>
  </si>
  <si>
    <t>Unpaid taxes</t>
  </si>
  <si>
    <t>Repayment of long term loans</t>
  </si>
  <si>
    <t>Repayment of short term loans</t>
  </si>
  <si>
    <t>1.   Calculate the differences on the balance sheet</t>
  </si>
  <si>
    <t>2.   Calculate net CAPEX using the note below the balance sheet</t>
  </si>
  <si>
    <t>3.   Complete the cash flow statement</t>
  </si>
  <si>
    <t>4.   The boxes to complete are in gray</t>
  </si>
  <si>
    <t>Instructions:</t>
  </si>
  <si>
    <t>Candor Cash Flow Solution</t>
  </si>
  <si>
    <t xml:space="preserve">© Corporate Finance Institute. All rights reserved.  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</si>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</sst>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\(#,##0\);\-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color rgb="FFFFFFFF"/>
      <name val="Open Sans"/>
      <family val="2"/>
    </font>
    <font>
      <sz val="10"/>
      <color rgb="FF000000"/>
      <name val="Open Sans"/>
      <family val="2"/>
    </font>
    <font>
      <sz val="10"/>
      <name val="Open Sans"/>
      <family val="2"/>
    </font>
    <font>
      <b/>
      <sz val="10"/>
      <color rgb="FFFFFFFF"/>
      <name val="Open Sans"/>
      <family val="2"/>
    </font>
    <font>
      <b/>
      <sz val="10"/>
      <name val="Open Sans"/>
      <family val="2"/>
    </font>
    <font>
      <b/>
      <sz val="10"/>
      <color theme="0"/>
      <name val="Open Sans"/>
      <family val="2"/>
    </font>
    <font>
      <sz val="10"/>
      <color theme="0"/>
      <name val="Open Sans"/>
      <family val="2"/>
    </font>
    <font>
      <i/>
      <sz val="10"/>
      <name val="Open Sans"/>
      <family val="2"/>
    </font>
    <font>
      <sz val="8"/>
      <color theme="0"/>
      <name val="Open Sans"/>
      <family val="2"/>
    </font>
    <font>
      <u/>
      <sz val="10"/>
      <color theme="10"/>
      <name val="Arial"/>
      <family val="2"/>
    </font>
    <font>
      <sz val="11"/>
      <color theme="1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1"/>
      <color theme="10"/>
      <name val="Calibri"/>
      <family val="2"/>
      <scheme val="minor"/>
    </font>
    <font>
      <u/>
      <sz val="10"/>
      <color rgb="FF132E57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  <font>
      <u/>
      <sz val="10"/>
      <color theme="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132E57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2" fillId="0" borderId="0" applyNumberFormat="0" applyFill="0" applyBorder="0" applyAlignment="0" applyProtection="0"/>
    <xf numFmtId="0" fontId="1" fillId="0" borderId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58">
    <xf numFmtId="0" fontId="0" fillId="0" borderId="0" xfId="0"/>
    <xf numFmtId="0" fontId="3" fillId="2" borderId="0" xfId="0" applyFont="1" applyFill="1" applyBorder="1"/>
    <xf numFmtId="0" fontId="4" fillId="2" borderId="0" xfId="0" applyFont="1" applyFill="1" applyBorder="1"/>
    <xf numFmtId="0" fontId="5" fillId="0" borderId="0" xfId="0" applyFont="1" applyAlignment="1"/>
    <xf numFmtId="0" fontId="5" fillId="5" borderId="0" xfId="0" applyFont="1" applyFill="1"/>
    <xf numFmtId="0" fontId="5" fillId="0" borderId="0" xfId="0" applyFont="1"/>
    <xf numFmtId="0" fontId="5" fillId="0" borderId="0" xfId="0" applyFont="1" applyAlignment="1">
      <alignment horizontal="right"/>
    </xf>
    <xf numFmtId="0" fontId="6" fillId="2" borderId="0" xfId="0" applyFont="1" applyFill="1" applyBorder="1"/>
    <xf numFmtId="0" fontId="7" fillId="5" borderId="0" xfId="0" applyFont="1" applyFill="1"/>
    <xf numFmtId="0" fontId="7" fillId="0" borderId="0" xfId="0" applyFont="1" applyBorder="1" applyAlignment="1">
      <alignment horizontal="left" vertical="top"/>
    </xf>
    <xf numFmtId="164" fontId="5" fillId="0" borderId="0" xfId="0" applyNumberFormat="1" applyFont="1" applyBorder="1" applyAlignment="1">
      <alignment vertical="top"/>
    </xf>
    <xf numFmtId="0" fontId="8" fillId="3" borderId="0" xfId="0" applyFont="1" applyFill="1" applyBorder="1" applyAlignment="1">
      <alignment horizontal="left" vertical="top"/>
    </xf>
    <xf numFmtId="0" fontId="8" fillId="4" borderId="0" xfId="0" applyFont="1" applyFill="1" applyBorder="1" applyAlignment="1">
      <alignment horizontal="left" vertical="top"/>
    </xf>
    <xf numFmtId="0" fontId="8" fillId="4" borderId="0" xfId="0" applyFont="1" applyFill="1" applyAlignment="1"/>
    <xf numFmtId="0" fontId="8" fillId="6" borderId="0" xfId="0" applyFont="1" applyFill="1" applyAlignment="1"/>
    <xf numFmtId="0" fontId="9" fillId="6" borderId="0" xfId="0" applyFont="1" applyFill="1" applyAlignment="1"/>
    <xf numFmtId="0" fontId="5" fillId="0" borderId="0" xfId="0" applyFont="1" applyBorder="1" applyAlignment="1">
      <alignment horizontal="center" vertical="top"/>
    </xf>
    <xf numFmtId="0" fontId="5" fillId="0" borderId="0" xfId="0" applyFont="1" applyBorder="1" applyAlignment="1">
      <alignment vertical="top"/>
    </xf>
    <xf numFmtId="0" fontId="7" fillId="0" borderId="0" xfId="0" applyFont="1" applyBorder="1" applyAlignment="1">
      <alignment horizontal="right" vertical="top"/>
    </xf>
    <xf numFmtId="0" fontId="5" fillId="0" borderId="0" xfId="0" applyFont="1" applyBorder="1" applyAlignment="1">
      <alignment horizontal="left" vertical="top"/>
    </xf>
    <xf numFmtId="164" fontId="5" fillId="0" borderId="0" xfId="0" applyNumberFormat="1" applyFont="1" applyFill="1" applyBorder="1" applyAlignment="1">
      <alignment vertical="top"/>
    </xf>
    <xf numFmtId="0" fontId="7" fillId="0" borderId="0" xfId="0" applyFont="1" applyAlignment="1"/>
    <xf numFmtId="164" fontId="5" fillId="0" borderId="1" xfId="0" applyNumberFormat="1" applyFont="1" applyFill="1" applyBorder="1" applyAlignment="1">
      <alignment vertical="top"/>
    </xf>
    <xf numFmtId="164" fontId="5" fillId="0" borderId="0" xfId="0" applyNumberFormat="1" applyFont="1" applyFill="1" applyBorder="1" applyAlignment="1">
      <alignment horizontal="right" vertical="top"/>
    </xf>
    <xf numFmtId="164" fontId="5" fillId="7" borderId="0" xfId="0" applyNumberFormat="1" applyFont="1" applyFill="1"/>
    <xf numFmtId="164" fontId="5" fillId="7" borderId="0" xfId="0" applyNumberFormat="1" applyFont="1" applyFill="1" applyBorder="1" applyAlignment="1">
      <alignment horizontal="right" vertical="top"/>
    </xf>
    <xf numFmtId="164" fontId="5" fillId="0" borderId="1" xfId="0" applyNumberFormat="1" applyFont="1" applyFill="1" applyBorder="1" applyAlignment="1">
      <alignment horizontal="right" vertical="top"/>
    </xf>
    <xf numFmtId="164" fontId="5" fillId="0" borderId="0" xfId="0" applyNumberFormat="1" applyFont="1" applyFill="1" applyAlignment="1">
      <alignment horizontal="right"/>
    </xf>
    <xf numFmtId="0" fontId="5" fillId="0" borderId="0" xfId="0" applyFont="1" applyFill="1" applyAlignment="1">
      <alignment horizontal="right"/>
    </xf>
    <xf numFmtId="164" fontId="5" fillId="7" borderId="1" xfId="0" applyNumberFormat="1" applyFont="1" applyFill="1" applyBorder="1" applyAlignment="1">
      <alignment horizontal="right" vertical="top"/>
    </xf>
    <xf numFmtId="164" fontId="5" fillId="7" borderId="0" xfId="0" applyNumberFormat="1" applyFont="1" applyFill="1" applyAlignment="1"/>
    <xf numFmtId="164" fontId="5" fillId="0" borderId="2" xfId="0" applyNumberFormat="1" applyFont="1" applyFill="1" applyBorder="1" applyAlignment="1">
      <alignment horizontal="right"/>
    </xf>
    <xf numFmtId="164" fontId="5" fillId="0" borderId="2" xfId="0" applyNumberFormat="1" applyFont="1" applyFill="1" applyBorder="1" applyAlignment="1">
      <alignment horizontal="right" vertical="top"/>
    </xf>
    <xf numFmtId="0" fontId="10" fillId="0" borderId="0" xfId="0" applyFont="1" applyAlignment="1"/>
    <xf numFmtId="0" fontId="5" fillId="0" borderId="0" xfId="0" applyFont="1" applyFill="1" applyAlignment="1"/>
    <xf numFmtId="0" fontId="10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164" fontId="5" fillId="0" borderId="2" xfId="0" applyNumberFormat="1" applyFont="1" applyFill="1" applyBorder="1"/>
    <xf numFmtId="0" fontId="7" fillId="0" borderId="0" xfId="0" applyFont="1" applyFill="1" applyBorder="1" applyAlignment="1">
      <alignment horizontal="left" vertical="top"/>
    </xf>
    <xf numFmtId="164" fontId="5" fillId="7" borderId="2" xfId="0" applyNumberFormat="1" applyFont="1" applyFill="1" applyBorder="1" applyAlignment="1"/>
    <xf numFmtId="0" fontId="7" fillId="0" borderId="0" xfId="0" applyFont="1" applyAlignment="1">
      <alignment horizontal="right"/>
    </xf>
    <xf numFmtId="0" fontId="7" fillId="0" borderId="0" xfId="0" applyFont="1"/>
    <xf numFmtId="164" fontId="5" fillId="0" borderId="2" xfId="0" applyNumberFormat="1" applyFont="1" applyBorder="1" applyAlignment="1">
      <alignment horizontal="right"/>
    </xf>
    <xf numFmtId="0" fontId="11" fillId="6" borderId="0" xfId="0" applyFont="1" applyFill="1"/>
    <xf numFmtId="0" fontId="13" fillId="8" borderId="0" xfId="2" applyFont="1" applyFill="1"/>
    <xf numFmtId="0" fontId="13" fillId="0" borderId="0" xfId="2" applyFont="1" applyFill="1" applyBorder="1"/>
    <xf numFmtId="0" fontId="14" fillId="0" borderId="0" xfId="2" applyFont="1" applyFill="1" applyBorder="1" applyProtection="1">
      <protection locked="0"/>
    </xf>
    <xf numFmtId="0" fontId="15" fillId="0" borderId="0" xfId="2" applyFont="1" applyFill="1" applyBorder="1" applyAlignment="1">
      <alignment horizontal="right"/>
    </xf>
    <xf numFmtId="0" fontId="13" fillId="0" borderId="0" xfId="2" applyFont="1" applyFill="1" applyBorder="1" applyProtection="1">
      <protection locked="0"/>
    </xf>
    <xf numFmtId="0" fontId="15" fillId="0" borderId="0" xfId="2" applyFont="1" applyFill="1" applyBorder="1" applyProtection="1">
      <protection locked="0"/>
    </xf>
    <xf numFmtId="0" fontId="17" fillId="0" borderId="0" xfId="4" applyFont="1" applyFill="1" applyBorder="1" applyProtection="1">
      <protection locked="0"/>
    </xf>
    <xf numFmtId="0" fontId="13" fillId="0" borderId="3" xfId="2" applyFont="1" applyFill="1" applyBorder="1"/>
    <xf numFmtId="0" fontId="18" fillId="0" borderId="0" xfId="4" applyFont="1" applyFill="1" applyBorder="1"/>
    <xf numFmtId="0" fontId="19" fillId="6" borderId="0" xfId="2" applyFont="1" applyFill="1" applyBorder="1"/>
    <xf numFmtId="0" fontId="13" fillId="6" borderId="0" xfId="2" applyFont="1" applyFill="1" applyBorder="1"/>
    <xf numFmtId="0" fontId="13" fillId="9" borderId="0" xfId="2" applyFont="1" applyFill="1"/>
    <xf numFmtId="0" fontId="19" fillId="6" borderId="0" xfId="2" applyFont="1" applyFill="1"/>
    <xf numFmtId="0" fontId="20" fillId="0" borderId="3" xfId="1" applyFont="1" applyFill="1" applyBorder="1" applyProtection="1">
      <protection locked="0"/>
    </xf>
  </cellXfs>
  <cellStyles count="5">
    <cellStyle name="Hyperlink" xfId="1" builtinId="8"/>
    <cellStyle name="Hyperlink 2" xfId="3" xr:uid="{6E5457BE-A3C9-4A08-A0B3-C6AAEC85CC30}"/>
    <cellStyle name="Hyperlink 2 2" xfId="4" xr:uid="{253011A2-E561-4228-A982-9913DB39064A}"/>
    <cellStyle name="Normal" xfId="0" builtinId="0"/>
    <cellStyle name="Normal 2" xfId="2" xr:uid="{8B20064F-7C78-4F96-99ED-AA12741F8828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714374</xdr:colOff>
      <xdr:row>3</xdr:row>
      <xdr:rowOff>19050</xdr:rowOff>
    </xdr:from>
    <xdr:to>
      <xdr:col>4</xdr:col>
      <xdr:colOff>377347</xdr:colOff>
      <xdr:row>9</xdr:row>
      <xdr:rowOff>114300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55CF2D-324D-42E2-9C06-F102019EA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0DF51-394B-47CB-8A28-DE4CD43170E1}">
  <dimension ref="B1:O45"/>
  <sheetViews>
    <sheetView showGridLines="0" tabSelected="1" zoomScaleNormal="100" workbookViewId="0"/>
  </sheetViews>
  <sheetFormatPr defaultColWidth="9.08984375" defaultRowHeight="14" x14ac:dyDescent="0.3"/>
  <cols>
    <col min="1" max="2" width="11" style="44" customWidth="1"/>
    <col min="3" max="3" width="33.08984375" style="44" customWidth="1"/>
    <col min="4" max="22" width="11" style="44" customWidth="1"/>
    <col min="23" max="25" width="9.08984375" style="44"/>
    <col min="26" max="26" width="9.08984375" style="44" customWidth="1"/>
    <col min="27" max="16384" width="9.08984375" style="44"/>
  </cols>
  <sheetData>
    <row r="1" spans="2:15" ht="19.5" customHeight="1" x14ac:dyDescent="0.3"/>
    <row r="2" spans="2:15" ht="19.5" customHeight="1" x14ac:dyDescent="0.3"/>
    <row r="3" spans="2:15" ht="19.5" customHeight="1" x14ac:dyDescent="0.3"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</row>
    <row r="4" spans="2:15" ht="19.5" customHeight="1" x14ac:dyDescent="0.3"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</row>
    <row r="5" spans="2:15" ht="19.5" customHeight="1" x14ac:dyDescent="0.3"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</row>
    <row r="6" spans="2:15" ht="19.5" customHeight="1" x14ac:dyDescent="0.3"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</row>
    <row r="7" spans="2:15" ht="19.5" customHeight="1" x14ac:dyDescent="0.3"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</row>
    <row r="8" spans="2:15" ht="19.5" customHeight="1" x14ac:dyDescent="0.3"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2:15" ht="19.5" customHeight="1" x14ac:dyDescent="0.3"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</row>
    <row r="10" spans="2:15" ht="19.5" customHeight="1" x14ac:dyDescent="0.3"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</row>
    <row r="11" spans="2:15" ht="19.5" customHeight="1" x14ac:dyDescent="0.3"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</row>
    <row r="12" spans="2:15" ht="27" x14ac:dyDescent="0.5">
      <c r="B12" s="45"/>
      <c r="C12" s="46" t="s">
        <v>58</v>
      </c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7" t="s">
        <v>60</v>
      </c>
      <c r="O12" s="45"/>
    </row>
    <row r="13" spans="2:15" ht="19.5" customHeight="1" x14ac:dyDescent="0.3">
      <c r="B13" s="45"/>
      <c r="C13" s="48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</row>
    <row r="14" spans="2:15" ht="19.5" customHeight="1" x14ac:dyDescent="0.3">
      <c r="B14" s="45"/>
      <c r="C14" s="49" t="s">
        <v>61</v>
      </c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</row>
    <row r="15" spans="2:15" ht="19.5" customHeight="1" x14ac:dyDescent="0.3">
      <c r="B15" s="45"/>
      <c r="C15" s="57" t="str">
        <f ca="1">RIGHT(CELL("filename",'Candor Cash Flow Solution'!A1),LEN(CELL("filename",'Candor Cash Flow Solution'!A1))-FIND("]",CELL("filename",'Candor Cash Flow Solution'!A1)))</f>
        <v>Candor Cash Flow Solution</v>
      </c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</row>
    <row r="16" spans="2:15" ht="19.5" customHeight="1" x14ac:dyDescent="0.3">
      <c r="B16" s="45"/>
      <c r="C16" s="50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</row>
    <row r="17" spans="2:15" ht="19.5" customHeight="1" x14ac:dyDescent="0.3"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</row>
    <row r="18" spans="2:15" ht="19.5" customHeight="1" x14ac:dyDescent="0.3">
      <c r="B18" s="45"/>
      <c r="C18" s="45" t="s">
        <v>62</v>
      </c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</row>
    <row r="19" spans="2:15" ht="19.5" customHeight="1" x14ac:dyDescent="0.3">
      <c r="B19" s="45"/>
      <c r="C19" s="51" t="s">
        <v>63</v>
      </c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45"/>
    </row>
    <row r="20" spans="2:15" ht="19.5" customHeight="1" x14ac:dyDescent="0.3">
      <c r="B20" s="45"/>
      <c r="C20" s="45" t="s">
        <v>64</v>
      </c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</row>
    <row r="21" spans="2:15" ht="19.5" customHeight="1" x14ac:dyDescent="0.3">
      <c r="B21" s="45"/>
      <c r="C21" s="52" t="s">
        <v>65</v>
      </c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</row>
    <row r="22" spans="2:15" ht="19.5" customHeight="1" x14ac:dyDescent="0.3">
      <c r="B22" s="45"/>
      <c r="C22" s="52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</row>
    <row r="23" spans="2:15" ht="19.5" customHeight="1" x14ac:dyDescent="0.3">
      <c r="B23" s="45"/>
      <c r="C23" s="53" t="s">
        <v>66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45"/>
    </row>
    <row r="24" spans="2:15" ht="19.5" customHeight="1" x14ac:dyDescent="0.3">
      <c r="B24" s="55"/>
      <c r="C24" s="56" t="s">
        <v>67</v>
      </c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5"/>
    </row>
    <row r="25" spans="2:15" ht="19.5" customHeight="1" x14ac:dyDescent="0.3">
      <c r="B25" s="55"/>
      <c r="C25" s="56" t="s">
        <v>68</v>
      </c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5"/>
    </row>
    <row r="26" spans="2:15" ht="19.5" customHeight="1" x14ac:dyDescent="0.3">
      <c r="B26" s="55"/>
      <c r="C26" s="56" t="s">
        <v>69</v>
      </c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5"/>
    </row>
    <row r="27" spans="2:15" ht="19.5" customHeight="1" x14ac:dyDescent="0.3">
      <c r="B27" s="55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5"/>
    </row>
    <row r="28" spans="2:15" ht="19.5" customHeight="1" x14ac:dyDescent="0.3"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</row>
    <row r="29" spans="2:15" ht="19.5" customHeight="1" x14ac:dyDescent="0.3"/>
    <row r="30" spans="2:15" ht="19.5" customHeight="1" x14ac:dyDescent="0.3"/>
    <row r="31" spans="2:15" ht="19.5" customHeight="1" x14ac:dyDescent="0.3"/>
    <row r="32" spans="2:15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  <row r="41" ht="19.5" customHeight="1" x14ac:dyDescent="0.3"/>
    <row r="42" ht="19.5" customHeight="1" x14ac:dyDescent="0.3"/>
    <row r="43" ht="19.5" customHeight="1" x14ac:dyDescent="0.3"/>
    <row r="44" ht="19.5" customHeight="1" x14ac:dyDescent="0.3"/>
    <row r="45" ht="19.5" customHeight="1" x14ac:dyDescent="0.3"/>
  </sheetData>
  <hyperlinks>
    <hyperlink ref="C21" r:id="rId1" xr:uid="{B4B95A73-4B5B-46C9-83AC-49F0CF38D9C0}"/>
    <hyperlink ref="C15" location="'Candor Cash Flow Solution'!A1" display="'Candor Cash Flow Solution'!A1" xr:uid="{E2EACF3E-2D38-4AAC-97C1-5DA57FE1B542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46"/>
  <sheetViews>
    <sheetView showGridLines="0" workbookViewId="0">
      <pane ySplit="2" topLeftCell="A3" activePane="bottomLeft" state="frozen"/>
      <selection pane="bottomLeft" activeCell="N14" sqref="N14"/>
    </sheetView>
  </sheetViews>
  <sheetFormatPr defaultColWidth="9.08984375" defaultRowHeight="14.5" outlineLevelRow="1" x14ac:dyDescent="0.4"/>
  <cols>
    <col min="1" max="1" width="4.08984375" style="3" customWidth="1"/>
    <col min="2" max="2" width="24.08984375" style="3" bestFit="1" customWidth="1"/>
    <col min="3" max="3" width="8.08984375" style="3" customWidth="1"/>
    <col min="4" max="4" width="8.90625" style="3" customWidth="1"/>
    <col min="5" max="5" width="6.6328125" style="3" customWidth="1"/>
    <col min="6" max="6" width="22.36328125" style="3" bestFit="1" customWidth="1"/>
    <col min="7" max="7" width="5.90625" style="3" bestFit="1" customWidth="1"/>
    <col min="8" max="9" width="9" style="6" customWidth="1"/>
    <col min="10" max="10" width="11.90625" style="3" customWidth="1"/>
    <col min="11" max="11" width="9.08984375" style="3"/>
    <col min="12" max="12" width="19.453125" style="3" bestFit="1" customWidth="1"/>
    <col min="13" max="13" width="9.08984375" style="3"/>
    <col min="14" max="14" width="10.6328125" style="3" customWidth="1"/>
    <col min="15" max="16384" width="9.08984375" style="3"/>
  </cols>
  <sheetData>
    <row r="1" spans="1:15" x14ac:dyDescent="0.4">
      <c r="A1" s="43" t="s">
        <v>59</v>
      </c>
      <c r="B1" s="2"/>
      <c r="C1" s="2"/>
      <c r="D1" s="2"/>
      <c r="E1" s="2"/>
      <c r="F1" s="2"/>
      <c r="G1" s="2"/>
      <c r="H1" s="2"/>
      <c r="I1" s="2"/>
      <c r="J1" s="2"/>
      <c r="K1" s="1"/>
      <c r="L1" s="2"/>
      <c r="M1" s="2"/>
      <c r="N1" s="2"/>
    </row>
    <row r="2" spans="1:15" x14ac:dyDescent="0.4">
      <c r="A2" s="1"/>
      <c r="B2" s="7" t="s">
        <v>58</v>
      </c>
      <c r="C2" s="2"/>
      <c r="D2" s="2"/>
      <c r="E2" s="2"/>
      <c r="F2" s="2"/>
      <c r="G2" s="2"/>
      <c r="H2" s="2"/>
      <c r="I2" s="2"/>
      <c r="J2" s="2"/>
      <c r="K2" s="1"/>
      <c r="L2" s="7"/>
      <c r="M2" s="2"/>
      <c r="N2" s="2"/>
    </row>
    <row r="3" spans="1:15" x14ac:dyDescent="0.4">
      <c r="A3" s="4"/>
      <c r="B3" s="8" t="s">
        <v>57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5"/>
    </row>
    <row r="4" spans="1:15" x14ac:dyDescent="0.4">
      <c r="A4" s="5"/>
      <c r="B4" s="5" t="s">
        <v>53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5" x14ac:dyDescent="0.4">
      <c r="A5" s="5"/>
      <c r="B5" s="5" t="s">
        <v>54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1:15" x14ac:dyDescent="0.4">
      <c r="A6" s="5"/>
      <c r="B6" s="5" t="s">
        <v>55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spans="1:15" x14ac:dyDescent="0.4">
      <c r="A7" s="5"/>
      <c r="B7" s="5" t="s">
        <v>56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spans="1:15" x14ac:dyDescent="0.4">
      <c r="B8" s="9"/>
      <c r="C8" s="9"/>
      <c r="J8" s="10"/>
    </row>
    <row r="9" spans="1:15" x14ac:dyDescent="0.4">
      <c r="B9" s="11" t="s">
        <v>5</v>
      </c>
      <c r="C9" s="11"/>
      <c r="D9" s="11" t="s">
        <v>30</v>
      </c>
      <c r="E9" s="9"/>
      <c r="F9" s="12" t="s">
        <v>14</v>
      </c>
      <c r="G9" s="12"/>
      <c r="H9" s="13" t="s">
        <v>29</v>
      </c>
      <c r="I9" s="12" t="s">
        <v>30</v>
      </c>
      <c r="J9" s="12" t="s">
        <v>31</v>
      </c>
      <c r="K9" s="5"/>
      <c r="L9" s="14" t="s">
        <v>32</v>
      </c>
      <c r="M9" s="14"/>
      <c r="N9" s="15"/>
    </row>
    <row r="10" spans="1:15" outlineLevel="1" x14ac:dyDescent="0.4">
      <c r="B10" s="16"/>
      <c r="C10" s="16"/>
      <c r="D10" s="17"/>
      <c r="E10" s="16"/>
      <c r="F10" s="16"/>
      <c r="G10" s="16"/>
      <c r="H10" s="18" t="str">
        <f>IF(ABS(H19-H35)&gt;0.1, "error", "ok")</f>
        <v>ok</v>
      </c>
      <c r="I10" s="18" t="str">
        <f>IF(ABS(I19-I35)&gt;0.1, "error", "ok")</f>
        <v>ok</v>
      </c>
      <c r="J10" s="5"/>
      <c r="K10" s="5"/>
    </row>
    <row r="11" spans="1:15" outlineLevel="1" x14ac:dyDescent="0.4">
      <c r="B11" s="19" t="s">
        <v>0</v>
      </c>
      <c r="C11" s="19"/>
      <c r="D11" s="20">
        <v>78579</v>
      </c>
      <c r="E11" s="19"/>
      <c r="F11" s="21" t="s">
        <v>15</v>
      </c>
      <c r="J11" s="5"/>
      <c r="K11" s="5"/>
      <c r="L11" s="21" t="s">
        <v>33</v>
      </c>
    </row>
    <row r="12" spans="1:15" outlineLevel="1" x14ac:dyDescent="0.4">
      <c r="B12" s="19" t="s">
        <v>2</v>
      </c>
      <c r="C12" s="19"/>
      <c r="D12" s="22">
        <v>-48719</v>
      </c>
      <c r="E12" s="19"/>
      <c r="F12" s="19" t="s">
        <v>16</v>
      </c>
      <c r="G12" s="19"/>
      <c r="H12" s="23">
        <v>3746</v>
      </c>
      <c r="I12" s="23">
        <v>3172</v>
      </c>
      <c r="J12" s="24">
        <f>I12-H12</f>
        <v>-574</v>
      </c>
      <c r="K12" s="5"/>
      <c r="L12" s="3" t="s">
        <v>1</v>
      </c>
      <c r="N12" s="25">
        <f>D20</f>
        <v>2584</v>
      </c>
    </row>
    <row r="13" spans="1:15" outlineLevel="1" x14ac:dyDescent="0.4">
      <c r="B13" s="19" t="s">
        <v>7</v>
      </c>
      <c r="C13" s="19"/>
      <c r="D13" s="20">
        <f>SUM(D11:D12)</f>
        <v>29860</v>
      </c>
      <c r="E13" s="19"/>
      <c r="F13" s="19" t="s">
        <v>17</v>
      </c>
      <c r="G13" s="19"/>
      <c r="H13" s="23">
        <v>10440</v>
      </c>
      <c r="I13" s="23">
        <v>10980</v>
      </c>
      <c r="J13" s="24">
        <f t="shared" ref="J13:J14" si="0">I13-H13</f>
        <v>540</v>
      </c>
      <c r="K13" s="5"/>
      <c r="L13" s="3" t="s">
        <v>4</v>
      </c>
      <c r="N13" s="25">
        <f>-D15</f>
        <v>3199</v>
      </c>
    </row>
    <row r="14" spans="1:15" outlineLevel="1" x14ac:dyDescent="0.4">
      <c r="B14" s="19" t="s">
        <v>3</v>
      </c>
      <c r="C14" s="19"/>
      <c r="D14" s="20">
        <v>-21632</v>
      </c>
      <c r="E14" s="19"/>
      <c r="F14" s="19" t="s">
        <v>18</v>
      </c>
      <c r="G14" s="19"/>
      <c r="H14" s="26">
        <v>5189</v>
      </c>
      <c r="I14" s="26">
        <v>5382</v>
      </c>
      <c r="J14" s="24">
        <f t="shared" si="0"/>
        <v>193</v>
      </c>
      <c r="K14" s="5"/>
      <c r="L14" s="3" t="s">
        <v>50</v>
      </c>
      <c r="N14" s="25">
        <f>J24</f>
        <v>-43</v>
      </c>
    </row>
    <row r="15" spans="1:15" outlineLevel="1" x14ac:dyDescent="0.4">
      <c r="B15" s="19" t="s">
        <v>4</v>
      </c>
      <c r="C15" s="19"/>
      <c r="D15" s="22">
        <v>-3199</v>
      </c>
      <c r="E15" s="19"/>
      <c r="F15" s="19"/>
      <c r="G15" s="19"/>
      <c r="H15" s="27">
        <f>SUM(H12:H14)</f>
        <v>19375</v>
      </c>
      <c r="I15" s="27">
        <f>SUM(I12:I14)</f>
        <v>19534</v>
      </c>
      <c r="J15" s="5"/>
      <c r="K15" s="5"/>
      <c r="L15" s="3" t="s">
        <v>34</v>
      </c>
      <c r="N15" s="25">
        <f>-J13</f>
        <v>-540</v>
      </c>
    </row>
    <row r="16" spans="1:15" outlineLevel="1" x14ac:dyDescent="0.4">
      <c r="B16" s="19" t="s">
        <v>8</v>
      </c>
      <c r="C16" s="19"/>
      <c r="D16" s="20">
        <f>SUM(D13:D15)</f>
        <v>5029</v>
      </c>
      <c r="E16" s="19"/>
      <c r="F16" s="9" t="s">
        <v>19</v>
      </c>
      <c r="G16" s="19"/>
      <c r="H16" s="28"/>
      <c r="I16" s="28"/>
      <c r="J16" s="5"/>
      <c r="K16" s="5"/>
      <c r="L16" s="3" t="s">
        <v>35</v>
      </c>
      <c r="N16" s="25">
        <f>-J14</f>
        <v>-193</v>
      </c>
    </row>
    <row r="17" spans="2:14" outlineLevel="1" x14ac:dyDescent="0.4">
      <c r="B17" s="19" t="s">
        <v>9</v>
      </c>
      <c r="C17" s="19"/>
      <c r="D17" s="22">
        <v>-1278</v>
      </c>
      <c r="E17" s="19"/>
      <c r="F17" s="19" t="s">
        <v>20</v>
      </c>
      <c r="G17" s="19"/>
      <c r="H17" s="23">
        <v>25972</v>
      </c>
      <c r="I17" s="23">
        <v>26193</v>
      </c>
      <c r="J17" s="24">
        <f t="shared" ref="J17" si="1">I17-H17</f>
        <v>221</v>
      </c>
      <c r="K17" s="5"/>
      <c r="L17" s="3" t="s">
        <v>36</v>
      </c>
      <c r="N17" s="29">
        <f>J22</f>
        <v>387</v>
      </c>
    </row>
    <row r="18" spans="2:14" outlineLevel="1" x14ac:dyDescent="0.4">
      <c r="B18" s="19" t="s">
        <v>10</v>
      </c>
      <c r="C18" s="19"/>
      <c r="D18" s="20">
        <f>SUM(D16:D17)</f>
        <v>3751</v>
      </c>
      <c r="E18" s="19"/>
      <c r="F18" s="19"/>
      <c r="G18" s="19"/>
      <c r="H18" s="28"/>
      <c r="I18" s="28"/>
      <c r="J18" s="5"/>
      <c r="K18" s="5"/>
      <c r="N18" s="30">
        <f>SUM(N12:N17)</f>
        <v>5394</v>
      </c>
    </row>
    <row r="19" spans="2:14" ht="15" outlineLevel="1" thickBot="1" x14ac:dyDescent="0.45">
      <c r="B19" s="19" t="s">
        <v>47</v>
      </c>
      <c r="C19" s="19"/>
      <c r="D19" s="20">
        <v>-1167</v>
      </c>
      <c r="E19" s="19"/>
      <c r="F19" s="9" t="s">
        <v>21</v>
      </c>
      <c r="G19" s="19"/>
      <c r="H19" s="31">
        <f>H17+H15</f>
        <v>45347</v>
      </c>
      <c r="I19" s="31">
        <f>I17+I15</f>
        <v>45727</v>
      </c>
      <c r="J19" s="5"/>
      <c r="K19" s="5"/>
    </row>
    <row r="20" spans="2:14" ht="15.5" outlineLevel="1" thickTop="1" thickBot="1" x14ac:dyDescent="0.45">
      <c r="B20" s="19" t="s">
        <v>1</v>
      </c>
      <c r="C20" s="19"/>
      <c r="D20" s="32">
        <f>D18+D19</f>
        <v>2584</v>
      </c>
      <c r="E20" s="19"/>
      <c r="F20" s="19"/>
      <c r="G20" s="19"/>
      <c r="H20" s="28"/>
      <c r="I20" s="28"/>
      <c r="J20" s="5"/>
      <c r="K20" s="5"/>
      <c r="L20" s="21" t="s">
        <v>37</v>
      </c>
    </row>
    <row r="21" spans="2:14" ht="15" outlineLevel="1" thickTop="1" x14ac:dyDescent="0.4">
      <c r="B21" s="33"/>
      <c r="D21" s="34"/>
      <c r="E21" s="19"/>
      <c r="F21" s="9" t="s">
        <v>22</v>
      </c>
      <c r="G21" s="19"/>
      <c r="H21" s="28"/>
      <c r="I21" s="28"/>
      <c r="J21" s="5"/>
      <c r="K21" s="5"/>
      <c r="L21" s="3" t="s">
        <v>43</v>
      </c>
      <c r="N21" s="25">
        <f>-I39</f>
        <v>-3420</v>
      </c>
    </row>
    <row r="22" spans="2:14" outlineLevel="1" x14ac:dyDescent="0.4">
      <c r="B22" s="35" t="s">
        <v>11</v>
      </c>
      <c r="D22" s="34"/>
      <c r="F22" s="19" t="s">
        <v>23</v>
      </c>
      <c r="G22" s="19"/>
      <c r="H22" s="23">
        <v>9086</v>
      </c>
      <c r="I22" s="23">
        <v>9473</v>
      </c>
      <c r="J22" s="24">
        <f>I22-H22</f>
        <v>387</v>
      </c>
      <c r="K22" s="5"/>
    </row>
    <row r="23" spans="2:14" outlineLevel="1" x14ac:dyDescent="0.4">
      <c r="B23" s="36" t="s">
        <v>1</v>
      </c>
      <c r="C23" s="5"/>
      <c r="D23" s="20">
        <f>D20</f>
        <v>2584</v>
      </c>
      <c r="F23" s="3" t="s">
        <v>48</v>
      </c>
      <c r="H23" s="23">
        <v>3124</v>
      </c>
      <c r="I23" s="23">
        <v>2785</v>
      </c>
      <c r="J23" s="24">
        <f t="shared" ref="J23:J24" si="2">I23-H23</f>
        <v>-339</v>
      </c>
      <c r="K23" s="5"/>
      <c r="L23" s="21" t="s">
        <v>38</v>
      </c>
    </row>
    <row r="24" spans="2:14" outlineLevel="1" x14ac:dyDescent="0.4">
      <c r="B24" s="36" t="s">
        <v>12</v>
      </c>
      <c r="C24" s="5"/>
      <c r="D24" s="20">
        <v>-1397</v>
      </c>
      <c r="E24" s="5"/>
      <c r="F24" s="3" t="s">
        <v>49</v>
      </c>
      <c r="H24" s="26">
        <v>1210</v>
      </c>
      <c r="I24" s="26">
        <v>1167</v>
      </c>
      <c r="J24" s="24">
        <f t="shared" si="2"/>
        <v>-43</v>
      </c>
      <c r="K24" s="5"/>
      <c r="L24" s="3" t="s">
        <v>52</v>
      </c>
      <c r="N24" s="25">
        <f>J23</f>
        <v>-339</v>
      </c>
    </row>
    <row r="25" spans="2:14" ht="15" outlineLevel="1" thickBot="1" x14ac:dyDescent="0.45">
      <c r="B25" s="36" t="s">
        <v>13</v>
      </c>
      <c r="C25" s="5"/>
      <c r="D25" s="37">
        <f>SUM(D23:D24)</f>
        <v>1187</v>
      </c>
      <c r="E25" s="5"/>
      <c r="H25" s="27">
        <f>SUM(H22:H24)</f>
        <v>13420</v>
      </c>
      <c r="I25" s="27">
        <f>SUM(I22:I24)</f>
        <v>13425</v>
      </c>
      <c r="L25" s="3" t="s">
        <v>51</v>
      </c>
      <c r="N25" s="25">
        <f>J28</f>
        <v>-812</v>
      </c>
    </row>
    <row r="26" spans="2:14" ht="15" outlineLevel="1" thickTop="1" x14ac:dyDescent="0.4">
      <c r="E26" s="5"/>
      <c r="H26" s="28"/>
      <c r="I26" s="28"/>
      <c r="L26" s="3" t="s">
        <v>41</v>
      </c>
      <c r="N26" s="29">
        <f>D24</f>
        <v>-1397</v>
      </c>
    </row>
    <row r="27" spans="2:14" outlineLevel="1" x14ac:dyDescent="0.4">
      <c r="B27" s="5"/>
      <c r="C27" s="5"/>
      <c r="D27" s="5"/>
      <c r="E27" s="5"/>
      <c r="F27" s="38" t="s">
        <v>24</v>
      </c>
      <c r="H27" s="28"/>
      <c r="I27" s="28"/>
      <c r="J27" s="5"/>
      <c r="N27" s="30">
        <f>SUM(N24:N26)</f>
        <v>-2548</v>
      </c>
    </row>
    <row r="28" spans="2:14" outlineLevel="1" x14ac:dyDescent="0.4">
      <c r="B28" s="5"/>
      <c r="C28" s="5"/>
      <c r="D28" s="5"/>
      <c r="E28" s="5"/>
      <c r="F28" s="36" t="s">
        <v>25</v>
      </c>
      <c r="G28" s="5"/>
      <c r="H28" s="23">
        <v>10836</v>
      </c>
      <c r="I28" s="23">
        <v>10024</v>
      </c>
      <c r="J28" s="24">
        <f t="shared" ref="J28" si="3">I28-H28</f>
        <v>-812</v>
      </c>
    </row>
    <row r="29" spans="2:14" outlineLevel="1" x14ac:dyDescent="0.4">
      <c r="B29" s="5"/>
      <c r="C29" s="5"/>
      <c r="D29" s="5"/>
      <c r="E29" s="5"/>
      <c r="F29" s="36"/>
      <c r="G29" s="5"/>
      <c r="H29" s="28"/>
      <c r="I29" s="28"/>
      <c r="L29" s="3" t="s">
        <v>6</v>
      </c>
      <c r="N29" s="30">
        <f>N27+N21+N18</f>
        <v>-574</v>
      </c>
    </row>
    <row r="30" spans="2:14" outlineLevel="1" x14ac:dyDescent="0.4">
      <c r="B30" s="5"/>
      <c r="C30" s="5"/>
      <c r="D30" s="5"/>
      <c r="E30" s="5"/>
      <c r="F30" s="38" t="s">
        <v>26</v>
      </c>
      <c r="G30" s="5"/>
      <c r="H30" s="28"/>
      <c r="I30" s="28"/>
      <c r="L30" s="3" t="s">
        <v>39</v>
      </c>
      <c r="N30" s="30">
        <f>H12</f>
        <v>3746</v>
      </c>
    </row>
    <row r="31" spans="2:14" ht="15" outlineLevel="1" thickBot="1" x14ac:dyDescent="0.45">
      <c r="B31" s="5"/>
      <c r="C31" s="5"/>
      <c r="D31" s="5"/>
      <c r="E31" s="5"/>
      <c r="F31" s="5" t="s">
        <v>27</v>
      </c>
      <c r="H31" s="23">
        <v>9202</v>
      </c>
      <c r="I31" s="23">
        <v>9202</v>
      </c>
      <c r="J31" s="24">
        <f t="shared" ref="J31:J32" si="4">I31-H31</f>
        <v>0</v>
      </c>
      <c r="L31" s="3" t="s">
        <v>40</v>
      </c>
      <c r="N31" s="39">
        <f>SUM(N29:N30)</f>
        <v>3172</v>
      </c>
    </row>
    <row r="32" spans="2:14" ht="15" outlineLevel="1" thickTop="1" x14ac:dyDescent="0.4">
      <c r="B32" s="5"/>
      <c r="C32" s="5"/>
      <c r="D32" s="5"/>
      <c r="E32" s="5"/>
      <c r="F32" s="5" t="s">
        <v>13</v>
      </c>
      <c r="H32" s="26">
        <v>11889</v>
      </c>
      <c r="I32" s="26">
        <f>+H32+D25</f>
        <v>13076</v>
      </c>
      <c r="J32" s="24">
        <f t="shared" si="4"/>
        <v>1187</v>
      </c>
    </row>
    <row r="33" spans="2:14" outlineLevel="1" x14ac:dyDescent="0.4">
      <c r="B33" s="5"/>
      <c r="C33" s="5"/>
      <c r="D33" s="5"/>
      <c r="E33" s="5"/>
      <c r="F33" s="5"/>
      <c r="H33" s="27">
        <f>SUM(H31:H32)</f>
        <v>21091</v>
      </c>
      <c r="I33" s="27">
        <f>SUM(I31:I32)</f>
        <v>22278</v>
      </c>
      <c r="L33" s="3" t="s">
        <v>46</v>
      </c>
      <c r="N33" s="40" t="str">
        <f>IF(ABS(N31-I12)&gt;0.1, "error", "ok")</f>
        <v>ok</v>
      </c>
    </row>
    <row r="34" spans="2:14" outlineLevel="1" x14ac:dyDescent="0.4">
      <c r="B34" s="5"/>
      <c r="C34" s="5"/>
      <c r="D34" s="5"/>
      <c r="E34" s="5"/>
    </row>
    <row r="35" spans="2:14" s="5" customFormat="1" ht="15" outlineLevel="1" thickBot="1" x14ac:dyDescent="0.45">
      <c r="F35" s="41" t="s">
        <v>28</v>
      </c>
      <c r="G35" s="3"/>
      <c r="H35" s="42">
        <f>H33+H28+H25</f>
        <v>45347</v>
      </c>
      <c r="I35" s="42">
        <f>I33+I28+I25</f>
        <v>45727</v>
      </c>
      <c r="J35" s="3"/>
    </row>
    <row r="36" spans="2:14" s="5" customFormat="1" ht="15" outlineLevel="1" thickTop="1" x14ac:dyDescent="0.4">
      <c r="G36" s="3"/>
      <c r="H36" s="6"/>
      <c r="I36" s="6"/>
      <c r="J36" s="3"/>
    </row>
    <row r="37" spans="2:14" s="5" customFormat="1" outlineLevel="1" x14ac:dyDescent="0.4">
      <c r="F37" s="35" t="s">
        <v>45</v>
      </c>
      <c r="G37" s="3"/>
      <c r="H37" s="3"/>
      <c r="I37" s="6"/>
      <c r="J37" s="3"/>
    </row>
    <row r="38" spans="2:14" s="5" customFormat="1" outlineLevel="1" x14ac:dyDescent="0.4">
      <c r="F38" s="36" t="s">
        <v>42</v>
      </c>
      <c r="I38" s="23">
        <f>+H17</f>
        <v>25972</v>
      </c>
    </row>
    <row r="39" spans="2:14" s="5" customFormat="1" outlineLevel="1" x14ac:dyDescent="0.4">
      <c r="F39" s="36" t="s">
        <v>43</v>
      </c>
      <c r="I39" s="25">
        <f>I41-I40-I38</f>
        <v>3420</v>
      </c>
    </row>
    <row r="40" spans="2:14" s="5" customFormat="1" outlineLevel="1" x14ac:dyDescent="0.4">
      <c r="F40" s="36" t="s">
        <v>4</v>
      </c>
      <c r="I40" s="26">
        <f>+D15</f>
        <v>-3199</v>
      </c>
    </row>
    <row r="41" spans="2:14" s="5" customFormat="1" outlineLevel="1" x14ac:dyDescent="0.4">
      <c r="F41" s="36" t="s">
        <v>44</v>
      </c>
      <c r="H41" s="6"/>
      <c r="I41" s="23">
        <f>+I17</f>
        <v>26193</v>
      </c>
    </row>
    <row r="42" spans="2:14" s="5" customFormat="1" outlineLevel="1" x14ac:dyDescent="0.4"/>
    <row r="43" spans="2:14" s="5" customFormat="1" x14ac:dyDescent="0.4">
      <c r="H43" s="6"/>
      <c r="I43" s="6"/>
    </row>
    <row r="44" spans="2:14" s="5" customFormat="1" x14ac:dyDescent="0.4">
      <c r="H44" s="6"/>
      <c r="I44" s="6"/>
    </row>
    <row r="45" spans="2:14" s="5" customFormat="1" x14ac:dyDescent="0.4">
      <c r="H45" s="6"/>
      <c r="I45" s="6"/>
    </row>
    <row r="46" spans="2:14" s="5" customFormat="1" x14ac:dyDescent="0.4">
      <c r="H46" s="6"/>
      <c r="I46" s="6"/>
    </row>
    <row r="47" spans="2:14" s="5" customFormat="1" x14ac:dyDescent="0.4">
      <c r="H47" s="6"/>
      <c r="I47" s="6"/>
    </row>
    <row r="48" spans="2:14" s="5" customFormat="1" x14ac:dyDescent="0.4">
      <c r="H48" s="6"/>
      <c r="I48" s="6"/>
    </row>
    <row r="49" spans="8:9" s="5" customFormat="1" x14ac:dyDescent="0.4">
      <c r="H49" s="6"/>
      <c r="I49" s="6"/>
    </row>
    <row r="50" spans="8:9" s="5" customFormat="1" x14ac:dyDescent="0.4">
      <c r="H50" s="6"/>
      <c r="I50" s="6"/>
    </row>
    <row r="51" spans="8:9" s="5" customFormat="1" x14ac:dyDescent="0.4">
      <c r="H51" s="6"/>
      <c r="I51" s="6"/>
    </row>
    <row r="52" spans="8:9" s="5" customFormat="1" x14ac:dyDescent="0.4">
      <c r="H52" s="6"/>
      <c r="I52" s="6"/>
    </row>
    <row r="53" spans="8:9" s="5" customFormat="1" x14ac:dyDescent="0.4">
      <c r="H53" s="6"/>
      <c r="I53" s="6"/>
    </row>
    <row r="54" spans="8:9" s="5" customFormat="1" x14ac:dyDescent="0.4">
      <c r="H54" s="6"/>
      <c r="I54" s="6"/>
    </row>
    <row r="55" spans="8:9" s="5" customFormat="1" x14ac:dyDescent="0.4">
      <c r="H55" s="6"/>
      <c r="I55" s="6"/>
    </row>
    <row r="56" spans="8:9" s="5" customFormat="1" x14ac:dyDescent="0.4">
      <c r="H56" s="6"/>
      <c r="I56" s="6"/>
    </row>
    <row r="57" spans="8:9" s="5" customFormat="1" x14ac:dyDescent="0.4">
      <c r="H57" s="6"/>
      <c r="I57" s="6"/>
    </row>
    <row r="58" spans="8:9" s="5" customFormat="1" x14ac:dyDescent="0.4">
      <c r="H58" s="6"/>
      <c r="I58" s="6"/>
    </row>
    <row r="59" spans="8:9" s="5" customFormat="1" x14ac:dyDescent="0.4">
      <c r="H59" s="6"/>
      <c r="I59" s="6"/>
    </row>
    <row r="60" spans="8:9" s="5" customFormat="1" x14ac:dyDescent="0.4">
      <c r="H60" s="6"/>
      <c r="I60" s="6"/>
    </row>
    <row r="61" spans="8:9" s="5" customFormat="1" x14ac:dyDescent="0.4">
      <c r="H61" s="6"/>
      <c r="I61" s="6"/>
    </row>
    <row r="62" spans="8:9" s="5" customFormat="1" x14ac:dyDescent="0.4">
      <c r="H62" s="6"/>
      <c r="I62" s="6"/>
    </row>
    <row r="63" spans="8:9" s="5" customFormat="1" x14ac:dyDescent="0.4">
      <c r="H63" s="6"/>
      <c r="I63" s="6"/>
    </row>
    <row r="64" spans="8:9" s="5" customFormat="1" x14ac:dyDescent="0.4">
      <c r="H64" s="6"/>
      <c r="I64" s="6"/>
    </row>
    <row r="65" spans="8:9" s="5" customFormat="1" x14ac:dyDescent="0.4">
      <c r="H65" s="6"/>
      <c r="I65" s="6"/>
    </row>
    <row r="66" spans="8:9" s="5" customFormat="1" x14ac:dyDescent="0.4">
      <c r="H66" s="6"/>
      <c r="I66" s="6"/>
    </row>
    <row r="67" spans="8:9" s="5" customFormat="1" x14ac:dyDescent="0.4">
      <c r="H67" s="6"/>
      <c r="I67" s="6"/>
    </row>
    <row r="68" spans="8:9" s="5" customFormat="1" x14ac:dyDescent="0.4">
      <c r="H68" s="6"/>
      <c r="I68" s="6"/>
    </row>
    <row r="69" spans="8:9" s="5" customFormat="1" x14ac:dyDescent="0.4">
      <c r="H69" s="6"/>
      <c r="I69" s="6"/>
    </row>
    <row r="70" spans="8:9" s="5" customFormat="1" x14ac:dyDescent="0.4">
      <c r="H70" s="6"/>
      <c r="I70" s="6"/>
    </row>
    <row r="71" spans="8:9" s="5" customFormat="1" x14ac:dyDescent="0.4">
      <c r="H71" s="6"/>
      <c r="I71" s="6"/>
    </row>
    <row r="72" spans="8:9" s="5" customFormat="1" x14ac:dyDescent="0.4">
      <c r="H72" s="6"/>
      <c r="I72" s="6"/>
    </row>
    <row r="73" spans="8:9" s="5" customFormat="1" x14ac:dyDescent="0.4">
      <c r="H73" s="6"/>
      <c r="I73" s="6"/>
    </row>
    <row r="74" spans="8:9" s="5" customFormat="1" x14ac:dyDescent="0.4">
      <c r="H74" s="6"/>
      <c r="I74" s="6"/>
    </row>
    <row r="75" spans="8:9" s="5" customFormat="1" x14ac:dyDescent="0.4">
      <c r="H75" s="6"/>
      <c r="I75" s="6"/>
    </row>
    <row r="76" spans="8:9" s="5" customFormat="1" x14ac:dyDescent="0.4">
      <c r="H76" s="6"/>
      <c r="I76" s="6"/>
    </row>
    <row r="77" spans="8:9" s="5" customFormat="1" x14ac:dyDescent="0.4">
      <c r="H77" s="6"/>
      <c r="I77" s="6"/>
    </row>
    <row r="78" spans="8:9" s="5" customFormat="1" x14ac:dyDescent="0.4">
      <c r="H78" s="6"/>
      <c r="I78" s="6"/>
    </row>
    <row r="79" spans="8:9" s="5" customFormat="1" x14ac:dyDescent="0.4">
      <c r="H79" s="6"/>
      <c r="I79" s="6"/>
    </row>
    <row r="80" spans="8:9" s="5" customFormat="1" x14ac:dyDescent="0.4">
      <c r="H80" s="6"/>
      <c r="I80" s="6"/>
    </row>
    <row r="81" spans="8:9" s="5" customFormat="1" x14ac:dyDescent="0.4">
      <c r="H81" s="6"/>
      <c r="I81" s="6"/>
    </row>
    <row r="82" spans="8:9" s="5" customFormat="1" x14ac:dyDescent="0.4">
      <c r="H82" s="6"/>
      <c r="I82" s="6"/>
    </row>
    <row r="83" spans="8:9" s="5" customFormat="1" x14ac:dyDescent="0.4">
      <c r="H83" s="6"/>
      <c r="I83" s="6"/>
    </row>
    <row r="84" spans="8:9" s="5" customFormat="1" x14ac:dyDescent="0.4">
      <c r="H84" s="6"/>
      <c r="I84" s="6"/>
    </row>
    <row r="85" spans="8:9" s="5" customFormat="1" x14ac:dyDescent="0.4">
      <c r="H85" s="6"/>
      <c r="I85" s="6"/>
    </row>
    <row r="86" spans="8:9" s="5" customFormat="1" x14ac:dyDescent="0.4">
      <c r="H86" s="6"/>
      <c r="I86" s="6"/>
    </row>
    <row r="87" spans="8:9" s="5" customFormat="1" x14ac:dyDescent="0.4">
      <c r="H87" s="6"/>
      <c r="I87" s="6"/>
    </row>
    <row r="88" spans="8:9" s="5" customFormat="1" x14ac:dyDescent="0.4">
      <c r="H88" s="6"/>
      <c r="I88" s="6"/>
    </row>
    <row r="89" spans="8:9" s="5" customFormat="1" x14ac:dyDescent="0.4">
      <c r="H89" s="6"/>
      <c r="I89" s="6"/>
    </row>
    <row r="90" spans="8:9" s="5" customFormat="1" x14ac:dyDescent="0.4">
      <c r="H90" s="6"/>
      <c r="I90" s="6"/>
    </row>
    <row r="91" spans="8:9" s="5" customFormat="1" x14ac:dyDescent="0.4">
      <c r="H91" s="6"/>
      <c r="I91" s="6"/>
    </row>
    <row r="92" spans="8:9" s="5" customFormat="1" x14ac:dyDescent="0.4">
      <c r="H92" s="6"/>
      <c r="I92" s="6"/>
    </row>
    <row r="93" spans="8:9" s="5" customFormat="1" x14ac:dyDescent="0.4">
      <c r="H93" s="6"/>
      <c r="I93" s="6"/>
    </row>
    <row r="94" spans="8:9" s="5" customFormat="1" x14ac:dyDescent="0.4">
      <c r="H94" s="6"/>
      <c r="I94" s="6"/>
    </row>
    <row r="95" spans="8:9" s="5" customFormat="1" x14ac:dyDescent="0.4">
      <c r="H95" s="6"/>
      <c r="I95" s="6"/>
    </row>
    <row r="96" spans="8:9" s="5" customFormat="1" x14ac:dyDescent="0.4">
      <c r="H96" s="6"/>
      <c r="I96" s="6"/>
    </row>
    <row r="97" spans="8:9" s="5" customFormat="1" x14ac:dyDescent="0.4">
      <c r="H97" s="6"/>
      <c r="I97" s="6"/>
    </row>
    <row r="98" spans="8:9" s="5" customFormat="1" x14ac:dyDescent="0.4">
      <c r="H98" s="6"/>
      <c r="I98" s="6"/>
    </row>
    <row r="99" spans="8:9" s="5" customFormat="1" x14ac:dyDescent="0.4">
      <c r="H99" s="6"/>
      <c r="I99" s="6"/>
    </row>
    <row r="100" spans="8:9" s="5" customFormat="1" x14ac:dyDescent="0.4">
      <c r="H100" s="6"/>
      <c r="I100" s="6"/>
    </row>
    <row r="101" spans="8:9" s="5" customFormat="1" x14ac:dyDescent="0.4">
      <c r="H101" s="6"/>
      <c r="I101" s="6"/>
    </row>
    <row r="102" spans="8:9" s="5" customFormat="1" x14ac:dyDescent="0.4">
      <c r="H102" s="6"/>
      <c r="I102" s="6"/>
    </row>
    <row r="103" spans="8:9" s="5" customFormat="1" x14ac:dyDescent="0.4">
      <c r="H103" s="6"/>
      <c r="I103" s="6"/>
    </row>
    <row r="104" spans="8:9" s="5" customFormat="1" x14ac:dyDescent="0.4">
      <c r="H104" s="6"/>
      <c r="I104" s="6"/>
    </row>
    <row r="105" spans="8:9" s="5" customFormat="1" x14ac:dyDescent="0.4">
      <c r="H105" s="6"/>
      <c r="I105" s="6"/>
    </row>
    <row r="106" spans="8:9" s="5" customFormat="1" x14ac:dyDescent="0.4">
      <c r="H106" s="6"/>
      <c r="I106" s="6"/>
    </row>
    <row r="107" spans="8:9" s="5" customFormat="1" x14ac:dyDescent="0.4">
      <c r="H107" s="6"/>
      <c r="I107" s="6"/>
    </row>
    <row r="108" spans="8:9" s="5" customFormat="1" x14ac:dyDescent="0.4">
      <c r="H108" s="6"/>
      <c r="I108" s="6"/>
    </row>
    <row r="109" spans="8:9" s="5" customFormat="1" x14ac:dyDescent="0.4">
      <c r="H109" s="6"/>
      <c r="I109" s="6"/>
    </row>
    <row r="110" spans="8:9" s="5" customFormat="1" x14ac:dyDescent="0.4">
      <c r="H110" s="6"/>
      <c r="I110" s="6"/>
    </row>
    <row r="111" spans="8:9" s="5" customFormat="1" x14ac:dyDescent="0.4">
      <c r="H111" s="6"/>
      <c r="I111" s="6"/>
    </row>
    <row r="112" spans="8:9" s="5" customFormat="1" x14ac:dyDescent="0.4">
      <c r="H112" s="6"/>
      <c r="I112" s="6"/>
    </row>
    <row r="113" spans="8:9" s="5" customFormat="1" x14ac:dyDescent="0.4">
      <c r="H113" s="6"/>
      <c r="I113" s="6"/>
    </row>
    <row r="114" spans="8:9" s="5" customFormat="1" x14ac:dyDescent="0.4">
      <c r="H114" s="6"/>
      <c r="I114" s="6"/>
    </row>
    <row r="115" spans="8:9" s="5" customFormat="1" x14ac:dyDescent="0.4">
      <c r="H115" s="6"/>
      <c r="I115" s="6"/>
    </row>
    <row r="116" spans="8:9" s="5" customFormat="1" x14ac:dyDescent="0.4">
      <c r="H116" s="6"/>
      <c r="I116" s="6"/>
    </row>
    <row r="117" spans="8:9" s="5" customFormat="1" x14ac:dyDescent="0.4">
      <c r="H117" s="6"/>
      <c r="I117" s="6"/>
    </row>
    <row r="118" spans="8:9" s="5" customFormat="1" x14ac:dyDescent="0.4">
      <c r="H118" s="6"/>
      <c r="I118" s="6"/>
    </row>
    <row r="119" spans="8:9" s="5" customFormat="1" x14ac:dyDescent="0.4">
      <c r="H119" s="6"/>
      <c r="I119" s="6"/>
    </row>
    <row r="120" spans="8:9" s="5" customFormat="1" x14ac:dyDescent="0.4">
      <c r="H120" s="6"/>
      <c r="I120" s="6"/>
    </row>
    <row r="121" spans="8:9" s="5" customFormat="1" x14ac:dyDescent="0.4">
      <c r="H121" s="6"/>
      <c r="I121" s="6"/>
    </row>
    <row r="122" spans="8:9" s="5" customFormat="1" x14ac:dyDescent="0.4">
      <c r="H122" s="6"/>
      <c r="I122" s="6"/>
    </row>
    <row r="123" spans="8:9" s="5" customFormat="1" x14ac:dyDescent="0.4">
      <c r="H123" s="6"/>
      <c r="I123" s="6"/>
    </row>
    <row r="124" spans="8:9" s="5" customFormat="1" x14ac:dyDescent="0.4">
      <c r="H124" s="6"/>
      <c r="I124" s="6"/>
    </row>
    <row r="125" spans="8:9" s="5" customFormat="1" x14ac:dyDescent="0.4">
      <c r="H125" s="6"/>
      <c r="I125" s="6"/>
    </row>
    <row r="126" spans="8:9" s="5" customFormat="1" x14ac:dyDescent="0.4">
      <c r="H126" s="6"/>
      <c r="I126" s="6"/>
    </row>
    <row r="127" spans="8:9" s="5" customFormat="1" x14ac:dyDescent="0.4">
      <c r="H127" s="6"/>
      <c r="I127" s="6"/>
    </row>
    <row r="128" spans="8:9" s="5" customFormat="1" x14ac:dyDescent="0.4">
      <c r="H128" s="6"/>
      <c r="I128" s="6"/>
    </row>
    <row r="129" spans="2:9" s="5" customFormat="1" x14ac:dyDescent="0.4">
      <c r="H129" s="6"/>
      <c r="I129" s="6"/>
    </row>
    <row r="130" spans="2:9" s="5" customFormat="1" x14ac:dyDescent="0.4">
      <c r="H130" s="6"/>
      <c r="I130" s="6"/>
    </row>
    <row r="131" spans="2:9" s="5" customFormat="1" x14ac:dyDescent="0.4">
      <c r="H131" s="6"/>
      <c r="I131" s="6"/>
    </row>
    <row r="132" spans="2:9" s="5" customFormat="1" x14ac:dyDescent="0.4">
      <c r="H132" s="6"/>
      <c r="I132" s="6"/>
    </row>
    <row r="133" spans="2:9" s="5" customFormat="1" x14ac:dyDescent="0.4">
      <c r="H133" s="6"/>
      <c r="I133" s="6"/>
    </row>
    <row r="134" spans="2:9" s="5" customFormat="1" x14ac:dyDescent="0.4">
      <c r="H134" s="6"/>
      <c r="I134" s="6"/>
    </row>
    <row r="135" spans="2:9" s="5" customFormat="1" x14ac:dyDescent="0.4">
      <c r="H135" s="6"/>
      <c r="I135" s="6"/>
    </row>
    <row r="136" spans="2:9" s="5" customFormat="1" x14ac:dyDescent="0.4">
      <c r="B136" s="3"/>
      <c r="C136" s="3"/>
      <c r="D136" s="3"/>
      <c r="E136" s="3"/>
      <c r="F136" s="3"/>
      <c r="H136" s="6"/>
      <c r="I136" s="6"/>
    </row>
    <row r="137" spans="2:9" s="5" customFormat="1" x14ac:dyDescent="0.4">
      <c r="B137" s="3"/>
      <c r="C137" s="3"/>
      <c r="D137" s="3"/>
      <c r="E137" s="3"/>
      <c r="F137" s="3"/>
      <c r="H137" s="6"/>
      <c r="I137" s="6"/>
    </row>
    <row r="138" spans="2:9" s="5" customFormat="1" x14ac:dyDescent="0.4">
      <c r="B138" s="3"/>
      <c r="C138" s="3"/>
      <c r="D138" s="3"/>
      <c r="E138" s="3"/>
      <c r="F138" s="3"/>
      <c r="H138" s="6"/>
      <c r="I138" s="6"/>
    </row>
    <row r="139" spans="2:9" s="5" customFormat="1" x14ac:dyDescent="0.4">
      <c r="B139" s="3"/>
      <c r="C139" s="3"/>
      <c r="D139" s="3"/>
      <c r="E139" s="3"/>
      <c r="F139" s="3"/>
      <c r="H139" s="6"/>
      <c r="I139" s="6"/>
    </row>
    <row r="140" spans="2:9" s="5" customFormat="1" x14ac:dyDescent="0.4">
      <c r="B140" s="3"/>
      <c r="C140" s="3"/>
      <c r="D140" s="3"/>
      <c r="E140" s="3"/>
      <c r="F140" s="3"/>
      <c r="H140" s="6"/>
      <c r="I140" s="6"/>
    </row>
    <row r="141" spans="2:9" s="5" customFormat="1" x14ac:dyDescent="0.4">
      <c r="B141" s="3"/>
      <c r="C141" s="3"/>
      <c r="D141" s="3"/>
      <c r="E141" s="3"/>
      <c r="F141" s="3"/>
      <c r="H141" s="6"/>
      <c r="I141" s="6"/>
    </row>
    <row r="142" spans="2:9" s="5" customFormat="1" x14ac:dyDescent="0.4">
      <c r="B142" s="3"/>
      <c r="C142" s="3"/>
      <c r="D142" s="3"/>
      <c r="E142" s="3"/>
      <c r="F142" s="3"/>
      <c r="H142" s="6"/>
      <c r="I142" s="6"/>
    </row>
    <row r="143" spans="2:9" s="5" customFormat="1" x14ac:dyDescent="0.4">
      <c r="B143" s="3"/>
      <c r="C143" s="3"/>
      <c r="D143" s="3"/>
      <c r="E143" s="3"/>
      <c r="F143" s="3"/>
      <c r="H143" s="6"/>
      <c r="I143" s="6"/>
    </row>
    <row r="144" spans="2:9" s="5" customFormat="1" x14ac:dyDescent="0.4">
      <c r="B144" s="3"/>
      <c r="C144" s="3"/>
      <c r="D144" s="3"/>
      <c r="E144" s="3"/>
      <c r="F144" s="3"/>
      <c r="H144" s="6"/>
      <c r="I144" s="6"/>
    </row>
    <row r="145" spans="2:9" s="5" customFormat="1" x14ac:dyDescent="0.4">
      <c r="B145" s="3"/>
      <c r="C145" s="3"/>
      <c r="D145" s="3"/>
      <c r="E145" s="3"/>
      <c r="F145" s="3"/>
      <c r="H145" s="6"/>
      <c r="I145" s="6"/>
    </row>
    <row r="146" spans="2:9" s="5" customFormat="1" x14ac:dyDescent="0.4">
      <c r="B146" s="3"/>
      <c r="C146" s="3"/>
      <c r="D146" s="3"/>
      <c r="E146" s="3"/>
      <c r="F146" s="3"/>
      <c r="H146" s="6"/>
      <c r="I146" s="6"/>
    </row>
  </sheetData>
  <phoneticPr fontId="2" type="noConversion"/>
  <pageMargins left="0.74803149606299213" right="0.74803149606299213" top="0.98425196850393704" bottom="0.98425196850393704" header="0.51181102362204722" footer="0.51181102362204722"/>
  <pageSetup scale="8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Candor Cash Flow Solution</vt:lpstr>
      <vt:lpstr>'Cover Page'!Print_Area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Powell</dc:creator>
  <cp:lastModifiedBy>Victor Ho</cp:lastModifiedBy>
  <cp:lastPrinted>2011-05-30T21:53:29Z</cp:lastPrinted>
  <dcterms:created xsi:type="dcterms:W3CDTF">2011-05-30T17:02:18Z</dcterms:created>
  <dcterms:modified xsi:type="dcterms:W3CDTF">2019-12-18T21:48:06Z</dcterms:modified>
</cp:coreProperties>
</file>