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2. Bond pricing and yields\"/>
    </mc:Choice>
  </mc:AlternateContent>
  <xr:revisionPtr revIDLastSave="0" documentId="13_ncr:1_{818AA00F-47AA-4F22-B064-88E0C4BBF2C8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Bond Pricing and Yield Solution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  <c r="J20" i="2" l="1"/>
  <c r="J21" i="2"/>
  <c r="J22" i="2"/>
  <c r="J23" i="2"/>
  <c r="J24" i="2"/>
  <c r="J25" i="2"/>
  <c r="J26" i="2"/>
  <c r="J27" i="2"/>
  <c r="J28" i="2"/>
  <c r="J19" i="2"/>
  <c r="I28" i="2"/>
  <c r="K28" i="2" s="1"/>
  <c r="I20" i="2"/>
  <c r="K20" i="2" s="1"/>
  <c r="I21" i="2"/>
  <c r="K21" i="2" s="1"/>
  <c r="I22" i="2"/>
  <c r="I23" i="2"/>
  <c r="I24" i="2"/>
  <c r="K24" i="2" s="1"/>
  <c r="I25" i="2"/>
  <c r="I26" i="2"/>
  <c r="I27" i="2"/>
  <c r="I19" i="2"/>
  <c r="D20" i="2"/>
  <c r="D21" i="2"/>
  <c r="D22" i="2"/>
  <c r="D19" i="2"/>
  <c r="C22" i="2"/>
  <c r="C20" i="2"/>
  <c r="C21" i="2"/>
  <c r="C19" i="2"/>
  <c r="K25" i="2" l="1"/>
  <c r="K27" i="2"/>
  <c r="K23" i="2"/>
  <c r="E20" i="2"/>
  <c r="E21" i="2"/>
  <c r="K26" i="2"/>
  <c r="K22" i="2"/>
  <c r="E22" i="2"/>
  <c r="K19" i="2"/>
  <c r="E19" i="2"/>
  <c r="K29" i="2" l="1"/>
  <c r="K31" i="2" s="1"/>
  <c r="E23" i="2"/>
  <c r="E25" i="2" s="1"/>
</calcChain>
</file>

<file path=xl/sharedStrings.xml><?xml version="1.0" encoding="utf-8"?>
<sst xmlns="http://schemas.openxmlformats.org/spreadsheetml/2006/main" count="38" uniqueCount="28">
  <si>
    <t>1)</t>
  </si>
  <si>
    <t>2)</t>
  </si>
  <si>
    <t>Par</t>
  </si>
  <si>
    <t xml:space="preserve">Coupon </t>
  </si>
  <si>
    <t>YTM</t>
  </si>
  <si>
    <t xml:space="preserve">Time </t>
  </si>
  <si>
    <t>DF</t>
  </si>
  <si>
    <t>PV</t>
  </si>
  <si>
    <t>FV</t>
  </si>
  <si>
    <t>Question 1</t>
  </si>
  <si>
    <t>b)  What is the current yield of the bond?</t>
  </si>
  <si>
    <t>a)  What is the price of a 4 year annual bond paying a 5% coupon and having a YTM of 7%?</t>
  </si>
  <si>
    <t>Question 2</t>
  </si>
  <si>
    <t>a)  What is the price of a 5 year semi annual bond paying a 5% coupon and having a YTM of 4%?</t>
  </si>
  <si>
    <t>Current yield</t>
  </si>
  <si>
    <t>Bond Pricing and Yield Solution</t>
  </si>
  <si>
    <t>Solution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</si>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</sst>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Fill="1"/>
    <xf numFmtId="9" fontId="5" fillId="0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5" fillId="0" borderId="0" xfId="0" applyFont="1" applyFill="1" applyAlignment="1">
      <alignment horizontal="left" indent="2"/>
    </xf>
    <xf numFmtId="164" fontId="5" fillId="4" borderId="0" xfId="0" applyNumberFormat="1" applyFont="1" applyFill="1"/>
    <xf numFmtId="0" fontId="5" fillId="4" borderId="0" xfId="0" applyFont="1" applyFill="1"/>
    <xf numFmtId="0" fontId="8" fillId="0" borderId="0" xfId="0" applyFont="1"/>
    <xf numFmtId="165" fontId="5" fillId="4" borderId="0" xfId="0" applyNumberFormat="1" applyFont="1" applyFill="1"/>
    <xf numFmtId="165" fontId="5" fillId="4" borderId="1" xfId="0" applyNumberFormat="1" applyFont="1" applyFill="1" applyBorder="1"/>
    <xf numFmtId="9" fontId="5" fillId="4" borderId="0" xfId="0" applyNumberFormat="1" applyFont="1" applyFill="1"/>
    <xf numFmtId="0" fontId="8" fillId="0" borderId="0" xfId="0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10" fontId="5" fillId="4" borderId="0" xfId="0" applyNumberFormat="1" applyFont="1" applyFill="1"/>
    <xf numFmtId="0" fontId="9" fillId="5" borderId="0" xfId="0" applyFont="1" applyFill="1"/>
    <xf numFmtId="0" fontId="11" fillId="6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2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2" xfId="2" applyFont="1" applyFill="1" applyBorder="1"/>
    <xf numFmtId="0" fontId="15" fillId="0" borderId="0" xfId="3" applyFont="1" applyFill="1" applyBorder="1"/>
    <xf numFmtId="0" fontId="16" fillId="5" borderId="0" xfId="2" applyFont="1" applyFill="1" applyBorder="1"/>
    <xf numFmtId="0" fontId="11" fillId="5" borderId="0" xfId="2" applyFont="1" applyFill="1" applyBorder="1"/>
    <xf numFmtId="0" fontId="11" fillId="7" borderId="0" xfId="2" applyFont="1" applyFill="1"/>
    <xf numFmtId="0" fontId="16" fillId="5" borderId="0" xfId="2" applyFont="1" applyFill="1"/>
  </cellXfs>
  <cellStyles count="4">
    <cellStyle name="Hyperlink" xfId="1" builtinId="8"/>
    <cellStyle name="Hyperlink 2 2" xfId="3" xr:uid="{D2A5C683-B5FE-4DFF-A4DA-173FE541DFF2}"/>
    <cellStyle name="Normal" xfId="0" builtinId="0"/>
    <cellStyle name="Normal 2" xfId="2" xr:uid="{B15F8519-F620-49EC-A58E-A3C56BD7551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7E56FD-51CA-46E2-B116-320FE22AD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CA92-F424-4190-A512-457856AF7203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2" customWidth="1"/>
    <col min="3" max="3" width="33.109375" style="22" customWidth="1"/>
    <col min="4" max="22" width="11" style="22" customWidth="1"/>
    <col min="23" max="25" width="9.109375" style="22"/>
    <col min="26" max="26" width="9.109375" style="22" customWidth="1"/>
    <col min="27" max="16384" width="9.109375" style="22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5" ht="19.5" customHeight="1" x14ac:dyDescent="0.25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2:15" ht="19.5" customHeight="1" x14ac:dyDescent="0.25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2:15" ht="19.5" customHeight="1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2:15" ht="19.5" customHeight="1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5" ht="19.5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2:15" ht="19.5" customHeight="1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</row>
    <row r="10" spans="2:15" ht="19.5" customHeight="1" x14ac:dyDescent="0.2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</row>
    <row r="11" spans="2:15" ht="19.5" customHeight="1" x14ac:dyDescent="0.2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</row>
    <row r="12" spans="2:15" ht="28.2" x14ac:dyDescent="0.5">
      <c r="B12" s="23"/>
      <c r="C12" s="24" t="s">
        <v>15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5" t="s">
        <v>18</v>
      </c>
      <c r="O12" s="23"/>
    </row>
    <row r="13" spans="2:15" ht="19.5" customHeight="1" x14ac:dyDescent="0.25">
      <c r="B13" s="23"/>
      <c r="C13" s="26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2:15" ht="19.5" customHeight="1" x14ac:dyDescent="0.25">
      <c r="B14" s="23"/>
      <c r="C14" s="27" t="s">
        <v>19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2:15" ht="19.5" customHeight="1" x14ac:dyDescent="0.25">
      <c r="B15" s="23"/>
      <c r="C15" s="28" t="str">
        <f ca="1">RIGHT(CELL("filename",'Bond Pricing and Yield Solution'!A1),LEN(CELL("filename",'Bond Pricing and Yield Solution'!A1))-FIND("]",CELL("filename",'Bond Pricing and Yield Solution'!A1)))</f>
        <v>Bond Pricing and Yield Solution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2:15" ht="19.5" customHeight="1" x14ac:dyDescent="0.25">
      <c r="B16" s="23"/>
      <c r="C16" s="29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</row>
    <row r="17" spans="2:15" ht="19.5" customHeight="1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2:15" ht="19.5" customHeight="1" x14ac:dyDescent="0.25">
      <c r="B18" s="23"/>
      <c r="C18" s="23" t="s">
        <v>20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2:15" ht="19.5" customHeight="1" x14ac:dyDescent="0.25">
      <c r="B19" s="23"/>
      <c r="C19" s="30" t="s">
        <v>21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3"/>
    </row>
    <row r="20" spans="2:15" ht="19.5" customHeight="1" x14ac:dyDescent="0.25">
      <c r="B20" s="23"/>
      <c r="C20" s="23" t="s">
        <v>22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2:15" ht="19.5" customHeight="1" x14ac:dyDescent="0.25">
      <c r="B21" s="23"/>
      <c r="C21" s="31" t="s">
        <v>23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2:15" ht="19.5" customHeight="1" x14ac:dyDescent="0.25">
      <c r="B22" s="23"/>
      <c r="C22" s="31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5" ht="19.5" customHeight="1" x14ac:dyDescent="0.25">
      <c r="B23" s="23"/>
      <c r="C23" s="32" t="s">
        <v>24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23"/>
    </row>
    <row r="24" spans="2:15" ht="19.5" customHeight="1" x14ac:dyDescent="0.25">
      <c r="B24" s="34"/>
      <c r="C24" s="35" t="s">
        <v>25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4"/>
    </row>
    <row r="25" spans="2:15" ht="19.5" customHeight="1" x14ac:dyDescent="0.25">
      <c r="B25" s="34"/>
      <c r="C25" s="35" t="s">
        <v>26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4"/>
    </row>
    <row r="26" spans="2:15" ht="19.5" customHeight="1" x14ac:dyDescent="0.25">
      <c r="B26" s="34"/>
      <c r="C26" s="35" t="s">
        <v>27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4"/>
    </row>
    <row r="27" spans="2:15" ht="19.5" customHeight="1" x14ac:dyDescent="0.25"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4"/>
    </row>
    <row r="28" spans="2:15" ht="19.5" customHeight="1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C4337D2E-6B95-46D3-933B-373AAE475C2B}"/>
    <hyperlink ref="C15" location="'Bond Pricing and Yield Solution'!A1" display="'Bond Pricing and Yield Solution'!A1" xr:uid="{C3DD67AE-BC03-4CE2-89F0-7A473A1A1D3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3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4.109375" style="5" customWidth="1"/>
    <col min="2" max="16384" width="9.109375" style="5"/>
  </cols>
  <sheetData>
    <row r="1" spans="1:14" s="3" customFormat="1" x14ac:dyDescent="0.35">
      <c r="A1" s="21" t="s">
        <v>17</v>
      </c>
      <c r="B1" s="1"/>
      <c r="C1" s="1"/>
      <c r="D1" s="1"/>
      <c r="E1" s="1"/>
      <c r="F1" s="1"/>
      <c r="G1" s="1"/>
      <c r="H1" s="1"/>
      <c r="I1" s="1"/>
      <c r="J1" s="1"/>
      <c r="K1" s="2"/>
      <c r="L1" s="5"/>
      <c r="M1" s="5"/>
      <c r="N1" s="5"/>
    </row>
    <row r="2" spans="1:14" s="3" customFormat="1" ht="16.5" customHeight="1" x14ac:dyDescent="0.35">
      <c r="A2" s="2"/>
      <c r="B2" s="4" t="s">
        <v>15</v>
      </c>
      <c r="C2" s="1"/>
      <c r="D2" s="1"/>
      <c r="E2" s="1"/>
      <c r="F2" s="1"/>
      <c r="G2" s="1"/>
      <c r="H2" s="1"/>
      <c r="I2" s="1"/>
      <c r="J2" s="1"/>
      <c r="K2" s="2"/>
      <c r="L2" s="5"/>
      <c r="M2" s="5"/>
      <c r="N2" s="5"/>
    </row>
    <row r="3" spans="1:14" x14ac:dyDescent="0.35">
      <c r="B3" s="14" t="s">
        <v>9</v>
      </c>
    </row>
    <row r="4" spans="1:14" x14ac:dyDescent="0.35">
      <c r="B4" s="5" t="s">
        <v>11</v>
      </c>
    </row>
    <row r="5" spans="1:14" x14ac:dyDescent="0.35">
      <c r="B5" s="5" t="s">
        <v>10</v>
      </c>
    </row>
    <row r="7" spans="1:14" x14ac:dyDescent="0.35">
      <c r="B7" s="14" t="s">
        <v>12</v>
      </c>
    </row>
    <row r="8" spans="1:14" x14ac:dyDescent="0.35">
      <c r="B8" s="5" t="s">
        <v>13</v>
      </c>
    </row>
    <row r="9" spans="1:14" x14ac:dyDescent="0.35">
      <c r="B9" s="5" t="s">
        <v>10</v>
      </c>
    </row>
    <row r="12" spans="1:14" x14ac:dyDescent="0.35">
      <c r="A12" s="6"/>
      <c r="B12" s="8" t="s">
        <v>16</v>
      </c>
      <c r="C12" s="9"/>
      <c r="D12" s="9"/>
      <c r="E12" s="9"/>
      <c r="F12" s="9"/>
      <c r="G12" s="9"/>
      <c r="H12" s="9"/>
      <c r="I12" s="9"/>
      <c r="J12" s="9"/>
      <c r="K12" s="10"/>
    </row>
    <row r="13" spans="1:14" outlineLevel="1" x14ac:dyDescent="0.35"/>
    <row r="14" spans="1:14" outlineLevel="1" x14ac:dyDescent="0.35">
      <c r="B14" s="11" t="s">
        <v>0</v>
      </c>
      <c r="C14" s="14" t="s">
        <v>2</v>
      </c>
      <c r="D14" s="13">
        <v>100</v>
      </c>
      <c r="H14" s="11" t="s">
        <v>1</v>
      </c>
      <c r="I14" s="14" t="s">
        <v>2</v>
      </c>
      <c r="J14" s="13">
        <v>100</v>
      </c>
    </row>
    <row r="15" spans="1:14" outlineLevel="1" x14ac:dyDescent="0.35">
      <c r="B15" s="7"/>
      <c r="C15" s="14" t="s">
        <v>3</v>
      </c>
      <c r="D15" s="17">
        <v>0.05</v>
      </c>
      <c r="H15" s="7"/>
      <c r="I15" s="14" t="s">
        <v>3</v>
      </c>
      <c r="J15" s="17">
        <v>0.05</v>
      </c>
    </row>
    <row r="16" spans="1:14" outlineLevel="1" x14ac:dyDescent="0.35">
      <c r="B16" s="7"/>
      <c r="C16" s="14" t="s">
        <v>4</v>
      </c>
      <c r="D16" s="17">
        <v>7.0000000000000007E-2</v>
      </c>
      <c r="H16" s="7"/>
      <c r="I16" s="14" t="s">
        <v>4</v>
      </c>
      <c r="J16" s="17">
        <v>0.04</v>
      </c>
    </row>
    <row r="17" spans="2:11" outlineLevel="1" x14ac:dyDescent="0.35"/>
    <row r="18" spans="2:11" outlineLevel="1" x14ac:dyDescent="0.35">
      <c r="B18" s="18" t="s">
        <v>5</v>
      </c>
      <c r="C18" s="18" t="s">
        <v>8</v>
      </c>
      <c r="D18" s="18" t="s">
        <v>6</v>
      </c>
      <c r="E18" s="18" t="s">
        <v>7</v>
      </c>
      <c r="H18" s="18" t="s">
        <v>5</v>
      </c>
      <c r="I18" s="18" t="s">
        <v>8</v>
      </c>
      <c r="J18" s="18" t="s">
        <v>6</v>
      </c>
      <c r="K18" s="18" t="s">
        <v>7</v>
      </c>
    </row>
    <row r="19" spans="2:11" outlineLevel="1" x14ac:dyDescent="0.35">
      <c r="B19" s="19">
        <v>1</v>
      </c>
      <c r="C19" s="15">
        <f>$D$14*$D$15</f>
        <v>5</v>
      </c>
      <c r="D19" s="12">
        <f>1/(1+$D$16)^B19</f>
        <v>0.93457943925233644</v>
      </c>
      <c r="E19" s="15">
        <f>C19*D19</f>
        <v>4.6728971962616823</v>
      </c>
      <c r="H19" s="19">
        <v>1</v>
      </c>
      <c r="I19" s="15">
        <f>$J$14*($J$15/2)</f>
        <v>2.5</v>
      </c>
      <c r="J19" s="12">
        <f>1/((1+($J$16/2))^H19)</f>
        <v>0.98039215686274506</v>
      </c>
      <c r="K19" s="15">
        <f>I19*J19</f>
        <v>2.4509803921568625</v>
      </c>
    </row>
    <row r="20" spans="2:11" outlineLevel="1" x14ac:dyDescent="0.35">
      <c r="B20" s="19">
        <v>2</v>
      </c>
      <c r="C20" s="15">
        <f t="shared" ref="C20:C21" si="0">$D$14*$D$15</f>
        <v>5</v>
      </c>
      <c r="D20" s="12">
        <f t="shared" ref="D20:D22" si="1">1/(1+$D$16)^B20</f>
        <v>0.87343872827321156</v>
      </c>
      <c r="E20" s="15">
        <f t="shared" ref="E20:E22" si="2">C20*D20</f>
        <v>4.3671936413660575</v>
      </c>
      <c r="H20" s="19">
        <v>2</v>
      </c>
      <c r="I20" s="15">
        <f t="shared" ref="I20:I27" si="3">$J$14*($J$15/2)</f>
        <v>2.5</v>
      </c>
      <c r="J20" s="12">
        <f t="shared" ref="J20:J28" si="4">1/((1+($J$16/2))^H20)</f>
        <v>0.96116878123798544</v>
      </c>
      <c r="K20" s="15">
        <f t="shared" ref="K20:K28" si="5">I20*J20</f>
        <v>2.4029219530949635</v>
      </c>
    </row>
    <row r="21" spans="2:11" outlineLevel="1" x14ac:dyDescent="0.35">
      <c r="B21" s="19">
        <v>3</v>
      </c>
      <c r="C21" s="15">
        <f t="shared" si="0"/>
        <v>5</v>
      </c>
      <c r="D21" s="12">
        <f t="shared" si="1"/>
        <v>0.81629787689085187</v>
      </c>
      <c r="E21" s="15">
        <f t="shared" si="2"/>
        <v>4.081489384454259</v>
      </c>
      <c r="H21" s="19">
        <v>3</v>
      </c>
      <c r="I21" s="15">
        <f t="shared" si="3"/>
        <v>2.5</v>
      </c>
      <c r="J21" s="12">
        <f t="shared" si="4"/>
        <v>0.94232233454704462</v>
      </c>
      <c r="K21" s="15">
        <f t="shared" si="5"/>
        <v>2.3558058363676118</v>
      </c>
    </row>
    <row r="22" spans="2:11" outlineLevel="1" x14ac:dyDescent="0.35">
      <c r="B22" s="19">
        <v>4</v>
      </c>
      <c r="C22" s="15">
        <f>$D$14*$D$15+$D$14</f>
        <v>105</v>
      </c>
      <c r="D22" s="12">
        <f t="shared" si="1"/>
        <v>0.7628952120475252</v>
      </c>
      <c r="E22" s="15">
        <f t="shared" si="2"/>
        <v>80.103997264990142</v>
      </c>
      <c r="H22" s="19">
        <v>4</v>
      </c>
      <c r="I22" s="15">
        <f t="shared" si="3"/>
        <v>2.5</v>
      </c>
      <c r="J22" s="12">
        <f t="shared" si="4"/>
        <v>0.9238454260265142</v>
      </c>
      <c r="K22" s="15">
        <f t="shared" si="5"/>
        <v>2.3096135650662855</v>
      </c>
    </row>
    <row r="23" spans="2:11" ht="15.6" outlineLevel="1" thickBot="1" x14ac:dyDescent="0.4">
      <c r="B23" s="19"/>
      <c r="C23" s="15"/>
      <c r="D23" s="12"/>
      <c r="E23" s="16">
        <f>SUM(E19:E22)</f>
        <v>93.225577487072144</v>
      </c>
      <c r="H23" s="19">
        <v>5</v>
      </c>
      <c r="I23" s="15">
        <f t="shared" si="3"/>
        <v>2.5</v>
      </c>
      <c r="J23" s="12">
        <f t="shared" si="4"/>
        <v>0.90573080982991594</v>
      </c>
      <c r="K23" s="15">
        <f t="shared" si="5"/>
        <v>2.26432702457479</v>
      </c>
    </row>
    <row r="24" spans="2:11" ht="15.6" outlineLevel="1" thickTop="1" x14ac:dyDescent="0.35">
      <c r="H24" s="19">
        <v>6</v>
      </c>
      <c r="I24" s="15">
        <f t="shared" si="3"/>
        <v>2.5</v>
      </c>
      <c r="J24" s="12">
        <f t="shared" si="4"/>
        <v>0.88797138218619198</v>
      </c>
      <c r="K24" s="15">
        <f t="shared" si="5"/>
        <v>2.2199284554654799</v>
      </c>
    </row>
    <row r="25" spans="2:11" outlineLevel="1" x14ac:dyDescent="0.35">
      <c r="B25" s="14" t="s">
        <v>14</v>
      </c>
      <c r="E25" s="20">
        <f>C19/E23</f>
        <v>5.3633349717714156E-2</v>
      </c>
      <c r="H25" s="19">
        <v>7</v>
      </c>
      <c r="I25" s="15">
        <f t="shared" si="3"/>
        <v>2.5</v>
      </c>
      <c r="J25" s="12">
        <f t="shared" si="4"/>
        <v>0.87056017861391388</v>
      </c>
      <c r="K25" s="15">
        <f t="shared" si="5"/>
        <v>2.1764004465347848</v>
      </c>
    </row>
    <row r="26" spans="2:11" outlineLevel="1" x14ac:dyDescent="0.35">
      <c r="H26" s="19">
        <v>8</v>
      </c>
      <c r="I26" s="15">
        <f t="shared" si="3"/>
        <v>2.5</v>
      </c>
      <c r="J26" s="12">
        <f t="shared" si="4"/>
        <v>0.85349037119011162</v>
      </c>
      <c r="K26" s="15">
        <f t="shared" si="5"/>
        <v>2.1337259279752789</v>
      </c>
    </row>
    <row r="27" spans="2:11" outlineLevel="1" x14ac:dyDescent="0.35">
      <c r="H27" s="19">
        <v>9</v>
      </c>
      <c r="I27" s="15">
        <f t="shared" si="3"/>
        <v>2.5</v>
      </c>
      <c r="J27" s="12">
        <f t="shared" si="4"/>
        <v>0.83675526587265847</v>
      </c>
      <c r="K27" s="15">
        <f t="shared" si="5"/>
        <v>2.0918881646816461</v>
      </c>
    </row>
    <row r="28" spans="2:11" outlineLevel="1" x14ac:dyDescent="0.35">
      <c r="H28" s="19">
        <v>10</v>
      </c>
      <c r="I28" s="15">
        <f>$J$14*($J$15/2)+$J$14</f>
        <v>102.5</v>
      </c>
      <c r="J28" s="12">
        <f t="shared" si="4"/>
        <v>0.82034829987515534</v>
      </c>
      <c r="K28" s="15">
        <f t="shared" si="5"/>
        <v>84.085700737203425</v>
      </c>
    </row>
    <row r="29" spans="2:11" ht="15.6" outlineLevel="1" thickBot="1" x14ac:dyDescent="0.4">
      <c r="H29" s="19"/>
      <c r="I29" s="15"/>
      <c r="J29" s="12"/>
      <c r="K29" s="16">
        <f>SUM(K19:K28)</f>
        <v>104.49129250312113</v>
      </c>
    </row>
    <row r="30" spans="2:11" ht="15.6" outlineLevel="1" thickTop="1" x14ac:dyDescent="0.35"/>
    <row r="31" spans="2:11" outlineLevel="1" x14ac:dyDescent="0.35">
      <c r="H31" s="14" t="s">
        <v>14</v>
      </c>
      <c r="K31" s="20">
        <f>I19*2/K29</f>
        <v>4.7850877142233177E-2</v>
      </c>
    </row>
    <row r="32" spans="2:11" outlineLevel="1" x14ac:dyDescent="0.35"/>
    <row r="33" outlineLevel="1" x14ac:dyDescent="0.35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Bond Pricing and Yield Solution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2019-01-08T22:29:55Z</dcterms:modified>
</cp:coreProperties>
</file>