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/>
  <xr:revisionPtr revIDLastSave="0" documentId="13_ncr:1_{0BD20E89-C50B-41C6-A43A-197C82BA795D}" xr6:coauthVersionLast="47" xr6:coauthVersionMax="47" xr10:uidLastSave="{00000000-0000-0000-0000-000000000000}"/>
  <bookViews>
    <workbookView xWindow="19090" yWindow="-110" windowWidth="19420" windowHeight="10300" activeTab="1" xr2:uid="{00000000-000D-0000-FFFF-FFFF00000000}"/>
  </bookViews>
  <sheets>
    <sheet name="Cover Page" sheetId="8" r:id="rId1"/>
    <sheet name="Comps Table Exercise" sheetId="6" r:id="rId2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</definedNames>
  <calcPr calcId="191029" calcMode="autoNoTable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6" l="1"/>
  <c r="E18" i="6"/>
  <c r="G18" i="6"/>
  <c r="M18" i="6"/>
  <c r="N14" i="6"/>
  <c r="O14" i="6"/>
  <c r="N15" i="6"/>
  <c r="O15" i="6"/>
  <c r="M15" i="6"/>
  <c r="M14" i="6"/>
  <c r="M9" i="6"/>
  <c r="N9" i="6"/>
  <c r="O9" i="6"/>
  <c r="M10" i="6"/>
  <c r="N10" i="6"/>
  <c r="O10" i="6"/>
  <c r="M11" i="6"/>
  <c r="N11" i="6"/>
  <c r="O11" i="6"/>
  <c r="M12" i="6"/>
  <c r="N12" i="6"/>
  <c r="O12" i="6"/>
  <c r="O8" i="6"/>
  <c r="N8" i="6"/>
  <c r="M8" i="6"/>
  <c r="G9" i="6"/>
  <c r="G10" i="6"/>
  <c r="G11" i="6"/>
  <c r="G12" i="6"/>
  <c r="G8" i="6"/>
  <c r="E9" i="6"/>
  <c r="E10" i="6"/>
  <c r="E11" i="6"/>
  <c r="E12" i="6"/>
  <c r="E8" i="6"/>
  <c r="C15" i="8"/>
</calcChain>
</file>

<file path=xl/sharedStrings.xml><?xml version="1.0" encoding="utf-8"?>
<sst xmlns="http://schemas.openxmlformats.org/spreadsheetml/2006/main" count="46" uniqueCount="39">
  <si>
    <t>Company Name</t>
  </si>
  <si>
    <t>EV/Sales</t>
  </si>
  <si>
    <t>EV/EBITDA</t>
  </si>
  <si>
    <t>Average</t>
  </si>
  <si>
    <t>Median</t>
  </si>
  <si>
    <t>Market Data</t>
  </si>
  <si>
    <t>Financial Data (FY+1)</t>
  </si>
  <si>
    <t>Valuation (FY+1)</t>
  </si>
  <si>
    <t>Price</t>
  </si>
  <si>
    <t>Shares</t>
  </si>
  <si>
    <t>Market Cap</t>
  </si>
  <si>
    <t>Net Debt</t>
  </si>
  <si>
    <t>EV</t>
  </si>
  <si>
    <t>Sales</t>
  </si>
  <si>
    <t>EBITDA</t>
  </si>
  <si>
    <t>Earnings</t>
  </si>
  <si>
    <t>P/E</t>
  </si>
  <si>
    <t>($/share)</t>
  </si>
  <si>
    <t>(M)</t>
  </si>
  <si>
    <t>($M)</t>
  </si>
  <si>
    <t>x</t>
  </si>
  <si>
    <t>Bohemeth Industires</t>
  </si>
  <si>
    <t>Micro Partners</t>
  </si>
  <si>
    <t>Junior Enterprises</t>
  </si>
  <si>
    <t>Minature Company</t>
  </si>
  <si>
    <t>Average Limited</t>
  </si>
  <si>
    <t xml:space="preserve">© Corporate Finance Institute. All rights reserved.  </t>
  </si>
  <si>
    <t>Comps Table Exercise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</si>
  <si>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</si>
  <si>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</si>
  <si>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</si>
  <si>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</si>
  <si>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</si>
  <si>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</si>
  <si>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</si>
  <si>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</si>
  <si>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</si>
  <si>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</si>
  <si>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Private Company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</si>
</sst>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$&quot;#,##0_);\(&quot;$&quot;#,##0\)"/>
    <numFmt numFmtId="165" formatCode="&quot;$&quot;#,##0.00_);\(&quot;$&quot;#,##0.00\)"/>
    <numFmt numFmtId="166" formatCode="0.0\x"/>
  </numFmts>
  <fonts count="3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1"/>
      <color theme="1"/>
      <name val="Calibri"/>
      <family val="2"/>
      <scheme val="minor"/>
    </font>
    <font>
      <i/>
      <sz val="11"/>
      <color theme="0"/>
      <name val="Arial Narrow"/>
      <family val="2"/>
    </font>
    <font>
      <sz val="11"/>
      <name val="Arial Narrow"/>
      <family val="2"/>
    </font>
    <font>
      <sz val="11"/>
      <color rgb="FF0000FF"/>
      <name val="Arial Narrow"/>
      <family val="2"/>
    </font>
    <font>
      <sz val="8"/>
      <color theme="0"/>
      <name val="Open Sans"/>
      <family val="2"/>
    </font>
    <font>
      <b/>
      <sz val="14"/>
      <color rgb="FFFFFFFF"/>
      <name val="Arial Narrow"/>
      <family val="2"/>
    </font>
    <font>
      <u/>
      <sz val="10"/>
      <color theme="10"/>
      <name val="Arial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002060"/>
      <name val="Arial"/>
      <family val="2"/>
    </font>
    <font>
      <u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</borders>
  <cellStyleXfs count="21">
    <xf numFmtId="0" fontId="0" fillId="0" borderId="0"/>
    <xf numFmtId="0" fontId="3" fillId="0" borderId="0" applyAlignment="0"/>
    <xf numFmtId="0" fontId="4" fillId="0" borderId="0" applyAlignment="0"/>
    <xf numFmtId="0" fontId="5" fillId="2" borderId="0" applyAlignment="0"/>
    <xf numFmtId="0" fontId="6" fillId="3" borderId="0" applyAlignment="0"/>
    <xf numFmtId="0" fontId="7" fillId="4" borderId="0" applyAlignment="0"/>
    <xf numFmtId="0" fontId="8" fillId="5" borderId="0" applyAlignment="0"/>
    <xf numFmtId="0" fontId="9" fillId="0" borderId="0" applyAlignment="0"/>
    <xf numFmtId="0" fontId="10" fillId="0" borderId="0" applyAlignment="0"/>
    <xf numFmtId="0" fontId="11" fillId="0" borderId="0" applyAlignment="0"/>
    <xf numFmtId="0" fontId="12" fillId="0" borderId="0" applyAlignment="0"/>
    <xf numFmtId="0" fontId="13" fillId="0" borderId="0" applyAlignment="0"/>
    <xf numFmtId="0" fontId="12" fillId="0" borderId="0" applyAlignment="0">
      <alignment wrapText="1"/>
    </xf>
    <xf numFmtId="0" fontId="14" fillId="0" borderId="0" applyAlignment="0"/>
    <xf numFmtId="0" fontId="15" fillId="0" borderId="0" applyAlignment="0"/>
    <xf numFmtId="0" fontId="16" fillId="0" borderId="0" applyAlignment="0"/>
    <xf numFmtId="0" fontId="19" fillId="0" borderId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25" fillId="0" borderId="0" applyNumberFormat="0" applyFill="0" applyBorder="0" applyAlignment="0" applyProtection="0"/>
  </cellStyleXfs>
  <cellXfs count="47">
    <xf numFmtId="0" fontId="0" fillId="0" borderId="0" xfId="0" applyFont="1"/>
    <xf numFmtId="0" fontId="2" fillId="0" borderId="0" xfId="16" applyFont="1"/>
    <xf numFmtId="0" fontId="2" fillId="0" borderId="0" xfId="16" applyFont="1" applyAlignment="1">
      <alignment vertical="center"/>
    </xf>
    <xf numFmtId="164" fontId="2" fillId="0" borderId="0" xfId="16" applyNumberFormat="1" applyFont="1" applyAlignment="1">
      <alignment vertical="center"/>
    </xf>
    <xf numFmtId="166" fontId="2" fillId="0" borderId="0" xfId="16" applyNumberFormat="1" applyFont="1" applyAlignment="1">
      <alignment vertical="center"/>
    </xf>
    <xf numFmtId="0" fontId="2" fillId="6" borderId="0" xfId="16" applyFont="1" applyFill="1" applyAlignment="1">
      <alignment vertical="center"/>
    </xf>
    <xf numFmtId="166" fontId="2" fillId="6" borderId="0" xfId="16" applyNumberFormat="1" applyFont="1" applyFill="1" applyAlignment="1">
      <alignment vertical="center"/>
    </xf>
    <xf numFmtId="0" fontId="18" fillId="7" borderId="0" xfId="16" applyFont="1" applyFill="1" applyAlignment="1">
      <alignment vertical="center"/>
    </xf>
    <xf numFmtId="0" fontId="17" fillId="7" borderId="0" xfId="16" applyFont="1" applyFill="1" applyAlignment="1">
      <alignment horizontal="centerContinuous" vertical="center"/>
    </xf>
    <xf numFmtId="0" fontId="18" fillId="7" borderId="0" xfId="16" applyFont="1" applyFill="1" applyAlignment="1">
      <alignment horizontal="centerContinuous" vertical="center"/>
    </xf>
    <xf numFmtId="0" fontId="17" fillId="7" borderId="0" xfId="16" applyFont="1" applyFill="1" applyAlignment="1">
      <alignment horizontal="centerContinuous"/>
    </xf>
    <xf numFmtId="0" fontId="17" fillId="7" borderId="0" xfId="16" applyFont="1" applyFill="1" applyAlignment="1">
      <alignment vertical="center"/>
    </xf>
    <xf numFmtId="0" fontId="17" fillId="7" borderId="1" xfId="16" applyFont="1" applyFill="1" applyBorder="1" applyAlignment="1">
      <alignment horizontal="right" vertical="center"/>
    </xf>
    <xf numFmtId="0" fontId="17" fillId="7" borderId="0" xfId="16" applyFont="1" applyFill="1" applyAlignment="1">
      <alignment horizontal="right" vertical="center"/>
    </xf>
    <xf numFmtId="0" fontId="18" fillId="7" borderId="0" xfId="16" applyFont="1" applyFill="1" applyAlignment="1">
      <alignment horizontal="right" vertical="center"/>
    </xf>
    <xf numFmtId="0" fontId="18" fillId="7" borderId="1" xfId="16" applyFont="1" applyFill="1" applyBorder="1" applyAlignment="1">
      <alignment horizontal="right"/>
    </xf>
    <xf numFmtId="0" fontId="20" fillId="7" borderId="0" xfId="16" applyFont="1" applyFill="1" applyBorder="1" applyAlignment="1">
      <alignment horizontal="right" vertical="center"/>
    </xf>
    <xf numFmtId="0" fontId="20" fillId="7" borderId="0" xfId="16" quotePrefix="1" applyFont="1" applyFill="1" applyBorder="1" applyAlignment="1">
      <alignment horizontal="right" vertical="center"/>
    </xf>
    <xf numFmtId="0" fontId="18" fillId="7" borderId="0" xfId="16" applyFont="1" applyFill="1" applyBorder="1" applyAlignment="1">
      <alignment horizontal="right" vertical="center"/>
    </xf>
    <xf numFmtId="0" fontId="18" fillId="7" borderId="0" xfId="16" applyFont="1" applyFill="1" applyBorder="1" applyAlignment="1">
      <alignment horizontal="right"/>
    </xf>
    <xf numFmtId="165" fontId="22" fillId="0" borderId="0" xfId="16" applyNumberFormat="1" applyFont="1" applyAlignment="1">
      <alignment vertical="center"/>
    </xf>
    <xf numFmtId="37" fontId="22" fillId="0" borderId="0" xfId="16" applyNumberFormat="1" applyFont="1" applyAlignment="1">
      <alignment vertical="center"/>
    </xf>
    <xf numFmtId="164" fontId="22" fillId="0" borderId="0" xfId="16" applyNumberFormat="1" applyFont="1" applyAlignment="1">
      <alignment vertical="center"/>
    </xf>
    <xf numFmtId="165" fontId="2" fillId="0" borderId="0" xfId="16" applyNumberFormat="1" applyFont="1"/>
    <xf numFmtId="165" fontId="21" fillId="0" borderId="0" xfId="16" applyNumberFormat="1" applyFont="1"/>
    <xf numFmtId="37" fontId="21" fillId="0" borderId="0" xfId="16" applyNumberFormat="1" applyFont="1" applyAlignment="1">
      <alignment vertical="center"/>
    </xf>
    <xf numFmtId="164" fontId="21" fillId="0" borderId="0" xfId="16" applyNumberFormat="1" applyFont="1" applyAlignment="1">
      <alignment vertical="center"/>
    </xf>
    <xf numFmtId="164" fontId="21" fillId="0" borderId="0" xfId="16" applyNumberFormat="1" applyFont="1"/>
    <xf numFmtId="0" fontId="21" fillId="0" borderId="0" xfId="16" applyFont="1"/>
    <xf numFmtId="0" fontId="23" fillId="7" borderId="0" xfId="0" applyFont="1" applyFill="1"/>
    <xf numFmtId="0" fontId="24" fillId="7" borderId="0" xfId="0" applyFont="1" applyFill="1" applyBorder="1" applyAlignment="1">
      <alignment horizontal="left" vertical="center" readingOrder="1"/>
    </xf>
    <xf numFmtId="0" fontId="2" fillId="6" borderId="0" xfId="19" applyFont="1" applyFill="1"/>
    <xf numFmtId="0" fontId="2" fillId="0" borderId="0" xfId="19" applyFont="1" applyFill="1" applyBorder="1"/>
    <xf numFmtId="0" fontId="26" fillId="0" borderId="0" xfId="19" applyFont="1" applyFill="1" applyBorder="1" applyProtection="1">
      <protection locked="0"/>
    </xf>
    <xf numFmtId="0" fontId="27" fillId="0" borderId="0" xfId="19" applyFont="1" applyFill="1" applyBorder="1" applyAlignment="1">
      <alignment horizontal="right"/>
    </xf>
    <xf numFmtId="0" fontId="2" fillId="0" borderId="0" xfId="19" applyFont="1" applyFill="1" applyBorder="1" applyProtection="1">
      <protection locked="0"/>
    </xf>
    <xf numFmtId="0" fontId="27" fillId="0" borderId="0" xfId="19" applyFont="1" applyFill="1" applyBorder="1" applyProtection="1">
      <protection locked="0"/>
    </xf>
    <xf numFmtId="0" fontId="1" fillId="0" borderId="0" xfId="19"/>
    <xf numFmtId="0" fontId="2" fillId="0" borderId="2" xfId="19" applyFont="1" applyFill="1" applyBorder="1"/>
    <xf numFmtId="0" fontId="29" fillId="0" borderId="0" xfId="20" applyFont="1" applyFill="1" applyBorder="1"/>
    <xf numFmtId="0" fontId="18" fillId="7" borderId="0" xfId="19" applyFont="1" applyFill="1" applyBorder="1"/>
    <xf numFmtId="0" fontId="2" fillId="7" borderId="0" xfId="19" applyFont="1" applyFill="1" applyBorder="1"/>
    <xf numFmtId="0" fontId="2" fillId="8" borderId="0" xfId="19" applyFont="1" applyFill="1"/>
    <xf numFmtId="0" fontId="18" fillId="7" borderId="0" xfId="19" applyFont="1" applyFill="1"/>
    <xf numFmtId="0" fontId="28" fillId="0" borderId="2" xfId="20" applyFont="1" applyFill="1" applyBorder="1" applyProtection="1">
      <protection locked="0"/>
    </xf>
    <xf numFmtId="166" fontId="2" fillId="8" borderId="0" xfId="16" applyNumberFormat="1" applyFont="1" applyFill="1" applyAlignment="1">
      <alignment vertical="center"/>
    </xf>
    <xf numFmtId="165" fontId="2" fillId="0" borderId="0" xfId="16" applyNumberFormat="1" applyFont="1" applyAlignment="1">
      <alignment vertical="center"/>
    </xf>
  </cellXfs>
  <cellStyles count="21">
    <cellStyle name="ChartingText" xfId="14" xr:uid="{00000000-0005-0000-0000-000000000000}"/>
    <cellStyle name="CHPTop" xfId="15" xr:uid="{00000000-0005-0000-0000-000001000000}"/>
    <cellStyle name="ColumnHeaderNormal" xfId="6" xr:uid="{00000000-0005-0000-0000-000002000000}"/>
    <cellStyle name="Comma 2" xfId="17" xr:uid="{00000000-0005-0000-0000-000003000000}"/>
    <cellStyle name="Hyperlink 2 2" xfId="20" xr:uid="{0C803098-E222-4E8A-9C5C-907E7F4ACAF4}"/>
    <cellStyle name="Invisible" xfId="13" xr:uid="{00000000-0005-0000-0000-000004000000}"/>
    <cellStyle name="NewColumnHeaderNormal" xfId="4" xr:uid="{00000000-0005-0000-0000-000005000000}"/>
    <cellStyle name="NewSectionHeaderNormal" xfId="3" xr:uid="{00000000-0005-0000-0000-000006000000}"/>
    <cellStyle name="NewTitleNormal" xfId="2" xr:uid="{00000000-0005-0000-0000-000007000000}"/>
    <cellStyle name="Normal" xfId="0" builtinId="0"/>
    <cellStyle name="Normal 2" xfId="16" xr:uid="{00000000-0005-0000-0000-000009000000}"/>
    <cellStyle name="Normal 2 2" xfId="19" xr:uid="{A76E4DBF-7516-433F-A8A8-D442475740A1}"/>
    <cellStyle name="Percent 2" xfId="18" xr:uid="{00000000-0005-0000-0000-00000A000000}"/>
    <cellStyle name="SectionHeaderNormal" xfId="5" xr:uid="{00000000-0005-0000-0000-00000B000000}"/>
    <cellStyle name="SubScript" xfId="9" xr:uid="{00000000-0005-0000-0000-00000C000000}"/>
    <cellStyle name="SuperScript" xfId="8" xr:uid="{00000000-0005-0000-0000-00000D000000}"/>
    <cellStyle name="TextBold" xfId="10" xr:uid="{00000000-0005-0000-0000-00000E000000}"/>
    <cellStyle name="TextItalic" xfId="11" xr:uid="{00000000-0005-0000-0000-00000F000000}"/>
    <cellStyle name="TextNormal" xfId="7" xr:uid="{00000000-0005-0000-0000-000010000000}"/>
    <cellStyle name="TitleNormal" xfId="1" xr:uid="{00000000-0005-0000-0000-000011000000}"/>
    <cellStyle name="Total" xfId="12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0000FF"/>
      <color rgb="FFFA621C"/>
      <color rgb="FF132E57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9BF8A-5D18-4B86-8BA3-722FDABB7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694" y="5168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F2F6-324F-445D-959E-9C59EC28B9F1}">
  <dimension ref="B1:O46"/>
  <sheetViews>
    <sheetView showGridLines="0" topLeftCell="A19" zoomScaleNormal="100" workbookViewId="0"/>
  </sheetViews>
  <sheetFormatPr defaultColWidth="9.08984375" defaultRowHeight="14" x14ac:dyDescent="0.3"/>
  <cols>
    <col min="1" max="2" width="11" style="31" customWidth="1"/>
    <col min="3" max="3" width="33.08984375" style="31" customWidth="1"/>
    <col min="4" max="22" width="11" style="31" customWidth="1"/>
    <col min="23" max="25" width="9.08984375" style="31"/>
    <col min="26" max="26" width="9.08984375" style="31" customWidth="1"/>
    <col min="27" max="16384" width="9.08984375" style="31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2:15" ht="19.5" customHeight="1" x14ac:dyDescent="0.3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2:15" ht="19.5" customHeight="1" x14ac:dyDescent="0.3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</row>
    <row r="6" spans="2:15" ht="19.5" customHeight="1" x14ac:dyDescent="0.3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</row>
    <row r="7" spans="2:15" ht="19.5" customHeight="1" x14ac:dyDescent="0.3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</row>
    <row r="8" spans="2:15" ht="19.5" customHeight="1" x14ac:dyDescent="0.3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</row>
    <row r="9" spans="2:15" ht="19.5" customHeight="1" x14ac:dyDescent="0.3"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</row>
    <row r="10" spans="2:15" ht="19.5" customHeight="1" x14ac:dyDescent="0.3"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</row>
    <row r="11" spans="2:15" ht="19.5" customHeight="1" x14ac:dyDescent="0.3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</row>
    <row r="12" spans="2:15" ht="27" x14ac:dyDescent="0.5">
      <c r="B12" s="32"/>
      <c r="C12" s="33" t="s">
        <v>27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4" t="s">
        <v>28</v>
      </c>
      <c r="O12" s="32"/>
    </row>
    <row r="13" spans="2:15" ht="19.5" customHeight="1" x14ac:dyDescent="0.3">
      <c r="B13" s="32"/>
      <c r="C13" s="35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2:15" ht="19.5" customHeight="1" x14ac:dyDescent="0.3">
      <c r="B14" s="32"/>
      <c r="C14" s="36" t="s">
        <v>29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</row>
    <row r="15" spans="2:15" ht="19.5" customHeight="1" x14ac:dyDescent="0.3">
      <c r="B15" s="32"/>
      <c r="C15" s="44" t="str">
        <f ca="1">RIGHT(CELL("filename",'Comps Table Exercise'!A1),LEN(CELL("filename",'Comps Table Exercise'!A1))-FIND("]",CELL("filename",'Comps Table Exercise'!A1)))</f>
        <v>Comps Table Exercise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</row>
    <row r="16" spans="2:15" ht="19.5" customHeight="1" x14ac:dyDescent="0.35">
      <c r="B16" s="32"/>
      <c r="C16" s="37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</row>
    <row r="17" spans="2:15" ht="19.5" customHeight="1" x14ac:dyDescent="0.35">
      <c r="B17" s="32"/>
      <c r="C17" s="37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</row>
    <row r="18" spans="2:15" ht="19.5" customHeight="1" x14ac:dyDescent="0.3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</row>
    <row r="19" spans="2:15" ht="19.5" customHeight="1" x14ac:dyDescent="0.3">
      <c r="B19" s="32"/>
      <c r="C19" s="32" t="s">
        <v>30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</row>
    <row r="20" spans="2:15" ht="19.5" customHeight="1" x14ac:dyDescent="0.3">
      <c r="B20" s="32"/>
      <c r="C20" s="38" t="s">
        <v>31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2"/>
    </row>
    <row r="21" spans="2:15" ht="19.5" customHeight="1" x14ac:dyDescent="0.3">
      <c r="B21" s="32"/>
      <c r="C21" s="32" t="s">
        <v>32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2:15" ht="19.5" customHeight="1" x14ac:dyDescent="0.3">
      <c r="B22" s="32"/>
      <c r="C22" s="39" t="s">
        <v>33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2:15" ht="19.5" customHeight="1" x14ac:dyDescent="0.3">
      <c r="B23" s="32"/>
      <c r="C23" s="39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</row>
    <row r="24" spans="2:15" ht="19.5" customHeight="1" x14ac:dyDescent="0.3">
      <c r="B24" s="32"/>
      <c r="C24" s="40" t="s">
        <v>34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32"/>
    </row>
    <row r="25" spans="2:15" ht="19.5" customHeight="1" x14ac:dyDescent="0.3">
      <c r="B25" s="42"/>
      <c r="C25" s="43" t="s">
        <v>35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2"/>
    </row>
    <row r="26" spans="2:15" ht="19.5" customHeight="1" x14ac:dyDescent="0.3">
      <c r="B26" s="42"/>
      <c r="C26" s="43" t="s">
        <v>36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2"/>
    </row>
    <row r="27" spans="2:15" ht="19.5" customHeight="1" x14ac:dyDescent="0.3">
      <c r="B27" s="42"/>
      <c r="C27" s="43" t="s">
        <v>37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2"/>
    </row>
    <row r="28" spans="2:15" ht="19.5" customHeight="1" x14ac:dyDescent="0.3"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2"/>
    </row>
    <row r="29" spans="2:15" ht="19.5" customHeight="1" x14ac:dyDescent="0.3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</row>
    <row r="30" spans="2:15" ht="19.5" customHeight="1" x14ac:dyDescent="0.3"/>
    <row r="31" spans="2:15" ht="19.5" customHeight="1" x14ac:dyDescent="0.3"/>
    <row r="32" spans="2:15" ht="19.5" customHeight="1" x14ac:dyDescent="0.3"/>
    <row r="33" s="31" customFormat="1" ht="19.5" customHeight="1" x14ac:dyDescent="0.3"/>
    <row r="34" s="31" customFormat="1" ht="19.5" customHeight="1" x14ac:dyDescent="0.3"/>
    <row r="35" s="31" customFormat="1" ht="19.5" customHeight="1" x14ac:dyDescent="0.3"/>
    <row r="36" s="31" customFormat="1" ht="19.5" customHeight="1" x14ac:dyDescent="0.3"/>
    <row r="37" s="31" customFormat="1" ht="19.5" customHeight="1" x14ac:dyDescent="0.3"/>
    <row r="38" s="31" customFormat="1" ht="19.5" customHeight="1" x14ac:dyDescent="0.3"/>
    <row r="39" s="31" customFormat="1" ht="19.5" customHeight="1" x14ac:dyDescent="0.3"/>
    <row r="40" s="31" customFormat="1" ht="19.5" customHeight="1" x14ac:dyDescent="0.3"/>
    <row r="41" s="31" customFormat="1" ht="19.5" customHeight="1" x14ac:dyDescent="0.3"/>
    <row r="42" s="31" customFormat="1" ht="19.5" customHeight="1" x14ac:dyDescent="0.3"/>
    <row r="43" s="31" customFormat="1" ht="19.5" customHeight="1" x14ac:dyDescent="0.3"/>
    <row r="44" s="31" customFormat="1" ht="19.5" customHeight="1" x14ac:dyDescent="0.3"/>
    <row r="45" s="31" customFormat="1" ht="19.5" customHeight="1" x14ac:dyDescent="0.3"/>
    <row r="46" s="31" customFormat="1" ht="19.5" customHeight="1" x14ac:dyDescent="0.3"/>
  </sheetData>
  <hyperlinks>
    <hyperlink ref="C15" location="'Comps Table Exercise'!A1" display="'Comps Table Exercise'!A1" xr:uid="{02A49473-BAA4-4E14-BF61-61B41DB8BFB7}"/>
    <hyperlink ref="C22" r:id="rId1" xr:uid="{E63B404E-0B9E-489B-8E1F-1B9D03E8CB1C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showGridLines="0" tabSelected="1" topLeftCell="A7" zoomScaleNormal="100" workbookViewId="0">
      <selection activeCell="C18" sqref="C18"/>
    </sheetView>
  </sheetViews>
  <sheetFormatPr defaultColWidth="9.08984375" defaultRowHeight="14" x14ac:dyDescent="0.3"/>
  <cols>
    <col min="1" max="1" width="9.08984375" style="1"/>
    <col min="2" max="2" width="20.90625" style="1" customWidth="1"/>
    <col min="3" max="3" width="9.08984375" style="1" customWidth="1"/>
    <col min="4" max="4" width="9.90625" style="1" customWidth="1"/>
    <col min="5" max="6" width="12" style="1" customWidth="1"/>
    <col min="7" max="7" width="13.26953125" style="1" customWidth="1"/>
    <col min="8" max="8" width="2" style="1" customWidth="1"/>
    <col min="9" max="9" width="9.08984375" style="1"/>
    <col min="10" max="10" width="9.90625" style="1" customWidth="1"/>
    <col min="11" max="11" width="10" style="1" customWidth="1"/>
    <col min="12" max="12" width="2" style="1" customWidth="1"/>
    <col min="13" max="13" width="9.453125" style="1" customWidth="1"/>
    <col min="14" max="14" width="11.6328125" style="1" customWidth="1"/>
    <col min="15" max="15" width="11" style="1" customWidth="1"/>
    <col min="16" max="16" width="1" style="1" customWidth="1"/>
    <col min="17" max="16384" width="9.08984375" style="1"/>
  </cols>
  <sheetData>
    <row r="1" spans="1:16" ht="14.5" x14ac:dyDescent="0.35">
      <c r="A1" s="29" t="s">
        <v>26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18" x14ac:dyDescent="0.3">
      <c r="A2" s="30" t="s">
        <v>27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x14ac:dyDescent="0.3">
      <c r="A3"/>
    </row>
    <row r="4" spans="1:16" x14ac:dyDescent="0.3">
      <c r="A4"/>
    </row>
    <row r="5" spans="1:16" ht="21" customHeight="1" x14ac:dyDescent="0.3">
      <c r="B5" s="7"/>
      <c r="C5" s="8" t="s">
        <v>5</v>
      </c>
      <c r="D5" s="8"/>
      <c r="E5" s="9"/>
      <c r="F5" s="9"/>
      <c r="G5" s="9"/>
      <c r="H5" s="7"/>
      <c r="I5" s="8" t="s">
        <v>6</v>
      </c>
      <c r="J5" s="9"/>
      <c r="K5" s="8"/>
      <c r="L5" s="7"/>
      <c r="M5" s="8" t="s">
        <v>7</v>
      </c>
      <c r="N5" s="9"/>
      <c r="O5" s="8"/>
      <c r="P5" s="10"/>
    </row>
    <row r="6" spans="1:16" ht="16.5" customHeight="1" x14ac:dyDescent="0.3">
      <c r="B6" s="11"/>
      <c r="C6" s="12" t="s">
        <v>8</v>
      </c>
      <c r="D6" s="12" t="s">
        <v>9</v>
      </c>
      <c r="E6" s="12" t="s">
        <v>10</v>
      </c>
      <c r="F6" s="12" t="s">
        <v>11</v>
      </c>
      <c r="G6" s="12" t="s">
        <v>12</v>
      </c>
      <c r="H6" s="13"/>
      <c r="I6" s="12" t="s">
        <v>13</v>
      </c>
      <c r="J6" s="12" t="s">
        <v>14</v>
      </c>
      <c r="K6" s="12" t="s">
        <v>15</v>
      </c>
      <c r="L6" s="14"/>
      <c r="M6" s="12" t="s">
        <v>1</v>
      </c>
      <c r="N6" s="12" t="s">
        <v>2</v>
      </c>
      <c r="O6" s="12" t="s">
        <v>16</v>
      </c>
      <c r="P6" s="15"/>
    </row>
    <row r="7" spans="1:16" ht="14.25" customHeight="1" x14ac:dyDescent="0.3">
      <c r="B7" s="11" t="s">
        <v>0</v>
      </c>
      <c r="C7" s="16" t="s">
        <v>17</v>
      </c>
      <c r="D7" s="17" t="s">
        <v>18</v>
      </c>
      <c r="E7" s="16" t="s">
        <v>19</v>
      </c>
      <c r="F7" s="16"/>
      <c r="G7" s="16" t="s">
        <v>19</v>
      </c>
      <c r="H7" s="13"/>
      <c r="I7" s="16" t="s">
        <v>19</v>
      </c>
      <c r="J7" s="16" t="s">
        <v>19</v>
      </c>
      <c r="K7" s="16" t="s">
        <v>19</v>
      </c>
      <c r="L7" s="14"/>
      <c r="M7" s="16" t="s">
        <v>20</v>
      </c>
      <c r="N7" s="18" t="s">
        <v>20</v>
      </c>
      <c r="O7" s="18" t="s">
        <v>20</v>
      </c>
      <c r="P7" s="19"/>
    </row>
    <row r="8" spans="1:16" ht="21" customHeight="1" x14ac:dyDescent="0.3">
      <c r="B8" s="2" t="s">
        <v>22</v>
      </c>
      <c r="C8" s="20">
        <v>9.4499999999999993</v>
      </c>
      <c r="D8" s="21">
        <v>100</v>
      </c>
      <c r="E8" s="3">
        <f>C8*D8</f>
        <v>944.99999999999989</v>
      </c>
      <c r="F8" s="22">
        <v>125</v>
      </c>
      <c r="G8" s="3">
        <f>E8+F8</f>
        <v>1070</v>
      </c>
      <c r="H8" s="3"/>
      <c r="I8" s="22">
        <v>267.5</v>
      </c>
      <c r="J8" s="22">
        <v>75.886524822695037</v>
      </c>
      <c r="K8" s="22">
        <v>46.929824561403507</v>
      </c>
      <c r="L8" s="2"/>
      <c r="M8" s="4">
        <f>G8/I8</f>
        <v>4</v>
      </c>
      <c r="N8" s="4">
        <f>G8/J8</f>
        <v>14.1</v>
      </c>
      <c r="O8" s="4">
        <f>E8/K8</f>
        <v>20.136448598130841</v>
      </c>
    </row>
    <row r="9" spans="1:16" ht="21" customHeight="1" x14ac:dyDescent="0.3">
      <c r="B9" s="2" t="s">
        <v>23</v>
      </c>
      <c r="C9" s="20">
        <v>5.68</v>
      </c>
      <c r="D9" s="21">
        <v>1250</v>
      </c>
      <c r="E9" s="3">
        <f t="shared" ref="E9:E12" si="0">C9*D9</f>
        <v>7100</v>
      </c>
      <c r="F9" s="22">
        <v>2000</v>
      </c>
      <c r="G9" s="3">
        <f t="shared" ref="G9:G12" si="1">E9+F9</f>
        <v>9100</v>
      </c>
      <c r="H9" s="3"/>
      <c r="I9" s="22">
        <v>4136.363636363636</v>
      </c>
      <c r="J9" s="22">
        <v>777.77777777777783</v>
      </c>
      <c r="K9" s="22">
        <v>411.76470588235293</v>
      </c>
      <c r="L9" s="2"/>
      <c r="M9" s="4">
        <f t="shared" ref="M9:M12" si="2">G9/I9</f>
        <v>2.2000000000000002</v>
      </c>
      <c r="N9" s="4">
        <f t="shared" ref="N9:N12" si="3">G9/J9</f>
        <v>11.7</v>
      </c>
      <c r="O9" s="4">
        <f t="shared" ref="O9:O12" si="4">E9/K9</f>
        <v>17.242857142857144</v>
      </c>
    </row>
    <row r="10" spans="1:16" ht="21" customHeight="1" x14ac:dyDescent="0.3">
      <c r="B10" s="2" t="s">
        <v>24</v>
      </c>
      <c r="C10" s="20">
        <v>18.11</v>
      </c>
      <c r="D10" s="21">
        <v>50</v>
      </c>
      <c r="E10" s="3">
        <f t="shared" si="0"/>
        <v>905.5</v>
      </c>
      <c r="F10" s="22">
        <v>25</v>
      </c>
      <c r="G10" s="3">
        <f t="shared" si="1"/>
        <v>930.5</v>
      </c>
      <c r="H10" s="3"/>
      <c r="I10" s="22">
        <v>443.09523809523807</v>
      </c>
      <c r="J10" s="22">
        <v>95.927835051546396</v>
      </c>
      <c r="K10" s="22">
        <v>55.718562874251496</v>
      </c>
      <c r="L10" s="2"/>
      <c r="M10" s="4">
        <f t="shared" si="2"/>
        <v>2.1</v>
      </c>
      <c r="N10" s="4">
        <f t="shared" si="3"/>
        <v>9.6999999999999993</v>
      </c>
      <c r="O10" s="4">
        <f t="shared" si="4"/>
        <v>16.251316496507254</v>
      </c>
    </row>
    <row r="11" spans="1:16" ht="21" customHeight="1" x14ac:dyDescent="0.3">
      <c r="B11" s="2" t="s">
        <v>25</v>
      </c>
      <c r="C11" s="20">
        <v>12.27</v>
      </c>
      <c r="D11" s="21">
        <v>630</v>
      </c>
      <c r="E11" s="3">
        <f t="shared" si="0"/>
        <v>7730.0999999999995</v>
      </c>
      <c r="F11" s="22">
        <v>350</v>
      </c>
      <c r="G11" s="3">
        <f t="shared" si="1"/>
        <v>8080.0999999999995</v>
      </c>
      <c r="H11" s="3"/>
      <c r="I11" s="22">
        <v>1949.4897959183672</v>
      </c>
      <c r="J11" s="22">
        <v>527.76243093922653</v>
      </c>
      <c r="K11" s="22">
        <v>293.92307692307691</v>
      </c>
      <c r="L11" s="2"/>
      <c r="M11" s="4">
        <f t="shared" si="2"/>
        <v>4.1447254645380793</v>
      </c>
      <c r="N11" s="4">
        <f t="shared" si="3"/>
        <v>15.310108348599842</v>
      </c>
      <c r="O11" s="4">
        <f t="shared" si="4"/>
        <v>26.299738288406175</v>
      </c>
    </row>
    <row r="12" spans="1:16" ht="21" customHeight="1" x14ac:dyDescent="0.3">
      <c r="B12" s="2" t="s">
        <v>21</v>
      </c>
      <c r="C12" s="20">
        <v>9.0299999999999994</v>
      </c>
      <c r="D12" s="21">
        <v>1500</v>
      </c>
      <c r="E12" s="3">
        <f t="shared" si="0"/>
        <v>13544.999999999998</v>
      </c>
      <c r="F12" s="22">
        <v>0</v>
      </c>
      <c r="G12" s="3">
        <f t="shared" si="1"/>
        <v>13544.999999999998</v>
      </c>
      <c r="H12" s="3"/>
      <c r="I12" s="22">
        <v>6622</v>
      </c>
      <c r="J12" s="22">
        <v>794.64</v>
      </c>
      <c r="K12" s="22">
        <v>422.68085106382978</v>
      </c>
      <c r="L12" s="2"/>
      <c r="M12" s="4">
        <f t="shared" si="2"/>
        <v>2.045454545454545</v>
      </c>
      <c r="N12" s="4">
        <f t="shared" si="3"/>
        <v>17.045454545454543</v>
      </c>
      <c r="O12" s="4">
        <f t="shared" si="4"/>
        <v>32.04545454545454</v>
      </c>
    </row>
    <row r="13" spans="1:16" ht="16.5" customHeight="1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6" ht="21" customHeight="1" x14ac:dyDescent="0.3">
      <c r="B14" s="5" t="s">
        <v>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>
        <f>AVERAGE(M8:M12)</f>
        <v>2.8980360019985252</v>
      </c>
      <c r="N14" s="6">
        <f t="shared" ref="N14:O14" si="5">AVERAGE(N8:N12)</f>
        <v>13.571112578810878</v>
      </c>
      <c r="O14" s="6">
        <f t="shared" si="5"/>
        <v>22.395163014271191</v>
      </c>
    </row>
    <row r="15" spans="1:16" ht="21" customHeight="1" x14ac:dyDescent="0.3">
      <c r="B15" s="5" t="s">
        <v>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6">
        <f>MEDIAN(M8:M12)</f>
        <v>2.2000000000000002</v>
      </c>
      <c r="N15" s="6">
        <f t="shared" ref="N15:O15" si="6">MEDIAN(N8:N12)</f>
        <v>14.1</v>
      </c>
      <c r="O15" s="6">
        <f t="shared" si="6"/>
        <v>20.136448598130841</v>
      </c>
    </row>
    <row r="17" spans="2:15" x14ac:dyDescent="0.3">
      <c r="C17" s="23"/>
      <c r="D17" s="21"/>
      <c r="E17" s="3"/>
      <c r="F17" s="22"/>
      <c r="G17" s="3"/>
      <c r="H17" s="3"/>
      <c r="I17" s="22"/>
      <c r="J17" s="22"/>
      <c r="K17" s="22"/>
      <c r="L17" s="2"/>
      <c r="M17" s="4"/>
      <c r="N17" s="4"/>
      <c r="O17" s="4"/>
    </row>
    <row r="18" spans="2:15" x14ac:dyDescent="0.3">
      <c r="B18" s="1" t="s">
        <v>38</v>
      </c>
      <c r="C18" s="46">
        <f>E18/D18</f>
        <v>7.16</v>
      </c>
      <c r="D18" s="21">
        <v>250</v>
      </c>
      <c r="E18" s="3">
        <f>G18-F18</f>
        <v>1790</v>
      </c>
      <c r="F18" s="20">
        <v>300</v>
      </c>
      <c r="G18" s="3">
        <f>I18*M18</f>
        <v>2090</v>
      </c>
      <c r="I18" s="20">
        <v>950</v>
      </c>
      <c r="J18" s="20">
        <v>190</v>
      </c>
      <c r="K18" s="20">
        <v>95</v>
      </c>
      <c r="M18" s="45">
        <f>M15</f>
        <v>2.2000000000000002</v>
      </c>
    </row>
    <row r="19" spans="2:15" x14ac:dyDescent="0.3">
      <c r="C19" s="24"/>
      <c r="D19" s="25"/>
      <c r="E19" s="26"/>
      <c r="F19" s="26"/>
      <c r="G19" s="27"/>
      <c r="H19" s="28"/>
      <c r="I19" s="28"/>
      <c r="J19" s="28"/>
    </row>
    <row r="20" spans="2:15" x14ac:dyDescent="0.3">
      <c r="C20" s="24"/>
      <c r="D20" s="25"/>
      <c r="E20" s="26"/>
      <c r="F20" s="26"/>
      <c r="G20" s="27"/>
      <c r="H20" s="28"/>
      <c r="I20" s="28"/>
      <c r="J20" s="28"/>
    </row>
    <row r="21" spans="2:15" x14ac:dyDescent="0.3">
      <c r="C21" s="24"/>
      <c r="D21" s="25"/>
      <c r="E21" s="27"/>
      <c r="F21" s="26"/>
      <c r="G21" s="27"/>
      <c r="H21" s="28"/>
      <c r="I21" s="28"/>
      <c r="J2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Comps Table Exercise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2022-06-29T08:48:56Z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