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ython project\tool_cbd_web\data\"/>
    </mc:Choice>
  </mc:AlternateContent>
  <xr:revisionPtr revIDLastSave="0" documentId="13_ncr:1_{4BDD594A-831F-41E2-9BF2-EFFD130691B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BD" sheetId="2" r:id="rId1"/>
    <sheet name="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2" l="1"/>
  <c r="F28" i="2"/>
  <c r="F27" i="2"/>
  <c r="F26" i="2"/>
  <c r="E14" i="2"/>
  <c r="E12" i="2"/>
  <c r="F12" i="2" l="1"/>
  <c r="G12" i="2" s="1"/>
  <c r="E34" i="2"/>
  <c r="G17" i="2"/>
  <c r="G39" i="2"/>
  <c r="E36" i="2"/>
  <c r="F31" i="2"/>
  <c r="G31" i="2" s="1"/>
  <c r="F25" i="2"/>
  <c r="G20" i="2" s="1"/>
  <c r="F21" i="2"/>
  <c r="F22" i="2"/>
  <c r="F23" i="2"/>
  <c r="F24" i="2"/>
  <c r="F20" i="2"/>
  <c r="F34" i="2" l="1"/>
  <c r="G34" i="2" s="1"/>
  <c r="G42" i="2" l="1"/>
  <c r="H20" i="2" l="1"/>
  <c r="H42" i="2" l="1"/>
  <c r="H31" i="2"/>
  <c r="H39" i="2"/>
  <c r="H17" i="2"/>
  <c r="H12" i="2"/>
  <c r="H34" i="2"/>
</calcChain>
</file>

<file path=xl/sharedStrings.xml><?xml version="1.0" encoding="utf-8"?>
<sst xmlns="http://schemas.openxmlformats.org/spreadsheetml/2006/main" count="139" uniqueCount="115">
  <si>
    <t>Tool type</t>
    <phoneticPr fontId="1" type="noConversion"/>
  </si>
  <si>
    <t>Die-casting</t>
    <phoneticPr fontId="1" type="noConversion"/>
  </si>
  <si>
    <t>Mold type</t>
    <phoneticPr fontId="1" type="noConversion"/>
  </si>
  <si>
    <t xml:space="preserve">Single </t>
    <phoneticPr fontId="1" type="noConversion"/>
  </si>
  <si>
    <t>Double-shot</t>
    <phoneticPr fontId="1" type="noConversion"/>
  </si>
  <si>
    <t>Side gate</t>
    <phoneticPr fontId="1" type="noConversion"/>
  </si>
  <si>
    <t>Banana gate</t>
    <phoneticPr fontId="1" type="noConversion"/>
  </si>
  <si>
    <t>Hot to cold</t>
    <phoneticPr fontId="1" type="noConversion"/>
  </si>
  <si>
    <t>Direct to part</t>
    <phoneticPr fontId="1" type="noConversion"/>
  </si>
  <si>
    <t>Hot runner drops</t>
    <phoneticPr fontId="1" type="noConversion"/>
  </si>
  <si>
    <t>Single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</si>
  <si>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</si>
  <si>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</si>
  <si>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</si>
  <si>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Valve</t>
    <phoneticPr fontId="1" type="noConversion"/>
  </si>
  <si>
    <t>Thermal</t>
    <phoneticPr fontId="1" type="noConversion"/>
  </si>
  <si>
    <t>Hot runner system</t>
    <phoneticPr fontId="1" type="noConversion"/>
  </si>
  <si>
    <t>Program name</t>
    <phoneticPr fontId="1" type="noConversion"/>
  </si>
  <si>
    <t xml:space="preserve">Part name </t>
    <phoneticPr fontId="1" type="noConversion"/>
  </si>
  <si>
    <t>Part num</t>
    <phoneticPr fontId="1" type="noConversion"/>
  </si>
  <si>
    <t>Part Version</t>
    <phoneticPr fontId="1" type="noConversion"/>
  </si>
  <si>
    <t>Part raw material</t>
    <phoneticPr fontId="1" type="noConversion"/>
  </si>
  <si>
    <t>Resin type</t>
    <phoneticPr fontId="1" type="noConversion"/>
  </si>
  <si>
    <t>Resin manufacture</t>
    <phoneticPr fontId="1" type="noConversion"/>
  </si>
  <si>
    <t>Resin grade</t>
    <phoneticPr fontId="1" type="noConversion"/>
  </si>
  <si>
    <t>Injection system</t>
    <phoneticPr fontId="1" type="noConversion"/>
  </si>
  <si>
    <t>Hot runner gate type</t>
    <phoneticPr fontId="1" type="noConversion"/>
  </si>
  <si>
    <t>Design &amp; Engineering</t>
    <phoneticPr fontId="1" type="noConversion"/>
  </si>
  <si>
    <t xml:space="preserve"> </t>
    <phoneticPr fontId="1" type="noConversion"/>
  </si>
  <si>
    <t xml:space="preserve">Cavity </t>
    <phoneticPr fontId="1" type="noConversion"/>
  </si>
  <si>
    <t>Core</t>
    <phoneticPr fontId="1" type="noConversion"/>
  </si>
  <si>
    <t>Slider</t>
    <phoneticPr fontId="1" type="noConversion"/>
  </si>
  <si>
    <t>Lifter</t>
    <phoneticPr fontId="1" type="noConversion"/>
  </si>
  <si>
    <t>Insert</t>
    <phoneticPr fontId="1" type="noConversion"/>
  </si>
  <si>
    <t>Ohters</t>
    <phoneticPr fontId="1" type="noConversion"/>
  </si>
  <si>
    <t>Moldbase</t>
    <phoneticPr fontId="1" type="noConversion"/>
  </si>
  <si>
    <t>Std components</t>
    <phoneticPr fontId="1" type="noConversion"/>
  </si>
  <si>
    <t>Ejector components</t>
    <phoneticPr fontId="1" type="noConversion"/>
  </si>
  <si>
    <t>Assemlby &amp; Fitting</t>
    <phoneticPr fontId="1" type="noConversion"/>
  </si>
  <si>
    <t>Molding trial</t>
    <phoneticPr fontId="1" type="noConversion"/>
  </si>
  <si>
    <t>Others</t>
    <phoneticPr fontId="1" type="noConversion"/>
  </si>
  <si>
    <t>Profit</t>
    <phoneticPr fontId="1" type="noConversion"/>
  </si>
  <si>
    <t>Material</t>
    <phoneticPr fontId="1" type="noConversion"/>
  </si>
  <si>
    <t>Surface treatment</t>
    <phoneticPr fontId="1" type="noConversion"/>
  </si>
  <si>
    <t>Drop Qty</t>
    <phoneticPr fontId="1" type="noConversion"/>
  </si>
  <si>
    <t>Tool maker Qty</t>
    <phoneticPr fontId="1" type="noConversion"/>
  </si>
  <si>
    <t>Assy Cost</t>
    <phoneticPr fontId="1" type="noConversion"/>
  </si>
  <si>
    <t>Trial Hrs</t>
    <phoneticPr fontId="1" type="noConversion"/>
  </si>
  <si>
    <t>Trial Rate</t>
    <phoneticPr fontId="1" type="noConversion"/>
  </si>
  <si>
    <t>Machine rate</t>
    <phoneticPr fontId="1" type="noConversion"/>
  </si>
  <si>
    <t>Supplier name</t>
    <phoneticPr fontId="1" type="noConversion"/>
  </si>
  <si>
    <t>Tool Cost Break Down</t>
    <phoneticPr fontId="1" type="noConversion"/>
  </si>
  <si>
    <t>Quotation date</t>
    <phoneticPr fontId="1" type="noConversion"/>
  </si>
  <si>
    <t>Hot runner</t>
    <phoneticPr fontId="1" type="noConversion"/>
  </si>
  <si>
    <t>Cold runner</t>
    <phoneticPr fontId="1" type="noConversion"/>
  </si>
  <si>
    <t>Three-shot</t>
    <phoneticPr fontId="1" type="noConversion"/>
  </si>
  <si>
    <t>Four-shot</t>
    <phoneticPr fontId="1" type="noConversion"/>
  </si>
  <si>
    <t>Five</t>
    <phoneticPr fontId="1" type="noConversion"/>
  </si>
  <si>
    <t>Six</t>
    <phoneticPr fontId="1" type="noConversion"/>
  </si>
  <si>
    <t>Eight</t>
    <phoneticPr fontId="1" type="noConversion"/>
  </si>
  <si>
    <t>Ten</t>
    <phoneticPr fontId="1" type="noConversion"/>
  </si>
  <si>
    <t>Twelve</t>
    <phoneticPr fontId="1" type="noConversion"/>
  </si>
  <si>
    <t>Pin gate</t>
    <phoneticPr fontId="1" type="noConversion"/>
  </si>
  <si>
    <t>Sub gate</t>
    <phoneticPr fontId="1" type="noConversion"/>
  </si>
  <si>
    <t>N/A</t>
    <phoneticPr fontId="1" type="noConversion"/>
  </si>
  <si>
    <t>Cold runner system</t>
    <phoneticPr fontId="1" type="noConversion"/>
  </si>
  <si>
    <t>Two plates</t>
    <phoneticPr fontId="1" type="noConversion"/>
  </si>
  <si>
    <t>Three plates</t>
    <phoneticPr fontId="1" type="noConversion"/>
  </si>
  <si>
    <t>Gate type</t>
    <phoneticPr fontId="1" type="noConversion"/>
  </si>
  <si>
    <t>Drop pitch (Y)/mm</t>
    <phoneticPr fontId="1" type="noConversion"/>
  </si>
  <si>
    <t>Drop pitch (X)/mm</t>
    <phoneticPr fontId="1" type="noConversion"/>
  </si>
  <si>
    <t xml:space="preserve">Tool component </t>
    <phoneticPr fontId="1" type="noConversion"/>
  </si>
  <si>
    <t>Total cost</t>
    <phoneticPr fontId="1" type="noConversion"/>
  </si>
  <si>
    <t>Basic infor</t>
    <phoneticPr fontId="1" type="noConversion"/>
  </si>
  <si>
    <t>Sum</t>
    <phoneticPr fontId="1" type="noConversion"/>
  </si>
  <si>
    <t>Unit cost</t>
    <phoneticPr fontId="1" type="noConversion"/>
  </si>
  <si>
    <t>Supplier</t>
    <phoneticPr fontId="1" type="noConversion"/>
  </si>
  <si>
    <t>Cost</t>
    <phoneticPr fontId="1" type="noConversion"/>
  </si>
  <si>
    <t>Percentage</t>
    <phoneticPr fontId="1" type="noConversion"/>
  </si>
  <si>
    <t>Description</t>
    <phoneticPr fontId="1" type="noConversion"/>
  </si>
  <si>
    <t>Part pic</t>
    <phoneticPr fontId="1" type="noConversion"/>
  </si>
  <si>
    <t>Moldbase size(L)/cm</t>
    <phoneticPr fontId="1" type="noConversion"/>
  </si>
  <si>
    <t>Moldbase size(W)/cm</t>
    <phoneticPr fontId="1" type="noConversion"/>
  </si>
  <si>
    <t>Moldbase size(H)/cm)</t>
    <phoneticPr fontId="1" type="noConversion"/>
  </si>
  <si>
    <t>Plastic injection</t>
    <phoneticPr fontId="1" type="noConversion"/>
  </si>
  <si>
    <t>Forging</t>
    <phoneticPr fontId="1" type="noConversion"/>
  </si>
  <si>
    <t>Stamping-stage</t>
    <phoneticPr fontId="1" type="noConversion"/>
  </si>
  <si>
    <t>Stamping-progesive</t>
    <phoneticPr fontId="1" type="noConversion"/>
  </si>
  <si>
    <t>3D Glass</t>
    <phoneticPr fontId="1" type="noConversion"/>
  </si>
  <si>
    <t>Tool total cost</t>
    <phoneticPr fontId="1" type="noConversion"/>
  </si>
  <si>
    <t>Hot drop Qty</t>
    <phoneticPr fontId="1" type="noConversion"/>
  </si>
  <si>
    <t>HR Cost</t>
    <phoneticPr fontId="1" type="noConversion"/>
  </si>
  <si>
    <t>Qty/Set</t>
    <phoneticPr fontId="1" type="noConversion"/>
  </si>
  <si>
    <t>Tool assy Hrs</t>
    <phoneticPr fontId="1" type="noConversion"/>
  </si>
  <si>
    <t>Assy working rate/hr</t>
    <phoneticPr fontId="1" type="noConversion"/>
  </si>
  <si>
    <t>Assemlby &amp; Fitting Sum</t>
    <phoneticPr fontId="1" type="noConversion"/>
  </si>
  <si>
    <t>Machines Used (Qty)</t>
    <phoneticPr fontId="1" type="noConversion"/>
  </si>
  <si>
    <t>Trial Pers</t>
    <phoneticPr fontId="1" type="noConversion"/>
  </si>
  <si>
    <t>Labor trial cost</t>
    <phoneticPr fontId="1" type="noConversion"/>
  </si>
  <si>
    <t>Machine trial cost</t>
    <phoneticPr fontId="1" type="noConversion"/>
  </si>
  <si>
    <t>Molding trial cost</t>
    <phoneticPr fontId="1" type="noConversion"/>
  </si>
  <si>
    <t>Others Sum</t>
    <phoneticPr fontId="1" type="noConversion"/>
  </si>
  <si>
    <t>Molding trial Sum</t>
    <phoneticPr fontId="1" type="noConversion"/>
  </si>
  <si>
    <t>Profit Sum</t>
    <phoneticPr fontId="1" type="noConversion"/>
  </si>
  <si>
    <t>Profit cost</t>
    <phoneticPr fontId="1" type="noConversion"/>
  </si>
  <si>
    <t>CAE cost</t>
    <phoneticPr fontId="1" type="noConversion"/>
  </si>
  <si>
    <t>Tool design  cost</t>
    <phoneticPr fontId="1" type="noConversion"/>
  </si>
  <si>
    <t>Total desgin Cost</t>
    <phoneticPr fontId="1" type="noConversion"/>
  </si>
  <si>
    <t>CAE design Hrs</t>
    <phoneticPr fontId="1" type="noConversion"/>
  </si>
  <si>
    <t>Tool design Hrs</t>
    <phoneticPr fontId="1" type="noConversion"/>
  </si>
  <si>
    <t>CAE Rate</t>
    <phoneticPr fontId="1" type="noConversion"/>
  </si>
  <si>
    <t>Tool design Rate</t>
    <phoneticPr fontId="1" type="noConversion"/>
  </si>
  <si>
    <t>Tool cost Sum</t>
    <phoneticPr fontId="1" type="noConversion"/>
  </si>
  <si>
    <t>HR Sum</t>
    <phoneticPr fontId="1" type="noConversion"/>
  </si>
  <si>
    <t>Design cost 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</si>
</sst>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4" tint="-0.249977111117893"/>
      <name val="等线"/>
      <family val="3"/>
      <charset val="134"/>
      <scheme val="minor"/>
    </font>
    <font>
      <b/>
      <sz val="11"/>
      <color theme="4" tint="-0.249977111117893"/>
      <name val="Calibri"/>
      <family val="2"/>
    </font>
    <font>
      <b/>
      <sz val="14"/>
      <color theme="4" tint="-0.249977111117893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0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D88-4545-4432-8688-64DDC017F2BF}">
  <dimension ref="A1:H44"/>
  <sheetViews>
    <sheetView tabSelected="1" topLeftCell="A7" zoomScale="80" zoomScaleNormal="80" workbookViewId="0">
      <selection activeCell="K31" sqref="K31"/>
    </sheetView>
  </sheetViews>
  <sheetFormatPr defaultColWidth="16.83203125" defaultRowHeight="23.5" customHeight="1" x14ac:dyDescent="0.3"/>
  <cols>
    <col min="1" max="4" width="16.83203125" style="3"/>
    <col min="5" max="5" width="17.83203125" style="3" customWidth="1"/>
    <col min="6" max="6" width="17.58203125" style="3" customWidth="1"/>
    <col min="7" max="7" width="18.5" style="3" customWidth="1"/>
    <col min="8" max="16384" width="16.83203125" style="3"/>
  </cols>
  <sheetData>
    <row r="1" spans="1:8" ht="23.5" customHeight="1" x14ac:dyDescent="0.3">
      <c r="A1" s="6"/>
      <c r="B1" s="2"/>
      <c r="C1" s="2"/>
      <c r="D1" s="5" t="s">
        <v>51</v>
      </c>
      <c r="E1" s="5" t="s">
        <v>28</v>
      </c>
      <c r="F1" s="2"/>
      <c r="G1" s="2"/>
      <c r="H1" s="2"/>
    </row>
    <row r="2" spans="1:8" ht="23.5" customHeight="1" x14ac:dyDescent="0.3">
      <c r="A2" s="11" t="s">
        <v>73</v>
      </c>
      <c r="B2" s="2"/>
      <c r="C2" s="2"/>
      <c r="D2" s="2"/>
      <c r="E2" s="2"/>
      <c r="F2" s="2"/>
      <c r="G2" s="2"/>
      <c r="H2" s="7"/>
    </row>
    <row r="3" spans="1:8" ht="23.5" customHeight="1" x14ac:dyDescent="0.3">
      <c r="A3" s="8" t="s">
        <v>17</v>
      </c>
      <c r="B3" s="8"/>
      <c r="C3" s="8" t="s">
        <v>18</v>
      </c>
      <c r="D3" s="8"/>
      <c r="E3" s="8" t="s">
        <v>19</v>
      </c>
      <c r="F3" s="8"/>
      <c r="G3" s="8" t="s">
        <v>80</v>
      </c>
      <c r="H3" s="8" t="s">
        <v>28</v>
      </c>
    </row>
    <row r="4" spans="1:8" ht="23.5" customHeight="1" x14ac:dyDescent="0.3">
      <c r="A4" s="8" t="s">
        <v>50</v>
      </c>
      <c r="B4" s="8"/>
      <c r="C4" s="8" t="s">
        <v>52</v>
      </c>
      <c r="D4" s="13"/>
      <c r="E4" s="8" t="s">
        <v>20</v>
      </c>
      <c r="F4" s="8"/>
      <c r="G4" s="8"/>
      <c r="H4" s="8"/>
    </row>
    <row r="5" spans="1:8" ht="23.5" customHeight="1" x14ac:dyDescent="0.3">
      <c r="A5" s="8" t="s">
        <v>21</v>
      </c>
      <c r="B5" s="8"/>
      <c r="C5" s="8" t="s">
        <v>22</v>
      </c>
      <c r="D5" s="8"/>
      <c r="E5" s="8" t="s">
        <v>23</v>
      </c>
      <c r="F5" s="8"/>
      <c r="G5" s="8" t="s">
        <v>24</v>
      </c>
      <c r="H5" s="8"/>
    </row>
    <row r="6" spans="1:8" ht="23.5" customHeight="1" x14ac:dyDescent="0.3">
      <c r="A6" s="8" t="s">
        <v>0</v>
      </c>
      <c r="B6" s="8"/>
      <c r="C6" s="8" t="s">
        <v>25</v>
      </c>
      <c r="D6" s="8"/>
      <c r="E6" s="8" t="s">
        <v>2</v>
      </c>
      <c r="F6" s="8"/>
      <c r="G6" s="8" t="s">
        <v>70</v>
      </c>
      <c r="H6" s="8"/>
    </row>
    <row r="7" spans="1:8" ht="23.5" customHeight="1" x14ac:dyDescent="0.3">
      <c r="A7" s="8" t="s">
        <v>16</v>
      </c>
      <c r="B7" s="8"/>
      <c r="C7" s="8" t="s">
        <v>26</v>
      </c>
      <c r="D7" s="8"/>
      <c r="E7" s="8" t="s">
        <v>44</v>
      </c>
      <c r="F7" s="8"/>
      <c r="G7" s="8" t="s">
        <v>69</v>
      </c>
      <c r="H7" s="8"/>
    </row>
    <row r="8" spans="1:8" ht="23.5" customHeight="1" x14ac:dyDescent="0.3">
      <c r="A8" s="8" t="s">
        <v>65</v>
      </c>
      <c r="B8" s="8"/>
      <c r="C8" s="8" t="s">
        <v>68</v>
      </c>
      <c r="D8" s="8"/>
      <c r="E8" s="8" t="s">
        <v>81</v>
      </c>
      <c r="F8" s="8" t="s">
        <v>82</v>
      </c>
      <c r="G8" s="8" t="s">
        <v>83</v>
      </c>
      <c r="H8" s="8" t="s">
        <v>28</v>
      </c>
    </row>
    <row r="9" spans="1:8" ht="23.5" customHeight="1" x14ac:dyDescent="0.3">
      <c r="A9" s="6"/>
      <c r="B9" s="2"/>
      <c r="C9" s="2"/>
      <c r="D9" s="2"/>
      <c r="E9" s="8"/>
      <c r="F9" s="8"/>
      <c r="G9" s="8"/>
      <c r="H9" s="7"/>
    </row>
    <row r="10" spans="1:8" ht="23.5" customHeight="1" x14ac:dyDescent="0.3">
      <c r="A10" s="11" t="s">
        <v>27</v>
      </c>
      <c r="B10" s="2"/>
      <c r="C10" s="2"/>
      <c r="D10" s="2"/>
      <c r="E10" s="2"/>
      <c r="F10" s="2"/>
      <c r="G10" s="2"/>
      <c r="H10" s="7"/>
    </row>
    <row r="11" spans="1:8" ht="23.5" customHeight="1" x14ac:dyDescent="0.3">
      <c r="A11" s="8"/>
      <c r="B11" s="8"/>
      <c r="C11" s="8" t="s">
        <v>108</v>
      </c>
      <c r="D11" s="8" t="s">
        <v>110</v>
      </c>
      <c r="E11" s="8" t="s">
        <v>105</v>
      </c>
      <c r="F11" s="8" t="s">
        <v>107</v>
      </c>
      <c r="G11" s="8" t="s">
        <v>114</v>
      </c>
      <c r="H11" s="8" t="s">
        <v>78</v>
      </c>
    </row>
    <row r="12" spans="1:8" ht="23.5" customHeight="1" x14ac:dyDescent="0.3">
      <c r="A12" s="8"/>
      <c r="B12" s="8"/>
      <c r="C12" s="8">
        <v>10</v>
      </c>
      <c r="D12" s="8">
        <v>100</v>
      </c>
      <c r="E12" s="8">
        <f>C12*D12</f>
        <v>1000</v>
      </c>
      <c r="F12" s="14">
        <f>E12+E14</f>
        <v>2000</v>
      </c>
      <c r="G12" s="14">
        <f>F12</f>
        <v>2000</v>
      </c>
      <c r="H12" s="15">
        <f>G12/$G$44</f>
        <v>1.5873015873015872E-2</v>
      </c>
    </row>
    <row r="13" spans="1:8" ht="23.5" customHeight="1" x14ac:dyDescent="0.3">
      <c r="A13" s="8"/>
      <c r="B13" s="8"/>
      <c r="C13" s="8" t="s">
        <v>109</v>
      </c>
      <c r="D13" s="8" t="s">
        <v>111</v>
      </c>
      <c r="E13" s="8" t="s">
        <v>106</v>
      </c>
      <c r="F13" s="8"/>
      <c r="G13" s="8"/>
      <c r="H13" s="8"/>
    </row>
    <row r="14" spans="1:8" ht="23.5" customHeight="1" x14ac:dyDescent="0.3">
      <c r="A14" s="8"/>
      <c r="B14" s="8"/>
      <c r="C14" s="8">
        <v>10</v>
      </c>
      <c r="D14" s="8">
        <v>100</v>
      </c>
      <c r="E14" s="8">
        <f>C14*D14</f>
        <v>1000</v>
      </c>
      <c r="F14" s="8"/>
      <c r="G14" s="8"/>
      <c r="H14" s="8"/>
    </row>
    <row r="15" spans="1:8" ht="23.5" customHeight="1" x14ac:dyDescent="0.3">
      <c r="A15" s="11" t="s">
        <v>53</v>
      </c>
      <c r="B15" s="9"/>
      <c r="C15" s="9"/>
      <c r="D15" s="9"/>
      <c r="E15" s="9"/>
      <c r="F15" s="9"/>
      <c r="G15" s="9"/>
      <c r="H15" s="10"/>
    </row>
    <row r="16" spans="1:8" ht="23.5" customHeight="1" x14ac:dyDescent="0.3">
      <c r="A16" s="8" t="s">
        <v>76</v>
      </c>
      <c r="B16" s="8" t="s">
        <v>90</v>
      </c>
      <c r="C16" s="8" t="s">
        <v>26</v>
      </c>
      <c r="D16" s="8" t="s">
        <v>70</v>
      </c>
      <c r="E16" s="8" t="s">
        <v>69</v>
      </c>
      <c r="F16" s="8" t="s">
        <v>91</v>
      </c>
      <c r="G16" s="8" t="s">
        <v>113</v>
      </c>
      <c r="H16" s="8" t="s">
        <v>78</v>
      </c>
    </row>
    <row r="17" spans="1:8" ht="23.5" customHeight="1" x14ac:dyDescent="0.3">
      <c r="A17" s="8"/>
      <c r="B17" s="8"/>
      <c r="C17" s="8"/>
      <c r="D17" s="8"/>
      <c r="E17" s="8"/>
      <c r="F17" s="16">
        <v>10000</v>
      </c>
      <c r="G17" s="14">
        <f>F17</f>
        <v>10000</v>
      </c>
      <c r="H17" s="15">
        <f>G17/$G$44</f>
        <v>7.9365079365079361E-2</v>
      </c>
    </row>
    <row r="18" spans="1:8" ht="23.5" customHeight="1" x14ac:dyDescent="0.3">
      <c r="A18" s="11" t="s">
        <v>71</v>
      </c>
      <c r="B18" s="9"/>
      <c r="C18" s="9"/>
      <c r="D18" s="9"/>
      <c r="E18" s="9"/>
      <c r="F18" s="9"/>
      <c r="G18" s="9"/>
      <c r="H18" s="10"/>
    </row>
    <row r="19" spans="1:8" ht="23.5" customHeight="1" x14ac:dyDescent="0.3">
      <c r="A19" s="8" t="s">
        <v>28</v>
      </c>
      <c r="B19" s="8" t="s">
        <v>42</v>
      </c>
      <c r="C19" s="8" t="s">
        <v>43</v>
      </c>
      <c r="D19" s="8" t="s">
        <v>92</v>
      </c>
      <c r="E19" s="8" t="s">
        <v>75</v>
      </c>
      <c r="F19" s="8" t="s">
        <v>72</v>
      </c>
      <c r="G19" s="8" t="s">
        <v>74</v>
      </c>
      <c r="H19" s="8" t="s">
        <v>78</v>
      </c>
    </row>
    <row r="20" spans="1:8" ht="23.5" customHeight="1" x14ac:dyDescent="0.3">
      <c r="A20" s="8" t="s">
        <v>29</v>
      </c>
      <c r="B20" s="8"/>
      <c r="C20" s="8"/>
      <c r="D20" s="8">
        <v>2</v>
      </c>
      <c r="E20" s="16">
        <v>10000</v>
      </c>
      <c r="F20" s="17">
        <f>D20*E20</f>
        <v>20000</v>
      </c>
      <c r="G20" s="14">
        <f>SUM(F20:F25,F26:F28)</f>
        <v>104000</v>
      </c>
      <c r="H20" s="15">
        <f>G20/$G$44</f>
        <v>0.82539682539682535</v>
      </c>
    </row>
    <row r="21" spans="1:8" ht="23.5" customHeight="1" x14ac:dyDescent="0.3">
      <c r="A21" s="8" t="s">
        <v>30</v>
      </c>
      <c r="B21" s="8"/>
      <c r="C21" s="8"/>
      <c r="D21" s="8">
        <v>2</v>
      </c>
      <c r="E21" s="16">
        <v>10000</v>
      </c>
      <c r="F21" s="17">
        <f t="shared" ref="F21:F25" si="0">D21*E21</f>
        <v>20000</v>
      </c>
      <c r="G21" s="8"/>
      <c r="H21" s="8"/>
    </row>
    <row r="22" spans="1:8" ht="23.5" customHeight="1" x14ac:dyDescent="0.3">
      <c r="A22" s="8" t="s">
        <v>31</v>
      </c>
      <c r="B22" s="8"/>
      <c r="C22" s="8"/>
      <c r="D22" s="8">
        <v>4</v>
      </c>
      <c r="E22" s="16">
        <v>5000</v>
      </c>
      <c r="F22" s="17">
        <f t="shared" si="0"/>
        <v>20000</v>
      </c>
      <c r="G22" s="8"/>
      <c r="H22" s="8"/>
    </row>
    <row r="23" spans="1:8" ht="23.5" customHeight="1" x14ac:dyDescent="0.3">
      <c r="A23" s="8" t="s">
        <v>32</v>
      </c>
      <c r="B23" s="8"/>
      <c r="C23" s="8"/>
      <c r="D23" s="8">
        <v>4</v>
      </c>
      <c r="E23" s="16">
        <v>5000</v>
      </c>
      <c r="F23" s="17">
        <f t="shared" si="0"/>
        <v>20000</v>
      </c>
      <c r="G23" s="8"/>
      <c r="H23" s="8"/>
    </row>
    <row r="24" spans="1:8" ht="23.5" customHeight="1" x14ac:dyDescent="0.3">
      <c r="A24" s="8" t="s">
        <v>33</v>
      </c>
      <c r="B24" s="8"/>
      <c r="C24" s="8"/>
      <c r="D24" s="8">
        <v>4</v>
      </c>
      <c r="E24" s="16">
        <v>5000</v>
      </c>
      <c r="F24" s="17">
        <f t="shared" si="0"/>
        <v>20000</v>
      </c>
      <c r="G24" s="8"/>
      <c r="H24" s="8"/>
    </row>
    <row r="25" spans="1:8" ht="23.5" customHeight="1" x14ac:dyDescent="0.3">
      <c r="A25" s="8" t="s">
        <v>34</v>
      </c>
      <c r="B25" s="8"/>
      <c r="C25" s="8"/>
      <c r="D25" s="8">
        <v>1</v>
      </c>
      <c r="E25" s="16">
        <v>1000</v>
      </c>
      <c r="F25" s="17">
        <f t="shared" si="0"/>
        <v>1000</v>
      </c>
      <c r="G25" s="8"/>
      <c r="H25" s="8"/>
    </row>
    <row r="26" spans="1:8" ht="23.5" customHeight="1" x14ac:dyDescent="0.3">
      <c r="A26" s="8" t="s">
        <v>35</v>
      </c>
      <c r="B26" s="8"/>
      <c r="C26" s="8"/>
      <c r="D26" s="8"/>
      <c r="E26" s="16">
        <v>1000</v>
      </c>
      <c r="F26" s="16">
        <f>E26</f>
        <v>1000</v>
      </c>
      <c r="G26" s="8"/>
      <c r="H26" s="8"/>
    </row>
    <row r="27" spans="1:8" ht="23.5" customHeight="1" x14ac:dyDescent="0.3">
      <c r="A27" s="8" t="s">
        <v>36</v>
      </c>
      <c r="B27" s="8"/>
      <c r="C27" s="8"/>
      <c r="D27" s="8"/>
      <c r="E27" s="16">
        <v>1000</v>
      </c>
      <c r="F27" s="16">
        <f>E27</f>
        <v>1000</v>
      </c>
      <c r="G27" s="8"/>
      <c r="H27" s="8"/>
    </row>
    <row r="28" spans="1:8" ht="23.5" customHeight="1" x14ac:dyDescent="0.3">
      <c r="A28" s="8" t="s">
        <v>37</v>
      </c>
      <c r="B28" s="8"/>
      <c r="C28" s="8"/>
      <c r="D28" s="8"/>
      <c r="E28" s="16">
        <v>1000</v>
      </c>
      <c r="F28" s="16">
        <f>E28</f>
        <v>1000</v>
      </c>
      <c r="G28" s="8"/>
      <c r="H28" s="8"/>
    </row>
    <row r="29" spans="1:8" ht="23.5" customHeight="1" x14ac:dyDescent="0.3">
      <c r="A29" s="11" t="s">
        <v>38</v>
      </c>
      <c r="B29" s="2"/>
      <c r="C29" s="2"/>
      <c r="D29" s="2"/>
      <c r="E29" s="2"/>
      <c r="F29" s="2"/>
      <c r="G29" s="2"/>
      <c r="H29" s="7"/>
    </row>
    <row r="30" spans="1:8" ht="23.5" customHeight="1" x14ac:dyDescent="0.3">
      <c r="A30" s="8"/>
      <c r="B30" s="8" t="s">
        <v>28</v>
      </c>
      <c r="C30" s="8" t="s">
        <v>45</v>
      </c>
      <c r="D30" s="8" t="s">
        <v>93</v>
      </c>
      <c r="E30" s="8" t="s">
        <v>94</v>
      </c>
      <c r="F30" s="8" t="s">
        <v>46</v>
      </c>
      <c r="G30" s="8" t="s">
        <v>95</v>
      </c>
      <c r="H30" s="8" t="s">
        <v>78</v>
      </c>
    </row>
    <row r="31" spans="1:8" ht="23.5" customHeight="1" x14ac:dyDescent="0.3">
      <c r="A31" s="8"/>
      <c r="B31" s="8"/>
      <c r="C31" s="8">
        <v>2</v>
      </c>
      <c r="D31" s="8">
        <v>20</v>
      </c>
      <c r="E31" s="8">
        <v>100</v>
      </c>
      <c r="F31" s="14">
        <f>D31*E31</f>
        <v>2000</v>
      </c>
      <c r="G31" s="14">
        <f>F31</f>
        <v>2000</v>
      </c>
      <c r="H31" s="15">
        <f>G31/$G$44</f>
        <v>1.5873015873015872E-2</v>
      </c>
    </row>
    <row r="32" spans="1:8" ht="23.5" customHeight="1" x14ac:dyDescent="0.3">
      <c r="A32" s="11" t="s">
        <v>39</v>
      </c>
      <c r="B32" s="2"/>
      <c r="C32" s="2"/>
      <c r="D32" s="2"/>
      <c r="E32" s="2"/>
      <c r="F32" s="2"/>
      <c r="G32" s="2"/>
      <c r="H32" s="7"/>
    </row>
    <row r="33" spans="1:8" ht="23.5" customHeight="1" x14ac:dyDescent="0.3">
      <c r="A33" s="8"/>
      <c r="B33" s="8" t="s">
        <v>97</v>
      </c>
      <c r="C33" s="8" t="s">
        <v>48</v>
      </c>
      <c r="D33" s="8" t="s">
        <v>47</v>
      </c>
      <c r="E33" s="8" t="s">
        <v>98</v>
      </c>
      <c r="F33" s="8" t="s">
        <v>100</v>
      </c>
      <c r="G33" s="8" t="s">
        <v>102</v>
      </c>
      <c r="H33" s="8" t="s">
        <v>78</v>
      </c>
    </row>
    <row r="34" spans="1:8" ht="23.5" customHeight="1" x14ac:dyDescent="0.3">
      <c r="A34" s="8"/>
      <c r="B34" s="8">
        <v>2</v>
      </c>
      <c r="C34" s="8">
        <v>100</v>
      </c>
      <c r="D34" s="8">
        <v>10</v>
      </c>
      <c r="E34" s="8">
        <f>C34*D34</f>
        <v>1000</v>
      </c>
      <c r="F34" s="14">
        <f>E34+E36</f>
        <v>3000</v>
      </c>
      <c r="G34" s="14">
        <f>F34</f>
        <v>3000</v>
      </c>
      <c r="H34" s="15">
        <f>G34/$G$44</f>
        <v>2.3809523809523808E-2</v>
      </c>
    </row>
    <row r="35" spans="1:8" ht="23.5" customHeight="1" x14ac:dyDescent="0.3">
      <c r="A35" s="8"/>
      <c r="B35" s="8" t="s">
        <v>96</v>
      </c>
      <c r="C35" s="8" t="s">
        <v>49</v>
      </c>
      <c r="D35" s="8" t="s">
        <v>47</v>
      </c>
      <c r="E35" s="8" t="s">
        <v>99</v>
      </c>
      <c r="F35" s="8"/>
      <c r="G35" s="8"/>
      <c r="H35" s="8"/>
    </row>
    <row r="36" spans="1:8" ht="23.5" customHeight="1" x14ac:dyDescent="0.3">
      <c r="A36" s="8"/>
      <c r="B36" s="8">
        <v>1</v>
      </c>
      <c r="C36" s="8">
        <v>200</v>
      </c>
      <c r="D36" s="8">
        <v>10</v>
      </c>
      <c r="E36" s="8">
        <f>C36*D36</f>
        <v>2000</v>
      </c>
      <c r="F36" s="8"/>
      <c r="G36" s="8"/>
      <c r="H36" s="8"/>
    </row>
    <row r="37" spans="1:8" ht="23.5" customHeight="1" x14ac:dyDescent="0.3">
      <c r="A37" s="11" t="s">
        <v>40</v>
      </c>
      <c r="B37" s="2"/>
      <c r="C37" s="2"/>
      <c r="D37" s="2"/>
      <c r="E37" s="2"/>
      <c r="F37" s="2"/>
      <c r="G37" s="2"/>
      <c r="H37" s="7"/>
    </row>
    <row r="38" spans="1:8" ht="23.5" customHeight="1" x14ac:dyDescent="0.3">
      <c r="A38" s="8"/>
      <c r="B38" s="8"/>
      <c r="C38" s="8"/>
      <c r="D38" s="8"/>
      <c r="E38" s="8" t="s">
        <v>79</v>
      </c>
      <c r="F38" s="8" t="s">
        <v>77</v>
      </c>
      <c r="G38" s="8" t="s">
        <v>101</v>
      </c>
      <c r="H38" s="8" t="s">
        <v>78</v>
      </c>
    </row>
    <row r="39" spans="1:8" ht="23.5" customHeight="1" x14ac:dyDescent="0.3">
      <c r="A39" s="8"/>
      <c r="B39" s="8"/>
      <c r="C39" s="8"/>
      <c r="D39" s="8"/>
      <c r="E39" s="8"/>
      <c r="F39" s="8"/>
      <c r="G39" s="14">
        <f>F39</f>
        <v>0</v>
      </c>
      <c r="H39" s="15">
        <f>G39/$G$44</f>
        <v>0</v>
      </c>
    </row>
    <row r="40" spans="1:8" ht="23.5" customHeight="1" x14ac:dyDescent="0.3">
      <c r="A40" s="11" t="s">
        <v>41</v>
      </c>
      <c r="B40" s="2"/>
      <c r="C40" s="2"/>
      <c r="D40" s="2"/>
      <c r="E40" s="2"/>
      <c r="F40" s="2"/>
      <c r="G40" s="2"/>
      <c r="H40" s="7"/>
    </row>
    <row r="41" spans="1:8" ht="23.5" customHeight="1" x14ac:dyDescent="0.3">
      <c r="A41" s="8"/>
      <c r="B41" s="8"/>
      <c r="C41" s="8"/>
      <c r="D41" s="8"/>
      <c r="E41" s="8"/>
      <c r="F41" s="8" t="s">
        <v>104</v>
      </c>
      <c r="G41" s="8" t="s">
        <v>103</v>
      </c>
      <c r="H41" s="8" t="s">
        <v>78</v>
      </c>
    </row>
    <row r="42" spans="1:8" ht="23.5" customHeight="1" x14ac:dyDescent="0.3">
      <c r="A42" s="8"/>
      <c r="B42" s="8"/>
      <c r="C42" s="8"/>
      <c r="D42" s="8"/>
      <c r="E42" s="12"/>
      <c r="F42" s="8">
        <v>5000</v>
      </c>
      <c r="G42" s="8">
        <f>F42</f>
        <v>5000</v>
      </c>
      <c r="H42" s="12">
        <f>G42/$G$44</f>
        <v>3.968253968253968E-2</v>
      </c>
    </row>
    <row r="43" spans="1:8" ht="23.5" customHeight="1" x14ac:dyDescent="0.3">
      <c r="A43" s="11" t="s">
        <v>89</v>
      </c>
      <c r="B43" s="2"/>
      <c r="C43" s="2"/>
      <c r="D43" s="2"/>
      <c r="E43" s="2"/>
      <c r="F43" s="2"/>
      <c r="G43" s="2"/>
      <c r="H43" s="7"/>
    </row>
    <row r="44" spans="1:8" ht="23.5" customHeight="1" x14ac:dyDescent="0.3">
      <c r="A44" s="8"/>
      <c r="B44" s="8"/>
      <c r="C44" s="8"/>
      <c r="D44" s="8"/>
      <c r="E44" s="8"/>
      <c r="F44" s="8" t="s">
        <v>112</v>
      </c>
      <c r="G44" s="16">
        <f>G12+G17+G20+G31+G34+G39+G42</f>
        <v>126000</v>
      </c>
      <c r="H44" s="8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D0C7A73C-9510-4E1A-861D-A992EC5BC442}">
          <x14:formula1>
            <xm:f>List!$A$2:$A$6</xm:f>
          </x14:formula1>
          <xm:sqref>B6</xm:sqref>
        </x14:dataValidation>
        <x14:dataValidation type="list" allowBlank="1" showInputMessage="1" showErrorMessage="1" xr:uid="{7EF51991-38F0-462B-9F9B-416787A3CC85}">
          <x14:formula1>
            <xm:f>List!$B$2:$B$4</xm:f>
          </x14:formula1>
          <xm:sqref>D6</xm:sqref>
        </x14:dataValidation>
        <x14:dataValidation type="list" allowBlank="1" showInputMessage="1" showErrorMessage="1" xr:uid="{95B29EE8-E1A2-4327-821F-EFF2A655FB3A}">
          <x14:formula1>
            <xm:f>List!$C$2:$C$5</xm:f>
          </x14:formula1>
          <xm:sqref>F6</xm:sqref>
        </x14:dataValidation>
        <x14:dataValidation type="list" allowBlank="1" showInputMessage="1" showErrorMessage="1" xr:uid="{6948B0CE-3AF3-42B4-8DC5-908F953101DB}">
          <x14:formula1>
            <xm:f>List!$E$2:$E$3</xm:f>
          </x14:formula1>
          <xm:sqref>B7</xm:sqref>
        </x14:dataValidation>
        <x14:dataValidation type="list" allowBlank="1" showInputMessage="1" showErrorMessage="1" xr:uid="{322BF8CF-BFE7-4B5D-ADA3-266C3EDE563A}">
          <x14:formula1>
            <xm:f>List!$F$2:$F$3</xm:f>
          </x14:formula1>
          <xm:sqref>D7</xm:sqref>
        </x14:dataValidation>
        <x14:dataValidation type="list" allowBlank="1" showInputMessage="1" showErrorMessage="1" xr:uid="{E2B7BC7D-A6C5-4F9E-B3A8-2286C709782C}">
          <x14:formula1>
            <xm:f>List!$D$2:$D$3</xm:f>
          </x14:formula1>
          <xm:sqref>B8:B9</xm:sqref>
        </x14:dataValidation>
        <x14:dataValidation type="list" allowBlank="1" showInputMessage="1" showErrorMessage="1" xr:uid="{52C8F474-9643-4102-8DB5-54BD11CC2A89}">
          <x14:formula1>
            <xm:f>List!$H$2:$H$5</xm:f>
          </x14:formula1>
          <xm:sqref>D8:D9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5" sqref="F5"/>
    </sheetView>
  </sheetViews>
  <sheetFormatPr defaultColWidth="20.25" defaultRowHeight="28.5" customHeight="1" x14ac:dyDescent="0.3"/>
  <cols>
    <col min="1" max="16384" width="20.25" style="1"/>
  </cols>
  <sheetData>
    <row r="1" spans="1:8" ht="28.5" customHeight="1" x14ac:dyDescent="0.3">
      <c r="A1" s="4" t="s">
        <v>0</v>
      </c>
      <c r="B1" s="4" t="s">
        <v>25</v>
      </c>
      <c r="C1" s="4" t="s">
        <v>2</v>
      </c>
      <c r="D1" s="4" t="s">
        <v>65</v>
      </c>
      <c r="E1" s="4" t="s">
        <v>16</v>
      </c>
      <c r="F1" s="4" t="s">
        <v>26</v>
      </c>
      <c r="G1" s="4" t="s">
        <v>9</v>
      </c>
      <c r="H1" s="4" t="s">
        <v>68</v>
      </c>
    </row>
    <row r="2" spans="1:8" ht="28.5" customHeight="1" x14ac:dyDescent="0.3">
      <c r="A2" s="1" t="s">
        <v>84</v>
      </c>
      <c r="B2" s="1" t="s">
        <v>53</v>
      </c>
      <c r="C2" s="1" t="s">
        <v>3</v>
      </c>
      <c r="D2" s="1" t="s">
        <v>66</v>
      </c>
      <c r="E2" s="1" t="s">
        <v>7</v>
      </c>
      <c r="F2" s="1" t="s">
        <v>14</v>
      </c>
      <c r="G2" s="1" t="s">
        <v>10</v>
      </c>
      <c r="H2" s="1" t="s">
        <v>5</v>
      </c>
    </row>
    <row r="3" spans="1:8" ht="28.5" customHeight="1" x14ac:dyDescent="0.3">
      <c r="A3" s="1" t="s">
        <v>86</v>
      </c>
      <c r="B3" s="1" t="s">
        <v>54</v>
      </c>
      <c r="C3" s="1" t="s">
        <v>4</v>
      </c>
      <c r="D3" s="1" t="s">
        <v>67</v>
      </c>
      <c r="E3" s="1" t="s">
        <v>8</v>
      </c>
      <c r="F3" s="1" t="s">
        <v>15</v>
      </c>
      <c r="G3" s="1" t="s">
        <v>11</v>
      </c>
      <c r="H3" s="1" t="s">
        <v>6</v>
      </c>
    </row>
    <row r="4" spans="1:8" ht="28.5" customHeight="1" x14ac:dyDescent="0.3">
      <c r="A4" s="1" t="s">
        <v>87</v>
      </c>
      <c r="B4" s="1" t="s">
        <v>64</v>
      </c>
      <c r="C4" s="1" t="s">
        <v>55</v>
      </c>
      <c r="F4" s="1" t="s">
        <v>40</v>
      </c>
      <c r="G4" s="1" t="s">
        <v>12</v>
      </c>
      <c r="H4" s="1" t="s">
        <v>62</v>
      </c>
    </row>
    <row r="5" spans="1:8" ht="28.5" customHeight="1" x14ac:dyDescent="0.3">
      <c r="A5" s="1" t="s">
        <v>1</v>
      </c>
      <c r="C5" s="1" t="s">
        <v>56</v>
      </c>
      <c r="G5" s="1" t="s">
        <v>13</v>
      </c>
      <c r="H5" s="1" t="s">
        <v>63</v>
      </c>
    </row>
    <row r="6" spans="1:8" ht="28.5" customHeight="1" x14ac:dyDescent="0.3">
      <c r="A6" s="1" t="s">
        <v>85</v>
      </c>
      <c r="G6" s="1" t="s">
        <v>57</v>
      </c>
    </row>
    <row r="7" spans="1:8" ht="28.5" customHeight="1" x14ac:dyDescent="0.3">
      <c r="A7" s="1" t="s">
        <v>88</v>
      </c>
      <c r="G7" s="1" t="s">
        <v>58</v>
      </c>
    </row>
    <row r="8" spans="1:8" ht="28.5" customHeight="1" x14ac:dyDescent="0.3">
      <c r="A8" s="1" t="s">
        <v>40</v>
      </c>
      <c r="G8" s="1" t="s">
        <v>59</v>
      </c>
    </row>
    <row r="9" spans="1:8" ht="28.5" customHeight="1" x14ac:dyDescent="0.3">
      <c r="G9" s="1" t="s">
        <v>60</v>
      </c>
    </row>
    <row r="10" spans="1:8" ht="28.5" customHeight="1" x14ac:dyDescent="0.3">
      <c r="G10" s="1" t="s">
        <v>61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BBFC5-3E62-4476-9979-1B4010F60D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CBD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Frank</dc:creator>
  <cp:lastModifiedBy>school</cp:lastModifiedBy>
  <dcterms:created xsi:type="dcterms:W3CDTF">2015-06-05T18:19:34Z</dcterms:created>
  <dcterms:modified xsi:type="dcterms:W3CDTF">2025-06-25T04:20:45Z</dcterms:modified>
</cp:coreProperties>
</file>