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24226"/>
  <xr:revisionPtr revIDLastSave="0" documentId="13_ncr:1_{6D8D6A68-9652-4AC4-980D-E3DBEAE1E80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TTF_MA" sheetId="9" r:id="rId1"/>
    <sheet name="TTF_Mensual" sheetId="7" r:id="rId2"/>
    <sheet name="TTF_DA_OMIE" sheetId="10" r:id="rId3"/>
    <sheet name="Mait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B1" i="7"/>
  <c r="A1" i="7"/>
  <c r="A19" i="7" s="1"/>
  <c r="J19" i="7" l="1"/>
  <c r="A21" i="7"/>
  <c r="A27" i="7"/>
  <c r="A23" i="7"/>
  <c r="A30" i="7"/>
  <c r="A26" i="7"/>
  <c r="A22" i="7"/>
  <c r="A29" i="7"/>
  <c r="A25" i="7"/>
  <c r="A28" i="7"/>
  <c r="A24" i="7"/>
  <c r="A20" i="7"/>
  <c r="J28" i="7" l="1"/>
  <c r="J23" i="7"/>
  <c r="J26" i="7"/>
  <c r="J27" i="7"/>
  <c r="J21" i="7"/>
  <c r="J24" i="7"/>
  <c r="J30" i="7"/>
  <c r="J25" i="7"/>
  <c r="J20" i="7"/>
  <c r="J29" i="7"/>
  <c r="J22" i="7"/>
</calcChain>
</file>

<file path=xl/sharedStrings.xml><?xml version="1.0" encoding="utf-8"?>
<sst xmlns="http://schemas.openxmlformats.org/spreadsheetml/2006/main" count="68" uniqueCount="39">
  <si>
    <t>Fecha</t>
  </si>
  <si>
    <t>TTF_MONTH AHEAD</t>
  </si>
  <si>
    <t>https://www.theice.com/products/27996665/Dutch-TTF-Gas-Futures/data?marketId=5325990</t>
  </si>
  <si>
    <t>Precios en €/MWh (valores month-ahead)</t>
  </si>
  <si>
    <t>precio medio</t>
  </si>
  <si>
    <t>año/producto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</si>
  <si>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</si>
  <si>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</si>
  <si>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</si>
  <si>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</si>
  <si>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</si>
  <si>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</si>
  <si>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</si>
  <si>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</si>
  <si>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</si>
  <si>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</si>
  <si>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</si>
  <si>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</si>
  <si>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GAS TTF MONTH AHEAD</t>
  </si>
  <si>
    <t>ELECTRICIDAD</t>
  </si>
  <si>
    <t>€/MWh</t>
  </si>
  <si>
    <t>FRANCIA</t>
  </si>
  <si>
    <t>ALEMANI</t>
  </si>
  <si>
    <t>UK</t>
  </si>
  <si>
    <t>GAS</t>
  </si>
  <si>
    <t>MIBGAS</t>
  </si>
  <si>
    <t>Brent 303</t>
  </si>
  <si>
    <t>SPOT</t>
  </si>
  <si>
    <t>FUT</t>
  </si>
  <si>
    <t>YR-23</t>
  </si>
  <si>
    <t>YR-24</t>
  </si>
  <si>
    <t>GAS TTF MONTH AHEAD 101</t>
  </si>
  <si>
    <t>TTF SPOT</t>
  </si>
  <si>
    <t>TTF_DAY AHEAD</t>
  </si>
  <si>
    <t>OMIE</t>
  </si>
  <si>
    <t>OMIE AJUSTE</t>
  </si>
  <si>
    <t>ESPAÑA (OMIE)</t>
  </si>
  <si>
    <t>ESPAÑA (COMPLEMENTO)</t>
  </si>
  <si>
    <t>ESPAÑA (SUMA)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</si>
</sst>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3" xfId="0" applyBorder="1"/>
    <xf numFmtId="0" fontId="7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2" fontId="6" fillId="0" borderId="12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right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2" fontId="6" fillId="0" borderId="16" xfId="0" applyNumberFormat="1" applyFont="1" applyBorder="1" applyAlignment="1">
      <alignment horizontal="center" vertical="center"/>
    </xf>
    <xf numFmtId="0" fontId="0" fillId="0" borderId="18" xfId="0" applyBorder="1"/>
    <xf numFmtId="0" fontId="8" fillId="0" borderId="22" xfId="0" applyFont="1" applyBorder="1" applyAlignment="1">
      <alignment vertical="center"/>
    </xf>
    <xf numFmtId="17" fontId="9" fillId="0" borderId="23" xfId="0" applyNumberFormat="1" applyFont="1" applyBorder="1" applyAlignment="1">
      <alignment horizontal="right" vertical="center"/>
    </xf>
    <xf numFmtId="17" fontId="9" fillId="0" borderId="24" xfId="0" applyNumberFormat="1" applyFont="1" applyBorder="1" applyAlignment="1">
      <alignment horizontal="right" vertical="center"/>
    </xf>
    <xf numFmtId="2" fontId="6" fillId="4" borderId="13" xfId="0" applyNumberFormat="1" applyFont="1" applyFill="1" applyBorder="1" applyAlignment="1">
      <alignment horizontal="center" vertical="center"/>
    </xf>
    <xf numFmtId="2" fontId="6" fillId="5" borderId="2" xfId="0" applyNumberFormat="1" applyFont="1" applyFill="1" applyBorder="1" applyAlignment="1">
      <alignment horizontal="center" vertical="center"/>
    </xf>
    <xf numFmtId="2" fontId="6" fillId="5" borderId="17" xfId="0" applyNumberFormat="1" applyFont="1" applyFill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4" fontId="6" fillId="0" borderId="27" xfId="0" applyNumberFormat="1" applyFont="1" applyBorder="1" applyAlignment="1">
      <alignment horizontal="center" vertical="center"/>
    </xf>
    <xf numFmtId="4" fontId="6" fillId="0" borderId="29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4" fontId="6" fillId="0" borderId="31" xfId="0" applyNumberFormat="1" applyFont="1" applyBorder="1" applyAlignment="1">
      <alignment horizontal="center" vertical="center"/>
    </xf>
    <xf numFmtId="4" fontId="6" fillId="0" borderId="32" xfId="0" applyNumberFormat="1" applyFont="1" applyBorder="1" applyAlignment="1">
      <alignment horizontal="center" vertical="center"/>
    </xf>
    <xf numFmtId="0" fontId="0" fillId="0" borderId="35" xfId="0" applyBorder="1"/>
    <xf numFmtId="4" fontId="6" fillId="0" borderId="36" xfId="0" applyNumberFormat="1" applyFont="1" applyBorder="1" applyAlignment="1">
      <alignment horizontal="center" vertical="center"/>
    </xf>
    <xf numFmtId="4" fontId="6" fillId="0" borderId="37" xfId="0" applyNumberFormat="1" applyFont="1" applyBorder="1" applyAlignment="1">
      <alignment horizontal="center" vertical="center"/>
    </xf>
    <xf numFmtId="4" fontId="6" fillId="0" borderId="38" xfId="0" applyNumberFormat="1" applyFont="1" applyBorder="1" applyAlignment="1">
      <alignment horizontal="center" vertical="center"/>
    </xf>
    <xf numFmtId="4" fontId="6" fillId="0" borderId="33" xfId="0" applyNumberFormat="1" applyFont="1" applyBorder="1" applyAlignment="1">
      <alignment horizontal="center" vertical="center"/>
    </xf>
    <xf numFmtId="4" fontId="6" fillId="0" borderId="34" xfId="0" applyNumberFormat="1" applyFont="1" applyBorder="1" applyAlignment="1">
      <alignment horizontal="center" vertical="center"/>
    </xf>
    <xf numFmtId="4" fontId="6" fillId="0" borderId="35" xfId="0" applyNumberFormat="1" applyFont="1" applyBorder="1" applyAlignment="1">
      <alignment horizontal="center" vertical="center"/>
    </xf>
    <xf numFmtId="0" fontId="3" fillId="0" borderId="0" xfId="0" applyFont="1"/>
    <xf numFmtId="0" fontId="5" fillId="0" borderId="0" xfId="2"/>
    <xf numFmtId="0" fontId="3" fillId="6" borderId="8" xfId="0" applyFont="1" applyFill="1" applyBorder="1"/>
    <xf numFmtId="0" fontId="4" fillId="0" borderId="3" xfId="0" applyFont="1" applyBorder="1"/>
    <xf numFmtId="14" fontId="10" fillId="0" borderId="0" xfId="0" applyNumberFormat="1" applyFont="1" applyAlignment="1">
      <alignment horizontal="right" vertical="center"/>
    </xf>
    <xf numFmtId="14" fontId="4" fillId="0" borderId="0" xfId="0" applyNumberFormat="1" applyFont="1"/>
    <xf numFmtId="2" fontId="10" fillId="0" borderId="39" xfId="0" applyNumberFormat="1" applyFont="1" applyBorder="1" applyAlignment="1">
      <alignment horizontal="center" vertical="center"/>
    </xf>
    <xf numFmtId="0" fontId="4" fillId="0" borderId="0" xfId="0" applyFont="1"/>
    <xf numFmtId="4" fontId="6" fillId="0" borderId="26" xfId="0" applyNumberFormat="1" applyFont="1" applyBorder="1" applyAlignment="1">
      <alignment horizontal="center" vertical="center"/>
    </xf>
    <xf numFmtId="4" fontId="6" fillId="0" borderId="28" xfId="0" applyNumberFormat="1" applyFont="1" applyBorder="1" applyAlignment="1">
      <alignment horizontal="center" vertical="center"/>
    </xf>
    <xf numFmtId="4" fontId="6" fillId="0" borderId="40" xfId="0" applyNumberFormat="1" applyFont="1" applyBorder="1" applyAlignment="1">
      <alignment horizontal="center" vertical="center"/>
    </xf>
    <xf numFmtId="4" fontId="6" fillId="0" borderId="41" xfId="0" applyNumberFormat="1" applyFont="1" applyBorder="1" applyAlignment="1">
      <alignment horizontal="center" vertical="center"/>
    </xf>
    <xf numFmtId="4" fontId="6" fillId="0" borderId="42" xfId="0" applyNumberFormat="1" applyFont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</cellXfs>
  <cellStyles count="3">
    <cellStyle name="Hipervínculo" xfId="2" builtinId="8"/>
    <cellStyle name="Neutral" xfId="1" builtinId="28"/>
    <cellStyle name="Normal" xfId="0" builtinId="0"/>
  </cellStyles>
  <dxfs count="3">
    <dxf>
      <numFmt numFmtId="2" formatCode="0.00"/>
      <fill>
        <patternFill>
          <bgColor theme="3" tint="0.79998168889431442"/>
        </patternFill>
      </fill>
    </dxf>
    <dxf>
      <numFmt numFmtId="2" formatCode="0.00"/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ice.com/products/27996665/Dutch-TTF-Gas-Futures/data?marketId=5325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8206-5B5F-48A4-B74E-85B859702ADF}">
  <dimension ref="A1:B3"/>
  <sheetViews>
    <sheetView workbookViewId="0">
      <selection activeCell="A3" sqref="A3:B3"/>
    </sheetView>
  </sheetViews>
  <sheetFormatPr baseColWidth="10" defaultRowHeight="14.5" x14ac:dyDescent="0.35"/>
  <cols>
    <col min="2" max="2" width="18.7265625" customWidth="1"/>
  </cols>
  <sheetData>
    <row r="1" spans="1:2" x14ac:dyDescent="0.35">
      <c r="A1" s="33" t="s">
        <v>3</v>
      </c>
    </row>
    <row r="2" spans="1:2" x14ac:dyDescent="0.35">
      <c r="B2" s="34" t="s">
        <v>2</v>
      </c>
    </row>
    <row r="3" spans="1:2" x14ac:dyDescent="0.35">
      <c r="A3" s="35" t="s">
        <v>0</v>
      </c>
      <c r="B3" s="35" t="s">
        <v>1</v>
      </c>
    </row>
  </sheetData>
  <hyperlinks>
    <hyperlink ref="B2" r:id="rId1" xr:uid="{E2EBB37C-389C-4A70-AE84-D8C9E28645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3AB4-36AE-46E8-8314-8DA27E1D8DBD}">
  <dimension ref="A1:AV30"/>
  <sheetViews>
    <sheetView showGridLines="0" tabSelected="1" workbookViewId="0"/>
  </sheetViews>
  <sheetFormatPr baseColWidth="10" defaultRowHeight="14.5" x14ac:dyDescent="0.35"/>
  <cols>
    <col min="1" max="1" width="11.453125" style="40"/>
  </cols>
  <sheetData>
    <row r="1" spans="1:48" s="1" customFormat="1" x14ac:dyDescent="0.35">
      <c r="A1" s="36">
        <f ca="1">YEAR(TODAY())</f>
        <v>2022</v>
      </c>
      <c r="B1" s="37">
        <f ca="1">TODAY()</f>
        <v>44867</v>
      </c>
      <c r="C1" s="10"/>
      <c r="D1" s="10"/>
      <c r="E1" s="10"/>
      <c r="F1" s="10"/>
      <c r="G1" s="10"/>
      <c r="H1" s="10"/>
      <c r="I1" s="13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s="1" customFormat="1" hidden="1" x14ac:dyDescent="0.35">
      <c r="A2" s="36"/>
      <c r="B2" s="2" t="s">
        <v>4</v>
      </c>
      <c r="C2" s="46" t="s">
        <v>18</v>
      </c>
      <c r="D2" s="47"/>
      <c r="E2" s="47"/>
      <c r="F2" s="47"/>
      <c r="G2" s="47"/>
      <c r="H2" s="47"/>
      <c r="I2" s="48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s="1" customFormat="1" hidden="1" x14ac:dyDescent="0.35">
      <c r="A3" s="36"/>
      <c r="B3" s="3" t="s">
        <v>5</v>
      </c>
      <c r="C3" s="4">
        <v>2016</v>
      </c>
      <c r="D3" s="4">
        <v>2017</v>
      </c>
      <c r="E3" s="4">
        <v>2018</v>
      </c>
      <c r="F3" s="4">
        <v>2019</v>
      </c>
      <c r="G3" s="4">
        <v>2020</v>
      </c>
      <c r="H3" s="5">
        <v>2021</v>
      </c>
      <c r="I3" s="5">
        <v>2022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s="1" customFormat="1" hidden="1" x14ac:dyDescent="0.35">
      <c r="A4" s="36"/>
      <c r="B4" s="6" t="s">
        <v>6</v>
      </c>
      <c r="C4" s="7">
        <v>13.150649999999999</v>
      </c>
      <c r="D4" s="7">
        <v>19.830958333333331</v>
      </c>
      <c r="E4" s="7">
        <v>18.641272727272732</v>
      </c>
      <c r="F4" s="7">
        <v>21.695227272727273</v>
      </c>
      <c r="G4" s="7">
        <v>11.166954545454546</v>
      </c>
      <c r="H4" s="7">
        <v>20.370300000000004</v>
      </c>
      <c r="I4" s="17">
        <v>85.483625000000004</v>
      </c>
      <c r="J4" t="s">
        <v>27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s="1" customFormat="1" hidden="1" x14ac:dyDescent="0.35">
      <c r="A5" s="36"/>
      <c r="B5" s="8" t="s">
        <v>7</v>
      </c>
      <c r="C5" s="9">
        <v>12.200761904761904</v>
      </c>
      <c r="D5" s="9">
        <v>18.998263157894737</v>
      </c>
      <c r="E5" s="9">
        <v>18.551200000000001</v>
      </c>
      <c r="F5" s="9">
        <v>18.055849999999996</v>
      </c>
      <c r="G5" s="9">
        <v>9.0919000000000008</v>
      </c>
      <c r="H5" s="9">
        <v>17.459</v>
      </c>
      <c r="I5" s="18">
        <v>72.376499999999993</v>
      </c>
      <c r="J5" t="s">
        <v>28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s="1" customFormat="1" hidden="1" x14ac:dyDescent="0.35">
      <c r="A6" s="36"/>
      <c r="B6" s="8" t="s">
        <v>8</v>
      </c>
      <c r="C6" s="9">
        <v>12.004409090909093</v>
      </c>
      <c r="D6" s="9">
        <v>15.966956521739132</v>
      </c>
      <c r="E6" s="9">
        <v>18.527904761904761</v>
      </c>
      <c r="F6" s="9">
        <v>15.626380952380952</v>
      </c>
      <c r="G6" s="9">
        <v>8.3846363636363641</v>
      </c>
      <c r="H6" s="9">
        <v>17.498999999999999</v>
      </c>
      <c r="I6" s="18">
        <v>73.73</v>
      </c>
      <c r="J6" t="s">
        <v>28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s="1" customFormat="1" hidden="1" x14ac:dyDescent="0.35">
      <c r="A7" s="36"/>
      <c r="B7" s="8" t="s">
        <v>9</v>
      </c>
      <c r="C7" s="9">
        <v>11.926857142857143</v>
      </c>
      <c r="D7" s="9">
        <v>15.944894736842103</v>
      </c>
      <c r="E7" s="9">
        <v>19.252523809523812</v>
      </c>
      <c r="F7" s="9">
        <v>14.938809523809525</v>
      </c>
      <c r="G7" s="9">
        <v>6.665285714285714</v>
      </c>
      <c r="H7" s="9">
        <v>20.305</v>
      </c>
      <c r="I7" s="18">
        <v>65.186999999999998</v>
      </c>
      <c r="J7" t="s">
        <v>28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s="1" customFormat="1" hidden="1" x14ac:dyDescent="0.35">
      <c r="A8" s="36"/>
      <c r="B8" s="8" t="s">
        <v>10</v>
      </c>
      <c r="C8" s="9">
        <v>13.150818181818183</v>
      </c>
      <c r="D8" s="9">
        <v>15.472136363636364</v>
      </c>
      <c r="E8" s="9">
        <v>21.670863636363631</v>
      </c>
      <c r="F8" s="9">
        <v>13.219227272727268</v>
      </c>
      <c r="G8" s="9">
        <v>4.9555238095238092</v>
      </c>
      <c r="H8" s="9">
        <v>25.023</v>
      </c>
      <c r="I8" s="18">
        <v>63.737000000000002</v>
      </c>
      <c r="J8" t="s">
        <v>28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s="1" customFormat="1" hidden="1" x14ac:dyDescent="0.35">
      <c r="A9" s="36"/>
      <c r="B9" s="8" t="s">
        <v>11</v>
      </c>
      <c r="C9" s="9">
        <v>14.445954545454548</v>
      </c>
      <c r="D9" s="9">
        <v>14.85231818181818</v>
      </c>
      <c r="E9" s="9">
        <v>21.760809523809524</v>
      </c>
      <c r="F9" s="9">
        <v>10.877800000000001</v>
      </c>
      <c r="G9" s="9">
        <v>5.3223181818181811</v>
      </c>
      <c r="H9" s="9">
        <v>28.908999999999999</v>
      </c>
      <c r="I9" s="18">
        <v>63.436999999999998</v>
      </c>
      <c r="J9" t="s">
        <v>28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s="1" customFormat="1" hidden="1" x14ac:dyDescent="0.35">
      <c r="A10" s="36"/>
      <c r="B10" s="8" t="s">
        <v>12</v>
      </c>
      <c r="C10" s="9">
        <v>14.433190476190472</v>
      </c>
      <c r="D10" s="9">
        <v>14.839333333333338</v>
      </c>
      <c r="E10" s="9">
        <v>22.194818181818178</v>
      </c>
      <c r="F10" s="9">
        <v>11.044043478260871</v>
      </c>
      <c r="G10" s="9">
        <v>5.3956521739130432</v>
      </c>
      <c r="H10" s="9">
        <v>35.886000000000003</v>
      </c>
      <c r="I10" s="18">
        <v>63.241999999999997</v>
      </c>
      <c r="J10" t="s">
        <v>28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s="1" customFormat="1" hidden="1" x14ac:dyDescent="0.35">
      <c r="A11" s="36"/>
      <c r="B11" s="8" t="s">
        <v>13</v>
      </c>
      <c r="C11" s="9">
        <v>12.738869565217392</v>
      </c>
      <c r="D11" s="9">
        <v>16.105130434782609</v>
      </c>
      <c r="E11" s="9">
        <v>23.895000000000003</v>
      </c>
      <c r="F11" s="9">
        <v>11.381045454545456</v>
      </c>
      <c r="G11" s="9">
        <v>8.2556190476190476</v>
      </c>
      <c r="H11" s="9">
        <v>44.183999999999997</v>
      </c>
      <c r="I11" s="18">
        <v>63.222000000000001</v>
      </c>
      <c r="J11" t="s">
        <v>28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s="1" customFormat="1" hidden="1" x14ac:dyDescent="0.35">
      <c r="A12" s="36"/>
      <c r="B12" s="8" t="s">
        <v>14</v>
      </c>
      <c r="C12" s="9">
        <v>12.944681818181818</v>
      </c>
      <c r="D12" s="9">
        <v>17.064047619047617</v>
      </c>
      <c r="E12" s="9">
        <v>27.865950000000005</v>
      </c>
      <c r="F12" s="9">
        <v>13.035285714285713</v>
      </c>
      <c r="G12" s="9">
        <v>11.437636363636361</v>
      </c>
      <c r="H12" s="9">
        <v>64.700999999999993</v>
      </c>
      <c r="I12" s="18">
        <v>63.418999999999997</v>
      </c>
      <c r="J12" t="s">
        <v>28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s="1" customFormat="1" hidden="1" x14ac:dyDescent="0.35">
      <c r="A13" s="36"/>
      <c r="B13" s="8" t="s">
        <v>15</v>
      </c>
      <c r="C13" s="9">
        <v>16.541809523809523</v>
      </c>
      <c r="D13" s="9">
        <v>17.951090909090912</v>
      </c>
      <c r="E13" s="9">
        <v>26.136695652173909</v>
      </c>
      <c r="F13" s="9">
        <v>15.714217391304347</v>
      </c>
      <c r="G13" s="9">
        <v>14.1815</v>
      </c>
      <c r="H13" s="9">
        <v>91.33314285714286</v>
      </c>
      <c r="I13" s="18">
        <v>63.773000000000003</v>
      </c>
      <c r="J13" t="s">
        <v>28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s="1" customFormat="1" hidden="1" x14ac:dyDescent="0.35">
      <c r="A14" s="36"/>
      <c r="B14" s="8" t="s">
        <v>16</v>
      </c>
      <c r="C14" s="9">
        <v>17.961636363636362</v>
      </c>
      <c r="D14" s="9">
        <v>19.62290909090909</v>
      </c>
      <c r="E14" s="9">
        <v>24.836409090909093</v>
      </c>
      <c r="F14" s="9">
        <v>15.935095238095238</v>
      </c>
      <c r="G14" s="9">
        <v>13.946333333333335</v>
      </c>
      <c r="H14" s="9">
        <v>82.563818181818178</v>
      </c>
      <c r="I14" s="18">
        <v>64.822999999999993</v>
      </c>
      <c r="J14" t="s">
        <v>28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s="1" customFormat="1" hidden="1" x14ac:dyDescent="0.35">
      <c r="A15" s="36"/>
      <c r="B15" s="11" t="s">
        <v>17</v>
      </c>
      <c r="C15" s="12">
        <v>17.635761904761903</v>
      </c>
      <c r="D15" s="12">
        <v>20.577400000000001</v>
      </c>
      <c r="E15" s="12">
        <v>23.901399999999995</v>
      </c>
      <c r="F15" s="12">
        <v>14.188285714285715</v>
      </c>
      <c r="G15" s="12">
        <v>16.42340909090909</v>
      </c>
      <c r="H15" s="12">
        <v>114.79604347826088</v>
      </c>
      <c r="I15" s="19">
        <v>65.42</v>
      </c>
      <c r="J15" t="s">
        <v>28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7" spans="1:11" x14ac:dyDescent="0.35">
      <c r="B17" s="2" t="s">
        <v>4</v>
      </c>
      <c r="C17" s="46" t="s">
        <v>31</v>
      </c>
      <c r="D17" s="47"/>
      <c r="E17" s="47"/>
      <c r="F17" s="47"/>
      <c r="G17" s="47"/>
      <c r="H17" s="47"/>
      <c r="I17" s="48"/>
    </row>
    <row r="18" spans="1:11" x14ac:dyDescent="0.35">
      <c r="B18" s="3" t="s">
        <v>5</v>
      </c>
      <c r="C18" s="4">
        <v>2016</v>
      </c>
      <c r="D18" s="4">
        <v>2017</v>
      </c>
      <c r="E18" s="4">
        <v>2018</v>
      </c>
      <c r="F18" s="4">
        <v>2019</v>
      </c>
      <c r="G18" s="4">
        <v>2020</v>
      </c>
      <c r="H18" s="5">
        <v>2021</v>
      </c>
      <c r="I18" s="5">
        <v>2022</v>
      </c>
    </row>
    <row r="19" spans="1:11" x14ac:dyDescent="0.35">
      <c r="A19" s="38">
        <f ca="1">DATE($A$1,K19,1)</f>
        <v>44562</v>
      </c>
      <c r="B19" s="6" t="s">
        <v>6</v>
      </c>
      <c r="C19" s="12">
        <v>15.981727272727271</v>
      </c>
      <c r="D19" s="12">
        <v>17.635761904761903</v>
      </c>
      <c r="E19" s="12">
        <v>20.577400000000001</v>
      </c>
      <c r="F19" s="12">
        <v>23.901399999999995</v>
      </c>
      <c r="G19" s="12">
        <v>14.188285714285715</v>
      </c>
      <c r="H19" s="12">
        <v>16.42340909090909</v>
      </c>
      <c r="I19" s="9">
        <v>113.03</v>
      </c>
      <c r="J19" t="str">
        <f ca="1">IF(AND($B$1&gt;=A18,$B$1&lt;A19),"SPOT",IF(A19&lt;$B$1,"","FUT"))</f>
        <v/>
      </c>
      <c r="K19" s="39">
        <v>1</v>
      </c>
    </row>
    <row r="20" spans="1:11" x14ac:dyDescent="0.35">
      <c r="A20" s="38">
        <f t="shared" ref="A20:A30" ca="1" si="0">DATE($A$1,K20,1)</f>
        <v>44593</v>
      </c>
      <c r="B20" s="8" t="s">
        <v>7</v>
      </c>
      <c r="C20" s="9">
        <v>13.150649999999999</v>
      </c>
      <c r="D20" s="9">
        <v>19.830958333333331</v>
      </c>
      <c r="E20" s="9">
        <v>18.641272727272732</v>
      </c>
      <c r="F20" s="9">
        <v>21.695227272727273</v>
      </c>
      <c r="G20" s="9">
        <v>11.166954545454546</v>
      </c>
      <c r="H20" s="9">
        <v>20.370300000000004</v>
      </c>
      <c r="I20" s="9">
        <v>84.304000000000002</v>
      </c>
      <c r="J20" t="str">
        <f t="shared" ref="J20:J30" ca="1" si="1">IF(AND($B$1&gt;=A19,$B$1&lt;A20),"SPOT",IF(A20&lt;$B$1,"","FUT"))</f>
        <v/>
      </c>
      <c r="K20" s="39">
        <v>2</v>
      </c>
    </row>
    <row r="21" spans="1:11" x14ac:dyDescent="0.35">
      <c r="A21" s="38">
        <f t="shared" ca="1" si="0"/>
        <v>44621</v>
      </c>
      <c r="B21" s="8" t="s">
        <v>8</v>
      </c>
      <c r="C21" s="9">
        <v>12.200761904761904</v>
      </c>
      <c r="D21" s="9">
        <v>18.998263157894737</v>
      </c>
      <c r="E21" s="9">
        <v>18.551200000000001</v>
      </c>
      <c r="F21" s="9">
        <v>18.055849999999996</v>
      </c>
      <c r="G21" s="9">
        <v>9.0919000000000008</v>
      </c>
      <c r="H21" s="9">
        <v>17.459</v>
      </c>
      <c r="I21" s="9">
        <v>80.290000000000006</v>
      </c>
      <c r="J21" t="str">
        <f t="shared" ca="1" si="1"/>
        <v/>
      </c>
      <c r="K21" s="39">
        <v>3</v>
      </c>
    </row>
    <row r="22" spans="1:11" x14ac:dyDescent="0.35">
      <c r="A22" s="38">
        <f t="shared" ca="1" si="0"/>
        <v>44652</v>
      </c>
      <c r="B22" s="8" t="s">
        <v>9</v>
      </c>
      <c r="C22" s="9">
        <v>12.004409090909093</v>
      </c>
      <c r="D22" s="9">
        <v>15.966956521739132</v>
      </c>
      <c r="E22" s="9">
        <v>18.527904761904761</v>
      </c>
      <c r="F22" s="9">
        <v>15.626380952380952</v>
      </c>
      <c r="G22" s="9">
        <v>8.3846363636363641</v>
      </c>
      <c r="H22" s="9">
        <v>17.498999999999999</v>
      </c>
      <c r="I22" s="9">
        <v>131.518</v>
      </c>
      <c r="J22" t="str">
        <f t="shared" ca="1" si="1"/>
        <v/>
      </c>
      <c r="K22" s="39">
        <v>4</v>
      </c>
    </row>
    <row r="23" spans="1:11" x14ac:dyDescent="0.35">
      <c r="A23" s="38">
        <f t="shared" ca="1" si="0"/>
        <v>44682</v>
      </c>
      <c r="B23" s="8" t="s">
        <v>10</v>
      </c>
      <c r="C23" s="9">
        <v>11.926857142857143</v>
      </c>
      <c r="D23" s="9">
        <v>15.944894736842103</v>
      </c>
      <c r="E23" s="9">
        <v>19.252523809523812</v>
      </c>
      <c r="F23" s="9">
        <v>14.938809523809525</v>
      </c>
      <c r="G23" s="9">
        <v>6.665285714285714</v>
      </c>
      <c r="H23" s="9">
        <v>20.305</v>
      </c>
      <c r="I23" s="9">
        <v>101.629</v>
      </c>
      <c r="J23" t="str">
        <f t="shared" ca="1" si="1"/>
        <v/>
      </c>
      <c r="K23" s="39">
        <v>5</v>
      </c>
    </row>
    <row r="24" spans="1:11" x14ac:dyDescent="0.35">
      <c r="A24" s="38">
        <f t="shared" ca="1" si="0"/>
        <v>44713</v>
      </c>
      <c r="B24" s="8" t="s">
        <v>11</v>
      </c>
      <c r="C24" s="9">
        <v>13.150818181818183</v>
      </c>
      <c r="D24" s="9">
        <v>15.472136363636364</v>
      </c>
      <c r="E24" s="9">
        <v>21.670863636363631</v>
      </c>
      <c r="F24" s="9">
        <v>13.219227272727268</v>
      </c>
      <c r="G24" s="9">
        <v>4.9555238095238092</v>
      </c>
      <c r="H24" s="9">
        <v>25.023</v>
      </c>
      <c r="I24" s="9">
        <v>93.768199999999993</v>
      </c>
      <c r="J24" t="str">
        <f t="shared" ca="1" si="1"/>
        <v/>
      </c>
      <c r="K24" s="39">
        <v>6</v>
      </c>
    </row>
    <row r="25" spans="1:11" x14ac:dyDescent="0.35">
      <c r="A25" s="38">
        <f t="shared" ca="1" si="0"/>
        <v>44743</v>
      </c>
      <c r="B25" s="8" t="s">
        <v>12</v>
      </c>
      <c r="C25" s="9">
        <v>14.445954545454548</v>
      </c>
      <c r="D25" s="9">
        <v>14.85231818181818</v>
      </c>
      <c r="E25" s="9">
        <v>21.760809523809524</v>
      </c>
      <c r="F25" s="9">
        <v>10.877800000000001</v>
      </c>
      <c r="G25" s="9">
        <v>5.3223181818181811</v>
      </c>
      <c r="H25" s="9">
        <v>28.908999999999999</v>
      </c>
      <c r="I25" s="9">
        <v>106.563</v>
      </c>
      <c r="J25" t="str">
        <f t="shared" ca="1" si="1"/>
        <v/>
      </c>
      <c r="K25" s="39">
        <v>7</v>
      </c>
    </row>
    <row r="26" spans="1:11" x14ac:dyDescent="0.35">
      <c r="A26" s="38">
        <f t="shared" ca="1" si="0"/>
        <v>44774</v>
      </c>
      <c r="B26" s="8" t="s">
        <v>13</v>
      </c>
      <c r="C26" s="9">
        <v>14.433190476190472</v>
      </c>
      <c r="D26" s="9">
        <v>14.839333333333338</v>
      </c>
      <c r="E26" s="9">
        <v>22.194818181818178</v>
      </c>
      <c r="F26" s="9">
        <v>11.044043478260871</v>
      </c>
      <c r="G26" s="9">
        <v>5.3956521739130432</v>
      </c>
      <c r="H26" s="9">
        <v>35.886000000000003</v>
      </c>
      <c r="I26" s="9">
        <v>172.51599999999999</v>
      </c>
      <c r="J26" t="str">
        <f t="shared" ca="1" si="1"/>
        <v/>
      </c>
      <c r="K26" s="39">
        <v>8</v>
      </c>
    </row>
    <row r="27" spans="1:11" x14ac:dyDescent="0.35">
      <c r="A27" s="38">
        <f t="shared" ca="1" si="0"/>
        <v>44805</v>
      </c>
      <c r="B27" s="8" t="s">
        <v>14</v>
      </c>
      <c r="C27" s="9">
        <v>12.738869565217392</v>
      </c>
      <c r="D27" s="9">
        <v>16.105130434782609</v>
      </c>
      <c r="E27" s="9">
        <v>23.895000000000003</v>
      </c>
      <c r="F27" s="9">
        <v>11.381045454545456</v>
      </c>
      <c r="G27" s="9">
        <v>8.2556190476190476</v>
      </c>
      <c r="H27" s="9">
        <v>44.183999999999997</v>
      </c>
      <c r="I27" s="9">
        <v>235.77600000000001</v>
      </c>
      <c r="J27" t="str">
        <f t="shared" ca="1" si="1"/>
        <v/>
      </c>
      <c r="K27" s="39">
        <v>9</v>
      </c>
    </row>
    <row r="28" spans="1:11" x14ac:dyDescent="0.35">
      <c r="A28" s="38">
        <f t="shared" ca="1" si="0"/>
        <v>44835</v>
      </c>
      <c r="B28" s="8" t="s">
        <v>15</v>
      </c>
      <c r="C28" s="9">
        <v>12.944681818181818</v>
      </c>
      <c r="D28" s="9">
        <v>17.064047619047617</v>
      </c>
      <c r="E28" s="9">
        <v>27.865950000000005</v>
      </c>
      <c r="F28" s="9">
        <v>13.035285714285713</v>
      </c>
      <c r="G28" s="9">
        <v>11.437636363636361</v>
      </c>
      <c r="H28" s="9">
        <v>64.700999999999993</v>
      </c>
      <c r="I28" s="9">
        <v>204.19800000000001</v>
      </c>
      <c r="J28" t="str">
        <f t="shared" ca="1" si="1"/>
        <v/>
      </c>
      <c r="K28" s="39">
        <v>10</v>
      </c>
    </row>
    <row r="29" spans="1:11" x14ac:dyDescent="0.35">
      <c r="A29" s="38">
        <f t="shared" ca="1" si="0"/>
        <v>44866</v>
      </c>
      <c r="B29" s="8" t="s">
        <v>16</v>
      </c>
      <c r="C29" s="9">
        <v>16.541809523809523</v>
      </c>
      <c r="D29" s="9">
        <v>17.951090909090912</v>
      </c>
      <c r="E29" s="9">
        <v>26.136695652173909</v>
      </c>
      <c r="F29" s="9">
        <v>15.714217391304347</v>
      </c>
      <c r="G29" s="9">
        <v>14.1815</v>
      </c>
      <c r="H29" s="9">
        <v>92.656999999999996</v>
      </c>
      <c r="I29" s="9">
        <v>137.34100000000001</v>
      </c>
      <c r="J29" t="str">
        <f t="shared" ca="1" si="1"/>
        <v/>
      </c>
      <c r="K29" s="39">
        <v>11</v>
      </c>
    </row>
    <row r="30" spans="1:11" x14ac:dyDescent="0.35">
      <c r="A30" s="38">
        <f t="shared" ca="1" si="0"/>
        <v>44896</v>
      </c>
      <c r="B30" s="11" t="s">
        <v>17</v>
      </c>
      <c r="C30" s="9">
        <v>17.961636363636362</v>
      </c>
      <c r="D30" s="9">
        <v>19.62290909090909</v>
      </c>
      <c r="E30" s="9">
        <v>24.836409090909093</v>
      </c>
      <c r="F30" s="9">
        <v>15.935095238095238</v>
      </c>
      <c r="G30" s="9">
        <v>13.946333333333335</v>
      </c>
      <c r="H30" s="9">
        <v>82.09</v>
      </c>
      <c r="I30" s="9"/>
      <c r="J30" t="str">
        <f t="shared" ca="1" si="1"/>
        <v>SPOT</v>
      </c>
      <c r="K30" s="39">
        <v>12</v>
      </c>
    </row>
  </sheetData>
  <mergeCells count="2">
    <mergeCell ref="C2:I2"/>
    <mergeCell ref="C17:I17"/>
  </mergeCells>
  <conditionalFormatting sqref="I19:I30">
    <cfRule type="expression" dxfId="2" priority="1">
      <formula>A19&gt;$B$1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BFAC-7D94-4BDB-91D1-DC7B5F3BBA2F}">
  <dimension ref="A3:D3"/>
  <sheetViews>
    <sheetView workbookViewId="0"/>
  </sheetViews>
  <sheetFormatPr baseColWidth="10" defaultRowHeight="14.5" x14ac:dyDescent="0.35"/>
  <cols>
    <col min="2" max="2" width="15.26953125" bestFit="1" customWidth="1"/>
    <col min="4" max="4" width="12.7265625" bestFit="1" customWidth="1"/>
  </cols>
  <sheetData>
    <row r="3" spans="1:4" x14ac:dyDescent="0.35">
      <c r="A3" s="35" t="s">
        <v>0</v>
      </c>
      <c r="B3" s="35" t="s">
        <v>33</v>
      </c>
      <c r="C3" s="35" t="s">
        <v>34</v>
      </c>
      <c r="D3" s="3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8BD6-A5A1-43C3-9EA6-244FCD06DA86}">
  <dimension ref="C1:Q17"/>
  <sheetViews>
    <sheetView showGridLines="0" workbookViewId="0"/>
  </sheetViews>
  <sheetFormatPr baseColWidth="10" defaultRowHeight="14.5" x14ac:dyDescent="0.35"/>
  <cols>
    <col min="3" max="3" width="23.26953125" bestFit="1" customWidth="1"/>
  </cols>
  <sheetData>
    <row r="1" spans="3:17" s="40" customFormat="1" x14ac:dyDescent="0.35">
      <c r="D1" s="40">
        <f ca="1">MONTH(TODAY())</f>
        <v>11</v>
      </c>
    </row>
    <row r="2" spans="3:17" s="40" customFormat="1" ht="15" thickBot="1" x14ac:dyDescent="0.4">
      <c r="D2" s="40">
        <v>1</v>
      </c>
      <c r="E2" s="40">
        <v>2</v>
      </c>
      <c r="F2" s="40">
        <v>3</v>
      </c>
      <c r="G2" s="40">
        <v>4</v>
      </c>
      <c r="H2" s="40">
        <v>5</v>
      </c>
      <c r="I2" s="40">
        <v>6</v>
      </c>
      <c r="J2" s="40">
        <v>7</v>
      </c>
      <c r="K2" s="40">
        <v>8</v>
      </c>
      <c r="L2" s="40">
        <v>9</v>
      </c>
      <c r="M2" s="40">
        <v>10</v>
      </c>
      <c r="N2" s="40">
        <v>11</v>
      </c>
      <c r="O2" s="40">
        <v>12</v>
      </c>
    </row>
    <row r="3" spans="3:17" ht="15" thickBot="1" x14ac:dyDescent="0.4">
      <c r="C3" s="49" t="s">
        <v>19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3:17" ht="15" thickBot="1" x14ac:dyDescent="0.4">
      <c r="C4" s="14" t="s">
        <v>20</v>
      </c>
      <c r="D4" s="15">
        <v>44562</v>
      </c>
      <c r="E4" s="15">
        <v>44593</v>
      </c>
      <c r="F4" s="15">
        <v>44621</v>
      </c>
      <c r="G4" s="15">
        <v>44652</v>
      </c>
      <c r="H4" s="15">
        <v>44682</v>
      </c>
      <c r="I4" s="15">
        <v>44713</v>
      </c>
      <c r="J4" s="15">
        <v>44743</v>
      </c>
      <c r="K4" s="15">
        <v>44774</v>
      </c>
      <c r="L4" s="15">
        <v>44805</v>
      </c>
      <c r="M4" s="15">
        <v>44835</v>
      </c>
      <c r="N4" s="15">
        <v>44866</v>
      </c>
      <c r="O4" s="16">
        <v>44896</v>
      </c>
      <c r="P4" s="16" t="s">
        <v>29</v>
      </c>
      <c r="Q4" s="16" t="s">
        <v>30</v>
      </c>
    </row>
    <row r="5" spans="3:17" x14ac:dyDescent="0.35">
      <c r="C5" s="20" t="s">
        <v>36</v>
      </c>
      <c r="D5" s="41"/>
      <c r="E5" s="21"/>
      <c r="F5" s="21"/>
      <c r="G5" s="21"/>
      <c r="H5" s="21"/>
      <c r="I5" s="21"/>
      <c r="J5" s="21"/>
      <c r="K5" s="21"/>
      <c r="L5" s="21"/>
      <c r="M5" s="21"/>
      <c r="N5" s="21"/>
      <c r="O5" s="27"/>
      <c r="P5" s="30"/>
      <c r="Q5" s="30"/>
    </row>
    <row r="6" spans="3:17" x14ac:dyDescent="0.35">
      <c r="C6" s="20" t="s">
        <v>37</v>
      </c>
      <c r="D6" s="42"/>
      <c r="E6" s="22"/>
      <c r="F6" s="22"/>
      <c r="G6" s="22"/>
      <c r="H6" s="22"/>
      <c r="I6" s="22"/>
      <c r="J6" s="22"/>
      <c r="K6" s="22"/>
      <c r="L6" s="22"/>
      <c r="M6" s="22"/>
      <c r="N6" s="22"/>
      <c r="O6" s="28"/>
      <c r="P6" s="31"/>
      <c r="Q6" s="31"/>
    </row>
    <row r="7" spans="3:17" x14ac:dyDescent="0.35">
      <c r="C7" s="20" t="s">
        <v>38</v>
      </c>
      <c r="D7" s="42"/>
      <c r="E7" s="22"/>
      <c r="F7" s="22"/>
      <c r="G7" s="22"/>
      <c r="H7" s="22"/>
      <c r="I7" s="22"/>
      <c r="J7" s="22"/>
      <c r="K7" s="22"/>
      <c r="L7" s="22"/>
      <c r="M7" s="22"/>
      <c r="N7" s="22"/>
      <c r="O7" s="28"/>
      <c r="P7" s="31"/>
      <c r="Q7" s="31"/>
    </row>
    <row r="8" spans="3:17" x14ac:dyDescent="0.35">
      <c r="C8" s="20" t="s">
        <v>21</v>
      </c>
      <c r="D8" s="42"/>
      <c r="E8" s="22"/>
      <c r="F8" s="22"/>
      <c r="G8" s="22"/>
      <c r="H8" s="22"/>
      <c r="I8" s="22"/>
      <c r="J8" s="22"/>
      <c r="K8" s="22"/>
      <c r="L8" s="22"/>
      <c r="M8" s="22"/>
      <c r="N8" s="22"/>
      <c r="O8" s="28"/>
      <c r="P8" s="31"/>
      <c r="Q8" s="31"/>
    </row>
    <row r="9" spans="3:17" x14ac:dyDescent="0.35">
      <c r="C9" s="20" t="s">
        <v>22</v>
      </c>
      <c r="D9" s="42"/>
      <c r="E9" s="22"/>
      <c r="F9" s="22"/>
      <c r="G9" s="22"/>
      <c r="H9" s="22"/>
      <c r="I9" s="22"/>
      <c r="J9" s="22"/>
      <c r="K9" s="22"/>
      <c r="L9" s="22"/>
      <c r="M9" s="22"/>
      <c r="N9" s="22"/>
      <c r="O9" s="28"/>
      <c r="P9" s="31"/>
      <c r="Q9" s="31"/>
    </row>
    <row r="10" spans="3:17" ht="15" thickBot="1" x14ac:dyDescent="0.4">
      <c r="C10" s="23" t="s">
        <v>23</v>
      </c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9"/>
      <c r="P10" s="26"/>
      <c r="Q10" s="26"/>
    </row>
    <row r="11" spans="3:17" ht="15" thickBot="1" x14ac:dyDescent="0.4"/>
    <row r="12" spans="3:17" ht="15" thickBot="1" x14ac:dyDescent="0.4">
      <c r="C12" s="49" t="s">
        <v>24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</row>
    <row r="13" spans="3:17" ht="15" thickBot="1" x14ac:dyDescent="0.4">
      <c r="C13" s="14" t="s">
        <v>20</v>
      </c>
      <c r="D13" s="15">
        <v>44562</v>
      </c>
      <c r="E13" s="15">
        <v>44593</v>
      </c>
      <c r="F13" s="15">
        <v>44621</v>
      </c>
      <c r="G13" s="15">
        <v>44652</v>
      </c>
      <c r="H13" s="15">
        <v>44682</v>
      </c>
      <c r="I13" s="15">
        <v>44713</v>
      </c>
      <c r="J13" s="15">
        <v>44743</v>
      </c>
      <c r="K13" s="15">
        <v>44774</v>
      </c>
      <c r="L13" s="15">
        <v>44805</v>
      </c>
      <c r="M13" s="15">
        <v>44835</v>
      </c>
      <c r="N13" s="15">
        <v>44866</v>
      </c>
      <c r="O13" s="16">
        <v>44896</v>
      </c>
      <c r="P13" s="16" t="s">
        <v>29</v>
      </c>
      <c r="Q13" s="16" t="s">
        <v>30</v>
      </c>
    </row>
    <row r="14" spans="3:17" x14ac:dyDescent="0.35">
      <c r="C14" s="20" t="s">
        <v>25</v>
      </c>
      <c r="D14" s="4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43"/>
      <c r="P14" s="30"/>
      <c r="Q14" s="30"/>
    </row>
    <row r="15" spans="3:17" x14ac:dyDescent="0.35">
      <c r="C15" s="20" t="s">
        <v>32</v>
      </c>
      <c r="D15" s="4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44"/>
      <c r="P15" s="31"/>
      <c r="Q15" s="31"/>
    </row>
    <row r="16" spans="3:17" x14ac:dyDescent="0.35">
      <c r="C16" s="20" t="s">
        <v>23</v>
      </c>
      <c r="D16" s="4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44"/>
      <c r="P16" s="31"/>
      <c r="Q16" s="31"/>
    </row>
    <row r="17" spans="3:17" ht="15" thickBot="1" x14ac:dyDescent="0.4">
      <c r="C17" s="23" t="s">
        <v>26</v>
      </c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45"/>
      <c r="P17" s="32"/>
      <c r="Q17" s="32"/>
    </row>
  </sheetData>
  <mergeCells count="2">
    <mergeCell ref="C12:Q12"/>
    <mergeCell ref="C3:Q3"/>
  </mergeCells>
  <conditionalFormatting sqref="D5:O9 D14:O17">
    <cfRule type="expression" dxfId="1" priority="1">
      <formula>D$2=$D$1</formula>
    </cfRule>
    <cfRule type="expression" dxfId="0" priority="2">
      <formula>D$2&lt;$D$1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TTF_MA</vt:lpstr>
      <vt:lpstr>TTF_Mensual</vt:lpstr>
      <vt:lpstr>TTF_DA_OMIE</vt:lpstr>
      <vt:lpstr>Maite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2022-11-02T07:55:54Z</dcterms:modified>
</cp:coreProperties>
</file>