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Enertrade\pages\Mercado\plantillas\"/>
    </mc:Choice>
  </mc:AlternateContent>
  <xr:revisionPtr revIDLastSave="0" documentId="13_ncr:1_{9D160F65-569B-4E9A-9260-1C33EC3006B8}" xr6:coauthVersionLast="47" xr6:coauthVersionMax="47" xr10:uidLastSave="{00000000-0000-0000-0000-000000000000}"/>
  <bookViews>
    <workbookView xWindow="-120" yWindow="-120" windowWidth="29040" windowHeight="15720" xr2:uid="{CD6365CF-FE9C-43A1-BC86-683F86BFB055}"/>
  </bookViews>
  <sheets>
    <sheet name="REFERENCIAS" sheetId="1" r:id="rId1"/>
    <sheet name="EJEMPL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4" i="2" l="1"/>
  <c r="G74" i="2"/>
  <c r="F74" i="2"/>
  <c r="E74" i="2"/>
  <c r="D74" i="2"/>
  <c r="C74" i="2"/>
  <c r="I73" i="2"/>
  <c r="I72" i="2"/>
  <c r="I71" i="2"/>
  <c r="I70" i="2"/>
  <c r="I69" i="2"/>
  <c r="I68" i="2"/>
  <c r="I67" i="2"/>
  <c r="I66" i="2"/>
  <c r="I65" i="2"/>
  <c r="I64" i="2"/>
  <c r="I63" i="2"/>
  <c r="I62" i="2"/>
  <c r="D55" i="2"/>
  <c r="E55" i="2"/>
  <c r="F55" i="2"/>
  <c r="G55" i="2"/>
  <c r="H55" i="2"/>
  <c r="C55" i="2"/>
  <c r="I74" i="2" l="1"/>
  <c r="D28" i="2"/>
  <c r="E28" i="2"/>
  <c r="F28" i="2"/>
  <c r="G28" i="2"/>
  <c r="H28" i="2"/>
  <c r="D35" i="2"/>
  <c r="E35" i="2"/>
  <c r="F35" i="2"/>
  <c r="G35" i="2"/>
  <c r="H35" i="2"/>
  <c r="C35" i="2"/>
  <c r="C28" i="2"/>
  <c r="D23" i="2"/>
  <c r="E23" i="2"/>
  <c r="F23" i="2"/>
  <c r="G23" i="2"/>
  <c r="H23" i="2"/>
  <c r="C23" i="2"/>
  <c r="H19" i="2" l="1"/>
  <c r="G19" i="2"/>
  <c r="F19" i="2"/>
  <c r="E19" i="2"/>
  <c r="D19" i="2"/>
  <c r="C19" i="2"/>
  <c r="H20" i="2"/>
  <c r="G20" i="2"/>
  <c r="F20" i="2"/>
  <c r="E20" i="2"/>
  <c r="D20" i="2"/>
  <c r="C20" i="2"/>
  <c r="D21" i="2"/>
  <c r="E21" i="2"/>
  <c r="F21" i="2"/>
  <c r="G21" i="2"/>
  <c r="H21" i="2"/>
  <c r="D22" i="2"/>
  <c r="E22" i="2"/>
  <c r="F22" i="2"/>
  <c r="G22" i="2"/>
  <c r="H22" i="2"/>
  <c r="C22" i="2"/>
  <c r="C21" i="2"/>
  <c r="D16" i="2"/>
  <c r="D17" i="2" s="1"/>
  <c r="E16" i="2"/>
  <c r="E17" i="2" s="1"/>
  <c r="F16" i="2"/>
  <c r="F17" i="2" s="1"/>
  <c r="G16" i="2"/>
  <c r="G17" i="2" s="1"/>
  <c r="H16" i="2"/>
  <c r="H17" i="2" s="1"/>
  <c r="C16" i="2"/>
  <c r="C17" i="2" s="1"/>
  <c r="H53" i="2" l="1"/>
  <c r="G53" i="2"/>
  <c r="F53" i="2"/>
  <c r="E53" i="2"/>
  <c r="D53" i="2"/>
  <c r="C53" i="2"/>
  <c r="G12" i="2" l="1"/>
  <c r="I9" i="2"/>
  <c r="I51" i="2" l="1"/>
  <c r="I47" i="2"/>
  <c r="I43" i="2"/>
  <c r="I50" i="2"/>
  <c r="I46" i="2"/>
  <c r="I42" i="2"/>
  <c r="I49" i="2"/>
  <c r="I45" i="2"/>
  <c r="I41" i="2"/>
  <c r="I52" i="2"/>
  <c r="I48" i="2"/>
  <c r="I44" i="2"/>
  <c r="I53" i="2"/>
  <c r="I40" i="2"/>
  <c r="I36" i="2"/>
  <c r="I23" i="2"/>
  <c r="I25" i="2"/>
  <c r="H10" i="2"/>
  <c r="I22" i="2"/>
  <c r="E10" i="2"/>
  <c r="I19" i="2"/>
  <c r="I28" i="2"/>
  <c r="I26" i="2"/>
  <c r="D10" i="2"/>
  <c r="F10" i="2"/>
  <c r="I20" i="2"/>
  <c r="C10" i="2"/>
  <c r="G10" i="2"/>
  <c r="E18" i="2" l="1"/>
  <c r="E24" i="2" s="1"/>
  <c r="F18" i="2"/>
  <c r="F24" i="2" s="1"/>
  <c r="G18" i="2"/>
  <c r="G24" i="2" s="1"/>
  <c r="H18" i="2"/>
  <c r="H24" i="2" s="1"/>
  <c r="D18" i="2"/>
  <c r="D24" i="2" s="1"/>
  <c r="C18" i="2"/>
  <c r="C24" i="2" s="1"/>
  <c r="I21" i="2"/>
  <c r="G31" i="2" l="1"/>
  <c r="D31" i="2"/>
  <c r="C31" i="2"/>
  <c r="F31" i="2"/>
  <c r="E31" i="2"/>
  <c r="H29" i="2"/>
  <c r="H31" i="2"/>
  <c r="G27" i="2"/>
  <c r="G29" i="2"/>
  <c r="F27" i="2"/>
  <c r="F29" i="2"/>
  <c r="D27" i="2"/>
  <c r="D29" i="2"/>
  <c r="E27" i="2"/>
  <c r="E29" i="2"/>
  <c r="C27" i="2"/>
  <c r="C29" i="2"/>
  <c r="H27" i="2"/>
  <c r="I16" i="2"/>
  <c r="I18" i="2" l="1"/>
  <c r="C32" i="2" l="1"/>
  <c r="C33" i="2"/>
  <c r="C34" i="2" s="1"/>
  <c r="I17" i="2"/>
  <c r="I24" i="2"/>
  <c r="I27" i="2" l="1"/>
  <c r="F33" i="2"/>
  <c r="F34" i="2" s="1"/>
  <c r="F32" i="2"/>
  <c r="I29" i="2"/>
  <c r="G33" i="2"/>
  <c r="G34" i="2" s="1"/>
  <c r="G32" i="2"/>
  <c r="D32" i="2" l="1"/>
  <c r="I31" i="2"/>
  <c r="D33" i="2"/>
  <c r="H33" i="2"/>
  <c r="H34" i="2" s="1"/>
  <c r="H32" i="2"/>
  <c r="E33" i="2"/>
  <c r="E34" i="2" s="1"/>
  <c r="E32" i="2"/>
  <c r="I32" i="2" l="1"/>
  <c r="I33" i="2"/>
  <c r="D34" i="2"/>
  <c r="I34" i="2" s="1"/>
</calcChain>
</file>

<file path=xl/sharedStrings.xml><?xml version="1.0" encoding="utf-8"?>
<sst xmlns="http://schemas.openxmlformats.org/spreadsheetml/2006/main" count="116" uniqueCount="78">
  <si>
    <t>Pago por Capacidad</t>
  </si>
  <si>
    <t>Pérdidas</t>
  </si>
  <si>
    <t>Te ATR</t>
  </si>
  <si>
    <t>Tp ATR</t>
  </si>
  <si>
    <t>Identificación del suministro</t>
  </si>
  <si>
    <t>Grupo del Cliente</t>
  </si>
  <si>
    <t>CIF Cliente</t>
  </si>
  <si>
    <t>Planta</t>
  </si>
  <si>
    <t>CUPS</t>
  </si>
  <si>
    <t>Características Técnicas</t>
  </si>
  <si>
    <t>Tarifa de acceso</t>
  </si>
  <si>
    <t>P1</t>
  </si>
  <si>
    <t>P2</t>
  </si>
  <si>
    <t>P3</t>
  </si>
  <si>
    <t>P4</t>
  </si>
  <si>
    <t>P5</t>
  </si>
  <si>
    <t>P6</t>
  </si>
  <si>
    <t>P. Medio</t>
  </si>
  <si>
    <t>Consumo Anual (MWh)</t>
  </si>
  <si>
    <t>Consumo %</t>
  </si>
  <si>
    <t>Potencia contratada</t>
  </si>
  <si>
    <t>F. Inicio</t>
  </si>
  <si>
    <t>F. Fin</t>
  </si>
  <si>
    <t>Duración (M)</t>
  </si>
  <si>
    <t>Características económicas</t>
  </si>
  <si>
    <t>P. BSLD</t>
  </si>
  <si>
    <t>SSAA</t>
  </si>
  <si>
    <t>APUNTAMIENTO ENERGIA</t>
  </si>
  <si>
    <t>APUNTAMIENTO SSAA</t>
  </si>
  <si>
    <t>PRECIO ENERGIA</t>
  </si>
  <si>
    <t>Pago a OMIE</t>
  </si>
  <si>
    <t>Pago a REE</t>
  </si>
  <si>
    <t>Interrumpibilidad</t>
  </si>
  <si>
    <t>Fondo de Eficiencia</t>
  </si>
  <si>
    <t>GDO</t>
  </si>
  <si>
    <t>P. por Capacidad</t>
  </si>
  <si>
    <t>Margen</t>
  </si>
  <si>
    <t>Hacienda Local</t>
  </si>
  <si>
    <t>Te (ATR)</t>
  </si>
  <si>
    <t>IEE (para Total)</t>
  </si>
  <si>
    <t>Término de Energía sin IEE</t>
  </si>
  <si>
    <t>Término de Energía con IEE</t>
  </si>
  <si>
    <t>Total sin IEE sin TP</t>
  </si>
  <si>
    <t>Total con IEE sin TP</t>
  </si>
  <si>
    <t>TP €/MW y año</t>
  </si>
  <si>
    <t>T. Potencia Mensual sin IEE (€/mes)</t>
  </si>
  <si>
    <t>Pérdidas BOE</t>
  </si>
  <si>
    <t>PROMEDIO</t>
  </si>
  <si>
    <t>OMIE</t>
  </si>
  <si>
    <t>Restricciones PBF</t>
  </si>
  <si>
    <t>Restricciones Tiempo Real</t>
  </si>
  <si>
    <t>Mercado Intradiario</t>
  </si>
  <si>
    <t>Restricciones Intradiario</t>
  </si>
  <si>
    <t>Reserva de potencia adicional</t>
  </si>
  <si>
    <t>Banda Secundaria</t>
  </si>
  <si>
    <t>Saldo de Desvíos</t>
  </si>
  <si>
    <t>Saldo PO146</t>
  </si>
  <si>
    <t>UPG</t>
  </si>
  <si>
    <t>Control Factor Potencia</t>
  </si>
  <si>
    <t>Incumplimiento energía balance</t>
  </si>
  <si>
    <t>Suministros</t>
  </si>
  <si>
    <t>Total</t>
  </si>
  <si>
    <t>Desvíos Medidos</t>
  </si>
  <si>
    <t>OS</t>
  </si>
  <si>
    <t>Interr</t>
  </si>
  <si>
    <t>FEE</t>
  </si>
  <si>
    <t>Pago OMIE</t>
  </si>
  <si>
    <t>Perdidas BOE * Kest</t>
  </si>
  <si>
    <t>Kest</t>
  </si>
  <si>
    <t>2.0TD</t>
  </si>
  <si>
    <t>3.0TD</t>
  </si>
  <si>
    <t>6.1TD</t>
  </si>
  <si>
    <t>6.2TD</t>
  </si>
  <si>
    <t>6.3TD</t>
  </si>
  <si>
    <t>6.4TD</t>
  </si>
  <si>
    <t>Consumo por mes y periodo</t>
  </si>
  <si>
    <t>Mes/periodo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</si>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</sst>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9"/>
      <name val="Arial"/>
      <family val="2"/>
    </font>
    <font>
      <sz val="12"/>
      <name val="Polo"/>
    </font>
    <font>
      <sz val="11"/>
      <name val="Arial"/>
      <family val="2"/>
    </font>
    <font>
      <sz val="11"/>
      <color indexed="9"/>
      <name val="Arial"/>
      <family val="2"/>
    </font>
    <font>
      <sz val="11"/>
      <name val="Polo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2" borderId="1" xfId="2" applyFont="1" applyFill="1" applyBorder="1" applyAlignment="1">
      <alignment horizontal="left"/>
    </xf>
    <xf numFmtId="0" fontId="3" fillId="2" borderId="2" xfId="2" applyFont="1" applyFill="1" applyBorder="1" applyAlignment="1">
      <alignment horizontal="left"/>
    </xf>
    <xf numFmtId="0" fontId="2" fillId="3" borderId="0" xfId="4" applyFill="1"/>
    <xf numFmtId="0" fontId="0" fillId="0" borderId="1" xfId="0" applyBorder="1"/>
    <xf numFmtId="9" fontId="0" fillId="0" borderId="1" xfId="1" applyFont="1" applyBorder="1"/>
    <xf numFmtId="0" fontId="5" fillId="4" borderId="0" xfId="2" applyFont="1" applyFill="1" applyAlignment="1">
      <alignment horizontal="center"/>
    </xf>
    <xf numFmtId="0" fontId="5" fillId="5" borderId="0" xfId="2" applyFont="1" applyFill="1" applyAlignment="1">
      <alignment horizontal="center"/>
    </xf>
    <xf numFmtId="17" fontId="5" fillId="5" borderId="0" xfId="2" applyNumberFormat="1" applyFont="1" applyFill="1" applyAlignment="1">
      <alignment horizontal="center"/>
    </xf>
    <xf numFmtId="0" fontId="6" fillId="2" borderId="1" xfId="2" applyFont="1" applyFill="1" applyBorder="1" applyAlignment="1">
      <alignment horizontal="left"/>
    </xf>
    <xf numFmtId="0" fontId="7" fillId="4" borderId="0" xfId="2" applyFont="1" applyFill="1"/>
    <xf numFmtId="0" fontId="3" fillId="2" borderId="1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left"/>
    </xf>
    <xf numFmtId="14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8" fillId="0" borderId="0" xfId="0" applyFont="1"/>
    <xf numFmtId="164" fontId="0" fillId="0" borderId="1" xfId="6" applyNumberFormat="1" applyFont="1" applyBorder="1"/>
    <xf numFmtId="0" fontId="3" fillId="6" borderId="1" xfId="2" applyFont="1" applyFill="1" applyBorder="1" applyAlignment="1">
      <alignment horizontal="left"/>
    </xf>
    <xf numFmtId="165" fontId="10" fillId="0" borderId="1" xfId="1" applyNumberFormat="1" applyFont="1" applyBorder="1"/>
    <xf numFmtId="0" fontId="10" fillId="0" borderId="1" xfId="0" applyFont="1" applyBorder="1"/>
    <xf numFmtId="0" fontId="6" fillId="6" borderId="1" xfId="2" applyFont="1" applyFill="1" applyBorder="1" applyAlignment="1">
      <alignment horizontal="left"/>
    </xf>
    <xf numFmtId="10" fontId="0" fillId="0" borderId="0" xfId="0" applyNumberFormat="1"/>
    <xf numFmtId="0" fontId="0" fillId="0" borderId="1" xfId="0" applyBorder="1" applyAlignment="1">
      <alignment horizontal="center"/>
    </xf>
    <xf numFmtId="0" fontId="6" fillId="2" borderId="1" xfId="2" applyFont="1" applyFill="1" applyBorder="1" applyAlignment="1">
      <alignment horizontal="right"/>
    </xf>
    <xf numFmtId="0" fontId="3" fillId="2" borderId="4" xfId="2" applyFont="1" applyFill="1" applyBorder="1" applyAlignment="1">
      <alignment horizontal="center"/>
    </xf>
    <xf numFmtId="0" fontId="3" fillId="2" borderId="5" xfId="2" applyFont="1" applyFill="1" applyBorder="1" applyAlignment="1">
      <alignment horizontal="center"/>
    </xf>
  </cellXfs>
  <cellStyles count="7">
    <cellStyle name="% 2 2" xfId="2" xr:uid="{C42ED27D-2E86-4D04-AEAC-47EC2975E7E7}"/>
    <cellStyle name="% 4" xfId="3" xr:uid="{660DEDBA-92D9-444D-96E6-9F4410311C05}"/>
    <cellStyle name="Millares" xfId="6" builtinId="3"/>
    <cellStyle name="Normal" xfId="0" builtinId="0"/>
    <cellStyle name="Normal 2 3" xfId="4" xr:uid="{F4780775-C9CD-4CC4-8F7A-B472004B4079}"/>
    <cellStyle name="Porcentaje" xfId="1" builtinId="5"/>
    <cellStyle name="Porcentual 2 2" xfId="5" xr:uid="{070412C4-372F-4649-93F4-049852D401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8E11-D3A7-4ED6-904F-2B54F8E40A3F}">
  <sheetPr codeName="Hoja1"/>
  <dimension ref="B1:R37"/>
  <sheetViews>
    <sheetView tabSelected="1" zoomScale="85" zoomScaleNormal="85" workbookViewId="0"/>
  </sheetViews>
  <sheetFormatPr baseColWidth="10" defaultRowHeight="15"/>
  <cols>
    <col min="2" max="2" width="21.5703125" bestFit="1" customWidth="1"/>
    <col min="3" max="7" width="10.28515625" bestFit="1" customWidth="1"/>
    <col min="8" max="8" width="9.28515625" bestFit="1" customWidth="1"/>
  </cols>
  <sheetData>
    <row r="1" spans="2:18"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</row>
    <row r="2" spans="2:18">
      <c r="B2" s="1" t="s">
        <v>0</v>
      </c>
    </row>
    <row r="3" spans="2:18">
      <c r="B3" s="19" t="s">
        <v>69</v>
      </c>
      <c r="C3" s="21">
        <v>1.444</v>
      </c>
      <c r="D3" s="21">
        <v>0.24099999999999999</v>
      </c>
      <c r="E3" s="21">
        <v>0</v>
      </c>
      <c r="F3" s="21">
        <v>0</v>
      </c>
      <c r="G3" s="21">
        <v>0</v>
      </c>
      <c r="H3" s="21">
        <v>0</v>
      </c>
    </row>
    <row r="4" spans="2:18">
      <c r="B4" s="19" t="s">
        <v>70</v>
      </c>
      <c r="C4" s="21">
        <v>1.952</v>
      </c>
      <c r="D4" s="21">
        <v>0.90200000000000002</v>
      </c>
      <c r="E4" s="21">
        <v>0.60099999999999998</v>
      </c>
      <c r="F4" s="21">
        <v>0.45</v>
      </c>
      <c r="G4" s="21">
        <v>0.45</v>
      </c>
      <c r="H4" s="21">
        <v>0</v>
      </c>
    </row>
    <row r="5" spans="2:18">
      <c r="B5" s="19" t="s">
        <v>71</v>
      </c>
      <c r="C5" s="21">
        <v>0.83699999999999997</v>
      </c>
      <c r="D5" s="21">
        <v>0.38600000000000001</v>
      </c>
      <c r="E5" s="21">
        <v>0.25700000000000001</v>
      </c>
      <c r="F5" s="21">
        <v>0.193</v>
      </c>
      <c r="G5" s="21">
        <v>0.193</v>
      </c>
      <c r="H5" s="21">
        <v>0</v>
      </c>
    </row>
    <row r="6" spans="2:18">
      <c r="B6" s="19" t="s">
        <v>72</v>
      </c>
      <c r="C6" s="21">
        <v>0.83699999999999997</v>
      </c>
      <c r="D6" s="21">
        <v>0.38600000000000001</v>
      </c>
      <c r="E6" s="21">
        <v>0.25700000000000001</v>
      </c>
      <c r="F6" s="21">
        <v>0.193</v>
      </c>
      <c r="G6" s="21">
        <v>0.193</v>
      </c>
      <c r="H6" s="21">
        <v>0</v>
      </c>
    </row>
    <row r="7" spans="2:18">
      <c r="B7" s="19" t="s">
        <v>73</v>
      </c>
      <c r="C7" s="21">
        <v>0.83699999999999997</v>
      </c>
      <c r="D7" s="21">
        <v>0.38600000000000001</v>
      </c>
      <c r="E7" s="21">
        <v>0.25700000000000001</v>
      </c>
      <c r="F7" s="21">
        <v>0.193</v>
      </c>
      <c r="G7" s="21">
        <v>0.193</v>
      </c>
      <c r="H7" s="21">
        <v>0</v>
      </c>
    </row>
    <row r="8" spans="2:18">
      <c r="B8" s="19" t="s">
        <v>74</v>
      </c>
      <c r="C8" s="21">
        <v>0.83699999999999997</v>
      </c>
      <c r="D8" s="21">
        <v>0.38600000000000001</v>
      </c>
      <c r="E8" s="21">
        <v>0.25700000000000001</v>
      </c>
      <c r="F8" s="21">
        <v>0.193</v>
      </c>
      <c r="G8" s="21">
        <v>0.193</v>
      </c>
      <c r="H8" s="21">
        <v>0</v>
      </c>
    </row>
    <row r="10" spans="2:18">
      <c r="B10" s="2" t="s">
        <v>46</v>
      </c>
    </row>
    <row r="11" spans="2:18">
      <c r="B11" s="19" t="s">
        <v>69</v>
      </c>
      <c r="C11" s="20">
        <v>0.156</v>
      </c>
      <c r="D11" s="20">
        <v>0.16600000000000001</v>
      </c>
      <c r="E11" s="20">
        <v>0.19500000000000001</v>
      </c>
      <c r="F11" s="20">
        <v>0</v>
      </c>
      <c r="G11" s="20">
        <v>0</v>
      </c>
      <c r="H11" s="20">
        <v>0</v>
      </c>
    </row>
    <row r="12" spans="2:18">
      <c r="B12" s="19" t="s">
        <v>70</v>
      </c>
      <c r="C12" s="20">
        <v>0.16200000000000001</v>
      </c>
      <c r="D12" s="20">
        <v>0.184</v>
      </c>
      <c r="E12" s="20">
        <v>0.154</v>
      </c>
      <c r="F12" s="20">
        <v>0.15</v>
      </c>
      <c r="G12" s="20">
        <v>0.151</v>
      </c>
      <c r="H12" s="20">
        <v>0.19500000000000001</v>
      </c>
      <c r="M12" s="23"/>
      <c r="N12" s="23"/>
      <c r="O12" s="23"/>
    </row>
    <row r="13" spans="2:18">
      <c r="B13" s="19" t="s">
        <v>71</v>
      </c>
      <c r="C13" s="20">
        <v>6.5000000000000002E-2</v>
      </c>
      <c r="D13" s="20">
        <v>7.1999999999999995E-2</v>
      </c>
      <c r="E13" s="20">
        <v>6.0999999999999999E-2</v>
      </c>
      <c r="F13" s="20">
        <v>5.8999999999999997E-2</v>
      </c>
      <c r="G13" s="20">
        <v>4.7E-2</v>
      </c>
      <c r="H13" s="20">
        <v>8.3000000000000004E-2</v>
      </c>
      <c r="M13" s="23"/>
      <c r="N13" s="23"/>
      <c r="O13" s="23"/>
      <c r="P13" s="23"/>
      <c r="Q13" s="23"/>
      <c r="R13" s="23"/>
    </row>
    <row r="14" spans="2:18">
      <c r="B14" s="19" t="s">
        <v>72</v>
      </c>
      <c r="C14" s="20">
        <v>5.0999999999999997E-2</v>
      </c>
      <c r="D14" s="20">
        <v>5.7000000000000002E-2</v>
      </c>
      <c r="E14" s="20">
        <v>4.5999999999999999E-2</v>
      </c>
      <c r="F14" s="20">
        <v>4.4999999999999998E-2</v>
      </c>
      <c r="G14" s="20">
        <v>3.7999999999999999E-2</v>
      </c>
      <c r="H14" s="20">
        <v>5.8999999999999997E-2</v>
      </c>
      <c r="M14" s="23"/>
      <c r="N14" s="23"/>
      <c r="O14" s="23"/>
      <c r="P14" s="23"/>
      <c r="Q14" s="23"/>
      <c r="R14" s="23"/>
    </row>
    <row r="15" spans="2:18">
      <c r="B15" s="19" t="s">
        <v>73</v>
      </c>
      <c r="C15" s="20">
        <v>4.1000000000000002E-2</v>
      </c>
      <c r="D15" s="20">
        <v>4.4999999999999998E-2</v>
      </c>
      <c r="E15" s="20">
        <v>3.6999999999999998E-2</v>
      </c>
      <c r="F15" s="20">
        <v>3.5999999999999997E-2</v>
      </c>
      <c r="G15" s="20">
        <v>3.3000000000000002E-2</v>
      </c>
      <c r="H15" s="20">
        <v>4.8000000000000001E-2</v>
      </c>
      <c r="M15" s="23"/>
      <c r="N15" s="23"/>
      <c r="O15" s="23"/>
      <c r="P15" s="23"/>
      <c r="Q15" s="23"/>
      <c r="R15" s="23"/>
    </row>
    <row r="16" spans="2:18">
      <c r="B16" s="19" t="s">
        <v>74</v>
      </c>
      <c r="C16" s="20">
        <v>1.6E-2</v>
      </c>
      <c r="D16" s="20">
        <v>1.7000000000000001E-2</v>
      </c>
      <c r="E16" s="20">
        <v>1.4999999999999999E-2</v>
      </c>
      <c r="F16" s="20">
        <v>1.4999999999999999E-2</v>
      </c>
      <c r="G16" s="20">
        <v>1.6E-2</v>
      </c>
      <c r="H16" s="20">
        <v>1.7999999999999999E-2</v>
      </c>
      <c r="M16" s="23"/>
      <c r="N16" s="23"/>
      <c r="O16" s="23"/>
      <c r="P16" s="23"/>
      <c r="Q16" s="23"/>
      <c r="R16" s="23"/>
    </row>
    <row r="17" spans="2:18">
      <c r="M17" s="23"/>
      <c r="N17" s="23"/>
      <c r="O17" s="23"/>
      <c r="P17" s="23"/>
      <c r="Q17" s="23"/>
      <c r="R17" s="23"/>
    </row>
    <row r="18" spans="2:18">
      <c r="B18" s="2" t="s">
        <v>2</v>
      </c>
    </row>
    <row r="19" spans="2:18">
      <c r="B19" s="19" t="s">
        <v>69</v>
      </c>
      <c r="C19" s="21">
        <v>74.409000000000006</v>
      </c>
      <c r="D19" s="21">
        <v>28.47</v>
      </c>
      <c r="E19" s="21">
        <v>3.0339999999999998</v>
      </c>
      <c r="F19" s="21">
        <v>0</v>
      </c>
      <c r="G19" s="21">
        <v>0</v>
      </c>
      <c r="H19" s="21">
        <v>0</v>
      </c>
    </row>
    <row r="20" spans="2:18">
      <c r="B20" s="19" t="s">
        <v>70</v>
      </c>
      <c r="C20" s="21">
        <v>43.742000000000004</v>
      </c>
      <c r="D20" s="21">
        <v>33.811</v>
      </c>
      <c r="E20" s="21">
        <v>18.351000000000003</v>
      </c>
      <c r="F20" s="21">
        <v>10.559000000000001</v>
      </c>
      <c r="G20" s="21">
        <v>3.653</v>
      </c>
      <c r="H20" s="21">
        <v>2.4</v>
      </c>
    </row>
    <row r="21" spans="2:18">
      <c r="B21" s="19" t="s">
        <v>71</v>
      </c>
      <c r="C21" s="21">
        <v>31.496000000000002</v>
      </c>
      <c r="D21" s="21">
        <v>24.715000000000003</v>
      </c>
      <c r="E21" s="21">
        <v>13.776999999999999</v>
      </c>
      <c r="F21" s="21">
        <v>8.2539999999999996</v>
      </c>
      <c r="G21" s="21">
        <v>2.1269999999999998</v>
      </c>
      <c r="H21" s="21">
        <v>1.4460000000000002</v>
      </c>
    </row>
    <row r="22" spans="2:18">
      <c r="B22" s="19" t="s">
        <v>72</v>
      </c>
      <c r="C22" s="21">
        <v>15.799000000000003</v>
      </c>
      <c r="D22" s="21">
        <v>12.44</v>
      </c>
      <c r="E22" s="21">
        <v>6.879999999999999</v>
      </c>
      <c r="F22" s="21">
        <v>4.28</v>
      </c>
      <c r="G22" s="21">
        <v>1.024</v>
      </c>
      <c r="H22" s="21">
        <v>0.70399999999999996</v>
      </c>
    </row>
    <row r="23" spans="2:18">
      <c r="B23" s="19" t="s">
        <v>73</v>
      </c>
      <c r="C23" s="21">
        <v>13.209</v>
      </c>
      <c r="D23" s="21">
        <v>10.541</v>
      </c>
      <c r="E23" s="21">
        <v>6.0910000000000011</v>
      </c>
      <c r="F23" s="21">
        <v>2.9670000000000001</v>
      </c>
      <c r="G23" s="21">
        <v>0.93200000000000005</v>
      </c>
      <c r="H23" s="21">
        <v>0.67</v>
      </c>
    </row>
    <row r="24" spans="2:18">
      <c r="B24" s="19" t="s">
        <v>74</v>
      </c>
      <c r="C24" s="21">
        <v>9.1110000000000007</v>
      </c>
      <c r="D24" s="21">
        <v>7.2730000000000006</v>
      </c>
      <c r="E24" s="21">
        <v>3.8890000000000002</v>
      </c>
      <c r="F24" s="21">
        <v>2.8459999999999996</v>
      </c>
      <c r="G24" s="21">
        <v>0.42099999999999999</v>
      </c>
      <c r="H24" s="21">
        <v>0.32100000000000006</v>
      </c>
    </row>
    <row r="26" spans="2:18">
      <c r="B26" s="2" t="s">
        <v>3</v>
      </c>
    </row>
    <row r="27" spans="2:18">
      <c r="B27" s="19" t="s">
        <v>69</v>
      </c>
      <c r="C27" s="21">
        <v>26.164042999999999</v>
      </c>
      <c r="D27" s="21">
        <v>1.143132</v>
      </c>
      <c r="E27" s="21">
        <v>0</v>
      </c>
      <c r="F27" s="21">
        <v>0</v>
      </c>
      <c r="G27" s="21">
        <v>0</v>
      </c>
      <c r="H27" s="21">
        <v>0</v>
      </c>
    </row>
    <row r="28" spans="2:18">
      <c r="B28" s="19" t="s">
        <v>70</v>
      </c>
      <c r="C28" s="21">
        <v>14.440099</v>
      </c>
      <c r="D28" s="21">
        <v>11.127305</v>
      </c>
      <c r="E28" s="21">
        <v>5.123259</v>
      </c>
      <c r="F28" s="21">
        <v>4.2374859999999996</v>
      </c>
      <c r="G28" s="21">
        <v>2.5575799999999997</v>
      </c>
      <c r="H28" s="21">
        <v>1.780529</v>
      </c>
    </row>
    <row r="29" spans="2:18">
      <c r="B29" s="19" t="s">
        <v>71</v>
      </c>
      <c r="C29" s="21">
        <v>22.417110000000001</v>
      </c>
      <c r="D29" s="21">
        <v>20.370815</v>
      </c>
      <c r="E29" s="21">
        <v>11.478137</v>
      </c>
      <c r="F29" s="21">
        <v>9.0554550000000003</v>
      </c>
      <c r="G29" s="21">
        <v>1.992116</v>
      </c>
      <c r="H29" s="21">
        <v>1.1852680000000002</v>
      </c>
    </row>
    <row r="30" spans="2:18">
      <c r="B30" s="19" t="s">
        <v>72</v>
      </c>
      <c r="C30" s="21">
        <v>15.998380000000001</v>
      </c>
      <c r="D30" s="21">
        <v>14.796916000000001</v>
      </c>
      <c r="E30" s="21">
        <v>7.5236799999999997</v>
      </c>
      <c r="F30" s="21">
        <v>6.923495</v>
      </c>
      <c r="G30" s="21">
        <v>1.2931699999999999</v>
      </c>
      <c r="H30" s="21">
        <v>0.81936100000000001</v>
      </c>
    </row>
    <row r="31" spans="2:18">
      <c r="B31" s="19" t="s">
        <v>73</v>
      </c>
      <c r="C31" s="21">
        <v>11.947082</v>
      </c>
      <c r="D31" s="21">
        <v>10.984888</v>
      </c>
      <c r="E31" s="21">
        <v>6.2434229999999999</v>
      </c>
      <c r="F31" s="21">
        <v>3.9412259999999999</v>
      </c>
      <c r="G31" s="21">
        <v>1.3384130000000001</v>
      </c>
      <c r="H31" s="21">
        <v>0.959152</v>
      </c>
    </row>
    <row r="32" spans="2:18">
      <c r="B32" s="19" t="s">
        <v>74</v>
      </c>
      <c r="C32" s="21">
        <v>11.256518</v>
      </c>
      <c r="D32" s="21">
        <v>8.3655299999999997</v>
      </c>
      <c r="E32" s="21">
        <v>4.1398349999999997</v>
      </c>
      <c r="F32" s="21">
        <v>3.1378900000000001</v>
      </c>
      <c r="G32" s="21">
        <v>0.87072000000000005</v>
      </c>
      <c r="H32" s="21">
        <v>0.685145</v>
      </c>
    </row>
    <row r="34" spans="2:3">
      <c r="B34" s="1" t="s">
        <v>66</v>
      </c>
      <c r="C34" s="4">
        <v>2.657E-2</v>
      </c>
    </row>
    <row r="35" spans="2:3">
      <c r="B35" s="1" t="s">
        <v>63</v>
      </c>
      <c r="C35" s="4">
        <v>0.14058000000000001</v>
      </c>
    </row>
    <row r="36" spans="2:3">
      <c r="B36" s="1" t="s">
        <v>64</v>
      </c>
      <c r="C36" s="4">
        <v>0</v>
      </c>
    </row>
    <row r="37" spans="2:3">
      <c r="B37" s="1" t="s">
        <v>65</v>
      </c>
      <c r="C37" s="4">
        <v>0.26</v>
      </c>
    </row>
  </sheetData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5FFC-59F6-455E-902A-9D2168268FC5}">
  <sheetPr codeName="Hoja2"/>
  <dimension ref="B2:I74"/>
  <sheetViews>
    <sheetView zoomScale="85" zoomScaleNormal="85" workbookViewId="0">
      <selection activeCell="C62" sqref="C62"/>
    </sheetView>
  </sheetViews>
  <sheetFormatPr baseColWidth="10" defaultRowHeight="15"/>
  <cols>
    <col min="2" max="2" width="31.5703125" bestFit="1" customWidth="1"/>
    <col min="3" max="9" width="13.5703125" customWidth="1"/>
  </cols>
  <sheetData>
    <row r="2" spans="2:9">
      <c r="B2" s="1" t="s">
        <v>4</v>
      </c>
      <c r="F2" s="7"/>
      <c r="G2" s="7"/>
      <c r="H2" s="8"/>
      <c r="I2" s="7"/>
    </row>
    <row r="3" spans="2:9">
      <c r="B3" s="9" t="s">
        <v>5</v>
      </c>
      <c r="C3" s="4"/>
      <c r="F3" s="9" t="s">
        <v>6</v>
      </c>
      <c r="G3" s="24"/>
      <c r="H3" s="24"/>
      <c r="I3" s="24"/>
    </row>
    <row r="4" spans="2:9">
      <c r="B4" s="9" t="s">
        <v>7</v>
      </c>
      <c r="C4" s="4"/>
      <c r="F4" s="9" t="s">
        <v>8</v>
      </c>
      <c r="G4" s="24"/>
      <c r="H4" s="24"/>
      <c r="I4" s="24"/>
    </row>
    <row r="5" spans="2:9">
      <c r="B5" s="6"/>
    </row>
    <row r="6" spans="2:9">
      <c r="B6" s="1" t="s">
        <v>9</v>
      </c>
    </row>
    <row r="7" spans="2:9">
      <c r="B7" s="9" t="s">
        <v>10</v>
      </c>
      <c r="C7" s="4"/>
      <c r="E7" s="11" t="s">
        <v>60</v>
      </c>
      <c r="F7" s="4"/>
    </row>
    <row r="8" spans="2:9">
      <c r="B8" s="10"/>
      <c r="C8" s="11" t="s">
        <v>11</v>
      </c>
      <c r="D8" s="11" t="s">
        <v>12</v>
      </c>
      <c r="E8" s="11" t="s">
        <v>13</v>
      </c>
      <c r="F8" s="11" t="s">
        <v>14</v>
      </c>
      <c r="G8" s="11" t="s">
        <v>15</v>
      </c>
      <c r="H8" s="11" t="s">
        <v>16</v>
      </c>
      <c r="I8" s="11" t="s">
        <v>61</v>
      </c>
    </row>
    <row r="9" spans="2:9">
      <c r="B9" s="9" t="s">
        <v>18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f>+SUM(C9:H9)</f>
        <v>0</v>
      </c>
    </row>
    <row r="10" spans="2:9">
      <c r="B10" s="9" t="s">
        <v>19</v>
      </c>
      <c r="C10" s="5" t="e">
        <f>+C9/$I$9</f>
        <v>#DIV/0!</v>
      </c>
      <c r="D10" s="5" t="e">
        <f t="shared" ref="D10:H10" si="0">+D9/$I$9</f>
        <v>#DIV/0!</v>
      </c>
      <c r="E10" s="5" t="e">
        <f t="shared" si="0"/>
        <v>#DIV/0!</v>
      </c>
      <c r="F10" s="5" t="e">
        <f t="shared" si="0"/>
        <v>#DIV/0!</v>
      </c>
      <c r="G10" s="5" t="e">
        <f t="shared" si="0"/>
        <v>#DIV/0!</v>
      </c>
      <c r="H10" s="5" t="e">
        <f t="shared" si="0"/>
        <v>#DIV/0!</v>
      </c>
    </row>
    <row r="11" spans="2:9">
      <c r="B11" s="9" t="s">
        <v>20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</row>
    <row r="12" spans="2:9">
      <c r="B12" s="9" t="s">
        <v>21</v>
      </c>
      <c r="C12" s="13">
        <v>43831</v>
      </c>
      <c r="D12" s="12" t="s">
        <v>22</v>
      </c>
      <c r="E12" s="13">
        <v>44196</v>
      </c>
      <c r="F12" s="12" t="s">
        <v>23</v>
      </c>
      <c r="G12" s="4">
        <f>ROUND((E12-C12)/30,0)</f>
        <v>12</v>
      </c>
    </row>
    <row r="14" spans="2:9">
      <c r="B14" s="9" t="s">
        <v>24</v>
      </c>
      <c r="D14" s="9" t="s">
        <v>25</v>
      </c>
      <c r="E14" s="4"/>
      <c r="F14" s="9" t="s">
        <v>26</v>
      </c>
      <c r="G14" s="4">
        <v>1</v>
      </c>
    </row>
    <row r="15" spans="2:9">
      <c r="B15" s="3"/>
      <c r="C15" s="11" t="s">
        <v>11</v>
      </c>
      <c r="D15" s="11" t="s">
        <v>12</v>
      </c>
      <c r="E15" s="11" t="s">
        <v>13</v>
      </c>
      <c r="F15" s="11" t="s">
        <v>14</v>
      </c>
      <c r="G15" s="11" t="s">
        <v>15</v>
      </c>
      <c r="H15" s="11" t="s">
        <v>16</v>
      </c>
      <c r="I15" s="11" t="s">
        <v>17</v>
      </c>
    </row>
    <row r="16" spans="2:9">
      <c r="B16" s="9" t="s">
        <v>27</v>
      </c>
      <c r="C16" s="15">
        <f>C40</f>
        <v>0</v>
      </c>
      <c r="D16" s="15">
        <f t="shared" ref="D16:H16" si="1">D40</f>
        <v>0</v>
      </c>
      <c r="E16" s="15">
        <f t="shared" si="1"/>
        <v>0</v>
      </c>
      <c r="F16" s="15">
        <f t="shared" si="1"/>
        <v>0</v>
      </c>
      <c r="G16" s="15">
        <f t="shared" si="1"/>
        <v>0</v>
      </c>
      <c r="H16" s="15">
        <f t="shared" si="1"/>
        <v>0</v>
      </c>
      <c r="I16" s="15" t="e">
        <f t="shared" ref="I16:I29" si="2">+SUMPRODUCT(C16:H16,$C$9:$H$9)/$I$9</f>
        <v>#DIV/0!</v>
      </c>
    </row>
    <row r="17" spans="2:9">
      <c r="B17" s="9" t="s">
        <v>29</v>
      </c>
      <c r="C17" s="15">
        <f>C16*$E$14</f>
        <v>0</v>
      </c>
      <c r="D17" s="15">
        <f t="shared" ref="D17:H17" si="3">D16*$E$14</f>
        <v>0</v>
      </c>
      <c r="E17" s="15">
        <f t="shared" si="3"/>
        <v>0</v>
      </c>
      <c r="F17" s="15">
        <f t="shared" si="3"/>
        <v>0</v>
      </c>
      <c r="G17" s="15">
        <f t="shared" si="3"/>
        <v>0</v>
      </c>
      <c r="H17" s="15">
        <f t="shared" si="3"/>
        <v>0</v>
      </c>
      <c r="I17" s="15" t="e">
        <f>+SUMPRODUCT(C17:H17,$C$9:$H$9)/$I$9</f>
        <v>#DIV/0!</v>
      </c>
    </row>
    <row r="18" spans="2:9">
      <c r="B18" s="9" t="s">
        <v>28</v>
      </c>
      <c r="C18" s="15" t="e">
        <f t="shared" ref="C18:H18" si="4">C53/SUM($I$41:$I$52)*$G$14</f>
        <v>#DIV/0!</v>
      </c>
      <c r="D18" s="15" t="e">
        <f t="shared" si="4"/>
        <v>#DIV/0!</v>
      </c>
      <c r="E18" s="15" t="e">
        <f t="shared" si="4"/>
        <v>#DIV/0!</v>
      </c>
      <c r="F18" s="15" t="e">
        <f t="shared" si="4"/>
        <v>#DIV/0!</v>
      </c>
      <c r="G18" s="15" t="e">
        <f t="shared" si="4"/>
        <v>#DIV/0!</v>
      </c>
      <c r="H18" s="15" t="e">
        <f t="shared" si="4"/>
        <v>#DIV/0!</v>
      </c>
      <c r="I18" s="15" t="e">
        <f>+SUMPRODUCT(C18:H18,$C$9:$H$9)/$I$9</f>
        <v>#DIV/0!</v>
      </c>
    </row>
    <row r="19" spans="2:9">
      <c r="B19" s="9" t="s">
        <v>30</v>
      </c>
      <c r="C19" s="15">
        <f>IF(C$9=0,0,REFERENCIAS!$C$34)</f>
        <v>0</v>
      </c>
      <c r="D19" s="15">
        <f>IF(D$9=0,0,REFERENCIAS!$C$34)</f>
        <v>0</v>
      </c>
      <c r="E19" s="15">
        <f>IF(E$9=0,0,REFERENCIAS!$C$34)</f>
        <v>0</v>
      </c>
      <c r="F19" s="15">
        <f>IF(F$9=0,0,REFERENCIAS!$C$34)</f>
        <v>0</v>
      </c>
      <c r="G19" s="15">
        <f>IF(G$9=0,0,REFERENCIAS!$C$34)</f>
        <v>0</v>
      </c>
      <c r="H19" s="15">
        <f>IF(H$9=0,0,REFERENCIAS!$C$34)</f>
        <v>0</v>
      </c>
      <c r="I19" s="15" t="e">
        <f t="shared" si="2"/>
        <v>#DIV/0!</v>
      </c>
    </row>
    <row r="20" spans="2:9">
      <c r="B20" s="9" t="s">
        <v>31</v>
      </c>
      <c r="C20" s="15">
        <f>IF(C$9=0,0,REFERENCIAS!$C$35)</f>
        <v>0</v>
      </c>
      <c r="D20" s="15">
        <f>IF(D$9=0,0,REFERENCIAS!$C$35)</f>
        <v>0</v>
      </c>
      <c r="E20" s="15">
        <f>IF(E$9=0,0,REFERENCIAS!$C$35)</f>
        <v>0</v>
      </c>
      <c r="F20" s="15">
        <f>IF(F$9=0,0,REFERENCIAS!$C$35)</f>
        <v>0</v>
      </c>
      <c r="G20" s="15">
        <f>IF(G$9=0,0,REFERENCIAS!$C$35)</f>
        <v>0</v>
      </c>
      <c r="H20" s="15">
        <f>IF(H$9=0,0,REFERENCIAS!$C$35)</f>
        <v>0</v>
      </c>
      <c r="I20" s="15" t="e">
        <f t="shared" si="2"/>
        <v>#DIV/0!</v>
      </c>
    </row>
    <row r="21" spans="2:9">
      <c r="B21" s="9" t="s">
        <v>32</v>
      </c>
      <c r="C21" s="15">
        <f>IF(C$9=0,0,REFERENCIAS!$C$36)</f>
        <v>0</v>
      </c>
      <c r="D21" s="15">
        <f>IF(D$9=0,0,REFERENCIAS!$C$36)</f>
        <v>0</v>
      </c>
      <c r="E21" s="15">
        <f>IF(E$9=0,0,REFERENCIAS!$C$36)</f>
        <v>0</v>
      </c>
      <c r="F21" s="15">
        <f>IF(F$9=0,0,REFERENCIAS!$C$36)</f>
        <v>0</v>
      </c>
      <c r="G21" s="15">
        <f>IF(G$9=0,0,REFERENCIAS!$C$36)</f>
        <v>0</v>
      </c>
      <c r="H21" s="15">
        <f>IF(H$9=0,0,REFERENCIAS!$C$36)</f>
        <v>0</v>
      </c>
      <c r="I21" s="15" t="e">
        <f t="shared" si="2"/>
        <v>#DIV/0!</v>
      </c>
    </row>
    <row r="22" spans="2:9">
      <c r="B22" s="9" t="s">
        <v>33</v>
      </c>
      <c r="C22" s="15">
        <f>IF(C$9=0,0,REFERENCIAS!$C$37)</f>
        <v>0</v>
      </c>
      <c r="D22" s="15">
        <f>IF(D$9=0,0,REFERENCIAS!$C$37)</f>
        <v>0</v>
      </c>
      <c r="E22" s="15">
        <f>IF(E$9=0,0,REFERENCIAS!$C$37)</f>
        <v>0</v>
      </c>
      <c r="F22" s="15">
        <f>IF(F$9=0,0,REFERENCIAS!$C$37)</f>
        <v>0</v>
      </c>
      <c r="G22" s="15">
        <f>IF(G$9=0,0,REFERENCIAS!$C$37)</f>
        <v>0</v>
      </c>
      <c r="H22" s="15">
        <f>IF(H$9=0,0,REFERENCIAS!$C$37)</f>
        <v>0</v>
      </c>
      <c r="I22" s="15" t="e">
        <f t="shared" si="2"/>
        <v>#DIV/0!</v>
      </c>
    </row>
    <row r="23" spans="2:9">
      <c r="B23" s="22" t="s">
        <v>35</v>
      </c>
      <c r="C23" s="15" t="e">
        <f>VLOOKUP($C$7,REFERENCIAS!$B$3:$H$8,REFERENCIAS!C$1,0)</f>
        <v>#N/A</v>
      </c>
      <c r="D23" s="15" t="e">
        <f>VLOOKUP($C$7,REFERENCIAS!$B$3:$H$8,REFERENCIAS!D$1,0)</f>
        <v>#N/A</v>
      </c>
      <c r="E23" s="15" t="e">
        <f>VLOOKUP($C$7,REFERENCIAS!$B$3:$H$8,REFERENCIAS!E$1,0)</f>
        <v>#N/A</v>
      </c>
      <c r="F23" s="15" t="e">
        <f>VLOOKUP($C$7,REFERENCIAS!$B$3:$H$8,REFERENCIAS!F$1,0)</f>
        <v>#N/A</v>
      </c>
      <c r="G23" s="15" t="e">
        <f>VLOOKUP($C$7,REFERENCIAS!$B$3:$H$8,REFERENCIAS!G$1,0)</f>
        <v>#N/A</v>
      </c>
      <c r="H23" s="15" t="e">
        <f>VLOOKUP($C$7,REFERENCIAS!$B$3:$H$8,REFERENCIAS!H$1,0)</f>
        <v>#N/A</v>
      </c>
      <c r="I23" s="15" t="e">
        <f t="shared" si="2"/>
        <v>#N/A</v>
      </c>
    </row>
    <row r="24" spans="2:9">
      <c r="B24" s="22" t="s">
        <v>1</v>
      </c>
      <c r="C24" s="15" t="e">
        <f>SUM(C17:C23)*VLOOKUP($C$7,REFERENCIAS!$B$11:$H$16,REFERENCIAS!C$1,0)</f>
        <v>#DIV/0!</v>
      </c>
      <c r="D24" s="15" t="e">
        <f>SUM(D17:D23)*VLOOKUP($C$7,REFERENCIAS!$B$11:$H$16,REFERENCIAS!D$1,0)</f>
        <v>#DIV/0!</v>
      </c>
      <c r="E24" s="15" t="e">
        <f>SUM(E17:E23)*VLOOKUP($C$7,REFERENCIAS!$B$11:$H$16,REFERENCIAS!E$1,0)</f>
        <v>#DIV/0!</v>
      </c>
      <c r="F24" s="15" t="e">
        <f>SUM(F17:F23)*VLOOKUP($C$7,REFERENCIAS!$B$11:$H$16,REFERENCIAS!F$1,0)</f>
        <v>#DIV/0!</v>
      </c>
      <c r="G24" s="15" t="e">
        <f>SUM(G17:G23)*VLOOKUP($C$7,REFERENCIAS!$B$11:$H$16,REFERENCIAS!G$1,0)</f>
        <v>#DIV/0!</v>
      </c>
      <c r="H24" s="15" t="e">
        <f>SUM(H17:H23)*VLOOKUP($C$7,REFERENCIAS!$B$11:$H$16,REFERENCIAS!H$1,0)</f>
        <v>#DIV/0!</v>
      </c>
      <c r="I24" s="15" t="e">
        <f t="shared" si="2"/>
        <v>#DIV/0!</v>
      </c>
    </row>
    <row r="25" spans="2:9">
      <c r="B25" s="9" t="s">
        <v>36</v>
      </c>
      <c r="C25" s="15">
        <v>0.5</v>
      </c>
      <c r="D25" s="15">
        <v>0.5</v>
      </c>
      <c r="E25" s="15">
        <v>0.5</v>
      </c>
      <c r="F25" s="15">
        <v>0.5</v>
      </c>
      <c r="G25" s="15">
        <v>0.5</v>
      </c>
      <c r="H25" s="15">
        <v>0.5</v>
      </c>
      <c r="I25" s="15" t="e">
        <f t="shared" si="2"/>
        <v>#DIV/0!</v>
      </c>
    </row>
    <row r="26" spans="2:9">
      <c r="B26" s="9" t="s">
        <v>34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 t="e">
        <f>+SUMPRODUCT(C26:H26,$C$9:$H$9)/$I$9</f>
        <v>#DIV/0!</v>
      </c>
    </row>
    <row r="27" spans="2:9">
      <c r="B27" s="9" t="s">
        <v>37</v>
      </c>
      <c r="C27" s="15" t="e">
        <f t="shared" ref="C27:H27" si="5">+SUM(C17:C25)*0.015</f>
        <v>#DIV/0!</v>
      </c>
      <c r="D27" s="15" t="e">
        <f t="shared" si="5"/>
        <v>#DIV/0!</v>
      </c>
      <c r="E27" s="15" t="e">
        <f t="shared" si="5"/>
        <v>#DIV/0!</v>
      </c>
      <c r="F27" s="15" t="e">
        <f t="shared" si="5"/>
        <v>#DIV/0!</v>
      </c>
      <c r="G27" s="15" t="e">
        <f t="shared" si="5"/>
        <v>#DIV/0!</v>
      </c>
      <c r="H27" s="15" t="e">
        <f t="shared" si="5"/>
        <v>#DIV/0!</v>
      </c>
      <c r="I27" s="15" t="e">
        <f t="shared" si="2"/>
        <v>#DIV/0!</v>
      </c>
    </row>
    <row r="28" spans="2:9">
      <c r="B28" s="22" t="s">
        <v>38</v>
      </c>
      <c r="C28" s="15" t="e">
        <f>VLOOKUP($C$7,REFERENCIAS!$B$19:$H$24,REFERENCIAS!C$1,0)</f>
        <v>#N/A</v>
      </c>
      <c r="D28" s="15" t="e">
        <f>VLOOKUP($C$7,REFERENCIAS!$B$19:$H$24,REFERENCIAS!D$1,0)</f>
        <v>#N/A</v>
      </c>
      <c r="E28" s="15" t="e">
        <f>VLOOKUP($C$7,REFERENCIAS!$B$19:$H$24,REFERENCIAS!E$1,0)</f>
        <v>#N/A</v>
      </c>
      <c r="F28" s="15" t="e">
        <f>VLOOKUP($C$7,REFERENCIAS!$B$19:$H$24,REFERENCIAS!F$1,0)</f>
        <v>#N/A</v>
      </c>
      <c r="G28" s="15" t="e">
        <f>VLOOKUP($C$7,REFERENCIAS!$B$19:$H$24,REFERENCIAS!G$1,0)</f>
        <v>#N/A</v>
      </c>
      <c r="H28" s="15" t="e">
        <f>VLOOKUP($C$7,REFERENCIAS!$B$19:$H$24,REFERENCIAS!H$1,0)</f>
        <v>#N/A</v>
      </c>
      <c r="I28" s="15" t="e">
        <f t="shared" si="2"/>
        <v>#N/A</v>
      </c>
    </row>
    <row r="29" spans="2:9">
      <c r="B29" s="9" t="s">
        <v>39</v>
      </c>
      <c r="C29" s="15" t="e">
        <f t="shared" ref="C29:H29" si="6">+SUM(C17:C28)*0.051127</f>
        <v>#DIV/0!</v>
      </c>
      <c r="D29" s="15" t="e">
        <f t="shared" si="6"/>
        <v>#DIV/0!</v>
      </c>
      <c r="E29" s="15" t="e">
        <f t="shared" si="6"/>
        <v>#DIV/0!</v>
      </c>
      <c r="F29" s="15" t="e">
        <f t="shared" si="6"/>
        <v>#DIV/0!</v>
      </c>
      <c r="G29" s="15" t="e">
        <f t="shared" si="6"/>
        <v>#DIV/0!</v>
      </c>
      <c r="H29" s="15" t="e">
        <f t="shared" si="6"/>
        <v>#DIV/0!</v>
      </c>
      <c r="I29" s="15" t="e">
        <f t="shared" si="2"/>
        <v>#DIV/0!</v>
      </c>
    </row>
    <row r="30" spans="2:9">
      <c r="C30" s="14"/>
      <c r="D30" s="14"/>
      <c r="E30" s="14"/>
      <c r="F30" s="14"/>
      <c r="G30" s="14"/>
      <c r="H30" s="14"/>
      <c r="I30" s="14"/>
    </row>
    <row r="31" spans="2:9">
      <c r="B31" s="9" t="s">
        <v>40</v>
      </c>
      <c r="C31" s="15" t="e">
        <f t="shared" ref="C31:H31" si="7">+SUM(C17:C27)</f>
        <v>#DIV/0!</v>
      </c>
      <c r="D31" s="15" t="e">
        <f t="shared" si="7"/>
        <v>#DIV/0!</v>
      </c>
      <c r="E31" s="15" t="e">
        <f t="shared" si="7"/>
        <v>#DIV/0!</v>
      </c>
      <c r="F31" s="15" t="e">
        <f t="shared" si="7"/>
        <v>#DIV/0!</v>
      </c>
      <c r="G31" s="15" t="e">
        <f t="shared" si="7"/>
        <v>#DIV/0!</v>
      </c>
      <c r="H31" s="15" t="e">
        <f t="shared" si="7"/>
        <v>#DIV/0!</v>
      </c>
      <c r="I31" s="15" t="e">
        <f>+SUMPRODUCT(C31:H31,$C$9:$H$9)/$I$9</f>
        <v>#DIV/0!</v>
      </c>
    </row>
    <row r="32" spans="2:9">
      <c r="B32" s="9" t="s">
        <v>41</v>
      </c>
      <c r="C32" s="15" t="e">
        <f>+C31*1.051127</f>
        <v>#DIV/0!</v>
      </c>
      <c r="D32" s="15" t="e">
        <f t="shared" ref="D32:H32" si="8">+D31*1.051127</f>
        <v>#DIV/0!</v>
      </c>
      <c r="E32" s="15" t="e">
        <f t="shared" si="8"/>
        <v>#DIV/0!</v>
      </c>
      <c r="F32" s="15" t="e">
        <f t="shared" si="8"/>
        <v>#DIV/0!</v>
      </c>
      <c r="G32" s="15" t="e">
        <f t="shared" si="8"/>
        <v>#DIV/0!</v>
      </c>
      <c r="H32" s="16" t="e">
        <f t="shared" si="8"/>
        <v>#DIV/0!</v>
      </c>
      <c r="I32" s="15" t="e">
        <f>+SUMPRODUCT(C32:H32,$C$9:$H$9)/$I$9</f>
        <v>#DIV/0!</v>
      </c>
    </row>
    <row r="33" spans="2:9">
      <c r="B33" s="9" t="s">
        <v>42</v>
      </c>
      <c r="C33" s="15" t="e">
        <f>+C31+C28</f>
        <v>#DIV/0!</v>
      </c>
      <c r="D33" s="15" t="e">
        <f t="shared" ref="D33:H33" si="9">+D31+D28</f>
        <v>#DIV/0!</v>
      </c>
      <c r="E33" s="15" t="e">
        <f t="shared" si="9"/>
        <v>#DIV/0!</v>
      </c>
      <c r="F33" s="15" t="e">
        <f t="shared" si="9"/>
        <v>#DIV/0!</v>
      </c>
      <c r="G33" s="15" t="e">
        <f t="shared" si="9"/>
        <v>#DIV/0!</v>
      </c>
      <c r="H33" s="16" t="e">
        <f t="shared" si="9"/>
        <v>#DIV/0!</v>
      </c>
      <c r="I33" s="15" t="e">
        <f>+SUMPRODUCT(C33:H33,$C$9:$H$9)/$I$9</f>
        <v>#DIV/0!</v>
      </c>
    </row>
    <row r="34" spans="2:9">
      <c r="B34" s="9" t="s">
        <v>43</v>
      </c>
      <c r="C34" s="15" t="e">
        <f>+C33+C29</f>
        <v>#DIV/0!</v>
      </c>
      <c r="D34" s="15" t="e">
        <f t="shared" ref="D34:H34" si="10">+D33+D29</f>
        <v>#DIV/0!</v>
      </c>
      <c r="E34" s="15" t="e">
        <f t="shared" si="10"/>
        <v>#DIV/0!</v>
      </c>
      <c r="F34" s="15" t="e">
        <f t="shared" si="10"/>
        <v>#DIV/0!</v>
      </c>
      <c r="G34" s="15" t="e">
        <f t="shared" si="10"/>
        <v>#DIV/0!</v>
      </c>
      <c r="H34" s="16" t="e">
        <f t="shared" si="10"/>
        <v>#DIV/0!</v>
      </c>
      <c r="I34" s="15" t="e">
        <f>+SUMPRODUCT(C34:H34,$C$9:$H$9)/$I$9</f>
        <v>#DIV/0!</v>
      </c>
    </row>
    <row r="35" spans="2:9">
      <c r="B35" s="22" t="s">
        <v>44</v>
      </c>
      <c r="C35" s="15" t="e">
        <f>VLOOKUP($C$7,REFERENCIAS!$B$27:$H$32,REFERENCIAS!C$1,0)</f>
        <v>#N/A</v>
      </c>
      <c r="D35" s="15" t="e">
        <f>VLOOKUP($C$7,REFERENCIAS!$B$27:$H$32,REFERENCIAS!D$1,0)</f>
        <v>#N/A</v>
      </c>
      <c r="E35" s="15" t="e">
        <f>VLOOKUP($C$7,REFERENCIAS!$B$27:$H$32,REFERENCIAS!E$1,0)</f>
        <v>#N/A</v>
      </c>
      <c r="F35" s="15" t="e">
        <f>VLOOKUP($C$7,REFERENCIAS!$B$27:$H$32,REFERENCIAS!F$1,0)</f>
        <v>#N/A</v>
      </c>
      <c r="G35" s="15" t="e">
        <f>VLOOKUP($C$7,REFERENCIAS!$B$27:$H$32,REFERENCIAS!G$1,0)</f>
        <v>#N/A</v>
      </c>
      <c r="H35" s="15" t="e">
        <f>VLOOKUP($C$7,REFERENCIAS!$B$27:$H$32,REFERENCIAS!H$1,0)</f>
        <v>#N/A</v>
      </c>
    </row>
    <row r="36" spans="2:9">
      <c r="E36" s="25" t="s">
        <v>45</v>
      </c>
      <c r="F36" s="25"/>
      <c r="G36" s="25"/>
      <c r="H36" s="25"/>
      <c r="I36" s="15" t="e">
        <f>+SUMPRODUCT(C35:H35,C11:H11)/12</f>
        <v>#N/A</v>
      </c>
    </row>
    <row r="39" spans="2:9">
      <c r="C39" s="11" t="s">
        <v>11</v>
      </c>
      <c r="D39" s="11" t="s">
        <v>12</v>
      </c>
      <c r="E39" s="11" t="s">
        <v>13</v>
      </c>
      <c r="F39" s="11" t="s">
        <v>14</v>
      </c>
      <c r="G39" s="11" t="s">
        <v>15</v>
      </c>
      <c r="H39" s="11" t="s">
        <v>16</v>
      </c>
      <c r="I39" s="11" t="s">
        <v>47</v>
      </c>
    </row>
    <row r="40" spans="2:9">
      <c r="B40" s="9" t="s">
        <v>48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 t="e">
        <f t="shared" ref="I40:I53" si="11">+SUMPRODUCT(C40:H40,$C$9:$H$9)/$I$9</f>
        <v>#DIV/0!</v>
      </c>
    </row>
    <row r="41" spans="2:9">
      <c r="B41" s="9" t="s">
        <v>49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 t="e">
        <f t="shared" si="11"/>
        <v>#DIV/0!</v>
      </c>
    </row>
    <row r="42" spans="2:9">
      <c r="B42" s="9" t="s">
        <v>50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 t="e">
        <f t="shared" si="11"/>
        <v>#DIV/0!</v>
      </c>
    </row>
    <row r="43" spans="2:9">
      <c r="B43" s="9" t="s">
        <v>51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 t="e">
        <f t="shared" si="11"/>
        <v>#DIV/0!</v>
      </c>
    </row>
    <row r="44" spans="2:9">
      <c r="B44" s="9" t="s">
        <v>52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 t="e">
        <f t="shared" si="11"/>
        <v>#DIV/0!</v>
      </c>
    </row>
    <row r="45" spans="2:9">
      <c r="B45" s="9" t="s">
        <v>53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 t="e">
        <f t="shared" si="11"/>
        <v>#DIV/0!</v>
      </c>
    </row>
    <row r="46" spans="2:9">
      <c r="B46" s="9" t="s">
        <v>54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 t="e">
        <f t="shared" si="11"/>
        <v>#DIV/0!</v>
      </c>
    </row>
    <row r="47" spans="2:9">
      <c r="B47" s="9" t="s">
        <v>62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 t="e">
        <f t="shared" si="11"/>
        <v>#DIV/0!</v>
      </c>
    </row>
    <row r="48" spans="2:9">
      <c r="B48" s="9" t="s">
        <v>55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 t="e">
        <f t="shared" si="11"/>
        <v>#DIV/0!</v>
      </c>
    </row>
    <row r="49" spans="2:9">
      <c r="B49" s="9" t="s">
        <v>56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 t="e">
        <f t="shared" si="11"/>
        <v>#DIV/0!</v>
      </c>
    </row>
    <row r="50" spans="2:9">
      <c r="B50" s="9" t="s">
        <v>57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 t="e">
        <f t="shared" si="11"/>
        <v>#DIV/0!</v>
      </c>
    </row>
    <row r="51" spans="2:9">
      <c r="B51" s="9" t="s">
        <v>58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 t="e">
        <f t="shared" si="11"/>
        <v>#DIV/0!</v>
      </c>
    </row>
    <row r="52" spans="2:9">
      <c r="B52" s="9" t="s">
        <v>59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 t="e">
        <f t="shared" si="11"/>
        <v>#DIV/0!</v>
      </c>
    </row>
    <row r="53" spans="2:9">
      <c r="B53" s="9" t="s">
        <v>26</v>
      </c>
      <c r="C53" s="15">
        <f t="shared" ref="C53:H53" si="12">SUM(C41:C52)</f>
        <v>0</v>
      </c>
      <c r="D53" s="15">
        <f t="shared" si="12"/>
        <v>0</v>
      </c>
      <c r="E53" s="15">
        <f t="shared" si="12"/>
        <v>0</v>
      </c>
      <c r="F53" s="15">
        <f t="shared" si="12"/>
        <v>0</v>
      </c>
      <c r="G53" s="15">
        <f t="shared" si="12"/>
        <v>0</v>
      </c>
      <c r="H53" s="15">
        <f t="shared" si="12"/>
        <v>0</v>
      </c>
      <c r="I53" s="15" t="e">
        <f t="shared" si="11"/>
        <v>#DIV/0!</v>
      </c>
    </row>
    <row r="54" spans="2:9">
      <c r="B54" s="9" t="s">
        <v>68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</row>
    <row r="55" spans="2:9">
      <c r="B55" s="9" t="s">
        <v>67</v>
      </c>
      <c r="C55" s="15" t="e">
        <f>VLOOKUP($C$7,REFERENCIAS!$B$11:$H$16,REFERENCIAS!C$1,0)</f>
        <v>#N/A</v>
      </c>
      <c r="D55" s="15" t="e">
        <f>VLOOKUP($C$7,REFERENCIAS!$B$11:$H$16,REFERENCIAS!D$1,0)</f>
        <v>#N/A</v>
      </c>
      <c r="E55" s="15" t="e">
        <f>VLOOKUP($C$7,REFERENCIAS!$B$11:$H$16,REFERENCIAS!E$1,0)</f>
        <v>#N/A</v>
      </c>
      <c r="F55" s="15" t="e">
        <f>VLOOKUP($C$7,REFERENCIAS!$B$11:$H$16,REFERENCIAS!F$1,0)</f>
        <v>#N/A</v>
      </c>
      <c r="G55" s="15" t="e">
        <f>VLOOKUP($C$7,REFERENCIAS!$B$11:$H$16,REFERENCIAS!G$1,0)</f>
        <v>#N/A</v>
      </c>
      <c r="H55" s="15" t="e">
        <f>VLOOKUP($C$7,REFERENCIAS!$B$11:$H$16,REFERENCIAS!H$1,0)</f>
        <v>#N/A</v>
      </c>
    </row>
    <row r="60" spans="2:9">
      <c r="B60" s="11" t="s">
        <v>75</v>
      </c>
    </row>
    <row r="61" spans="2:9">
      <c r="B61" s="11" t="s">
        <v>76</v>
      </c>
      <c r="C61" s="27" t="s">
        <v>11</v>
      </c>
      <c r="D61" s="27" t="s">
        <v>12</v>
      </c>
      <c r="E61" s="27" t="s">
        <v>13</v>
      </c>
      <c r="F61" s="27" t="s">
        <v>14</v>
      </c>
      <c r="G61" s="27" t="s">
        <v>15</v>
      </c>
      <c r="H61" s="27" t="s">
        <v>16</v>
      </c>
      <c r="I61" s="26" t="s">
        <v>77</v>
      </c>
    </row>
    <row r="62" spans="2:9">
      <c r="B62" s="11">
        <v>1</v>
      </c>
      <c r="C62" s="4"/>
      <c r="D62" s="4"/>
      <c r="E62" s="4"/>
      <c r="F62" s="4"/>
      <c r="G62" s="4"/>
      <c r="H62" s="4"/>
      <c r="I62" s="4">
        <f>SUM(C62:H62)</f>
        <v>0</v>
      </c>
    </row>
    <row r="63" spans="2:9">
      <c r="B63" s="11">
        <v>2</v>
      </c>
      <c r="C63" s="4"/>
      <c r="D63" s="4"/>
      <c r="E63" s="4"/>
      <c r="F63" s="4"/>
      <c r="G63" s="4"/>
      <c r="H63" s="4"/>
      <c r="I63" s="4">
        <f t="shared" ref="I63:I73" si="13">SUM(C63:H63)</f>
        <v>0</v>
      </c>
    </row>
    <row r="64" spans="2:9">
      <c r="B64" s="11">
        <v>3</v>
      </c>
      <c r="C64" s="4"/>
      <c r="D64" s="4"/>
      <c r="E64" s="4"/>
      <c r="F64" s="4"/>
      <c r="G64" s="4"/>
      <c r="H64" s="4"/>
      <c r="I64" s="4">
        <f t="shared" si="13"/>
        <v>0</v>
      </c>
    </row>
    <row r="65" spans="2:9">
      <c r="B65" s="11">
        <v>4</v>
      </c>
      <c r="C65" s="4"/>
      <c r="D65" s="4"/>
      <c r="E65" s="4"/>
      <c r="F65" s="4"/>
      <c r="G65" s="4"/>
      <c r="H65" s="4"/>
      <c r="I65" s="4">
        <f t="shared" si="13"/>
        <v>0</v>
      </c>
    </row>
    <row r="66" spans="2:9">
      <c r="B66" s="11">
        <v>5</v>
      </c>
      <c r="C66" s="4"/>
      <c r="D66" s="4"/>
      <c r="E66" s="4"/>
      <c r="F66" s="4"/>
      <c r="G66" s="4"/>
      <c r="H66" s="4"/>
      <c r="I66" s="4">
        <f t="shared" si="13"/>
        <v>0</v>
      </c>
    </row>
    <row r="67" spans="2:9">
      <c r="B67" s="11">
        <v>6</v>
      </c>
      <c r="C67" s="4"/>
      <c r="D67" s="4"/>
      <c r="E67" s="4"/>
      <c r="F67" s="4"/>
      <c r="G67" s="4"/>
      <c r="H67" s="4"/>
      <c r="I67" s="4">
        <f t="shared" si="13"/>
        <v>0</v>
      </c>
    </row>
    <row r="68" spans="2:9">
      <c r="B68" s="11">
        <v>7</v>
      </c>
      <c r="C68" s="4"/>
      <c r="D68" s="4"/>
      <c r="E68" s="4"/>
      <c r="F68" s="4"/>
      <c r="G68" s="4"/>
      <c r="H68" s="4"/>
      <c r="I68" s="4">
        <f t="shared" si="13"/>
        <v>0</v>
      </c>
    </row>
    <row r="69" spans="2:9">
      <c r="B69" s="11">
        <v>8</v>
      </c>
      <c r="C69" s="4"/>
      <c r="D69" s="4"/>
      <c r="E69" s="4"/>
      <c r="F69" s="4"/>
      <c r="G69" s="4"/>
      <c r="H69" s="4"/>
      <c r="I69" s="4">
        <f t="shared" si="13"/>
        <v>0</v>
      </c>
    </row>
    <row r="70" spans="2:9">
      <c r="B70" s="11">
        <v>9</v>
      </c>
      <c r="C70" s="4"/>
      <c r="D70" s="4"/>
      <c r="E70" s="4"/>
      <c r="F70" s="4"/>
      <c r="G70" s="4"/>
      <c r="H70" s="4"/>
      <c r="I70" s="4">
        <f t="shared" si="13"/>
        <v>0</v>
      </c>
    </row>
    <row r="71" spans="2:9">
      <c r="B71" s="11">
        <v>10</v>
      </c>
      <c r="C71" s="4"/>
      <c r="D71" s="4"/>
      <c r="E71" s="4"/>
      <c r="F71" s="4"/>
      <c r="G71" s="4"/>
      <c r="H71" s="4"/>
      <c r="I71" s="4">
        <f t="shared" si="13"/>
        <v>0</v>
      </c>
    </row>
    <row r="72" spans="2:9">
      <c r="B72" s="11">
        <v>11</v>
      </c>
      <c r="C72" s="4"/>
      <c r="D72" s="4"/>
      <c r="E72" s="4"/>
      <c r="F72" s="4"/>
      <c r="G72" s="4"/>
      <c r="H72" s="4"/>
      <c r="I72" s="4">
        <f t="shared" si="13"/>
        <v>0</v>
      </c>
    </row>
    <row r="73" spans="2:9">
      <c r="B73" s="11">
        <v>12</v>
      </c>
      <c r="C73" s="4"/>
      <c r="D73" s="4"/>
      <c r="E73" s="4"/>
      <c r="F73" s="4"/>
      <c r="G73" s="4"/>
      <c r="H73" s="4"/>
      <c r="I73" s="4">
        <f t="shared" si="13"/>
        <v>0</v>
      </c>
    </row>
    <row r="74" spans="2:9">
      <c r="B74" s="26" t="s">
        <v>77</v>
      </c>
      <c r="C74" s="4">
        <f>SUM(C62:C73)</f>
        <v>0</v>
      </c>
      <c r="D74" s="4">
        <f t="shared" ref="D74:H74" si="14">SUM(D62:D73)</f>
        <v>0</v>
      </c>
      <c r="E74" s="4">
        <f t="shared" si="14"/>
        <v>0</v>
      </c>
      <c r="F74" s="4">
        <f t="shared" si="14"/>
        <v>0</v>
      </c>
      <c r="G74" s="4">
        <f t="shared" si="14"/>
        <v>0</v>
      </c>
      <c r="H74" s="4">
        <f t="shared" si="14"/>
        <v>0</v>
      </c>
      <c r="I74" s="4">
        <f>SUM(C74:H74)</f>
        <v>0</v>
      </c>
    </row>
  </sheetData>
  <mergeCells count="3">
    <mergeCell ref="G3:I3"/>
    <mergeCell ref="G4:I4"/>
    <mergeCell ref="E36:H36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REFERENCIAS</vt:lpstr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fannunziato</dc:creator>
  <cp:lastModifiedBy>fannunziato</cp:lastModifiedBy>
  <dcterms:created xsi:type="dcterms:W3CDTF">2020-01-20T12:18:10Z</dcterms:created>
  <dcterms:modified xsi:type="dcterms:W3CDTF">2022-05-04T13:15:53Z</dcterms:modified>
</cp:coreProperties>
</file>