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W:\Enertrade\pages\Operaciones\plantillas\"/>
    </mc:Choice>
  </mc:AlternateContent>
  <xr:revisionPtr revIDLastSave="0" documentId="13_ncr:1_{0E742680-2EA3-466D-ACF5-D0C5588AEA9F}" xr6:coauthVersionLast="47" xr6:coauthVersionMax="47" xr10:uidLastSave="{00000000-0000-0000-0000-000000000000}"/>
  <bookViews>
    <workbookView xWindow="-110" yWindow="-110" windowWidth="38620" windowHeight="21220" tabRatio="871" activeTab="1" xr2:uid="{00000000-000D-0000-FFFF-FFFF00000000}"/>
  </bookViews>
  <sheets>
    <sheet name="DATO EXTRA" sheetId="22" r:id="rId1"/>
    <sheet name="RESUMEN DE CONTRATOS" sheetId="1" r:id="rId2"/>
    <sheet name="CONSUMO ENERGÍA ACTIVA" sheetId="2" r:id="rId3"/>
    <sheet name="IMPORTE TP (EUROS)" sheetId="9" r:id="rId4"/>
    <sheet name="IMPORTE EXC POT (EUROS)" sheetId="21" r:id="rId5"/>
    <sheet name="IMPORTE TE (EUROS)" sheetId="6" r:id="rId6"/>
    <sheet name="IMPORTE REACTIVA (EUROS)" sheetId="3" r:id="rId7"/>
    <sheet name="IMPORTE BI (EUROS)" sheetId="19" r:id="rId8"/>
    <sheet name="IMPORTE TOTAL (EUROS)" sheetId="7" r:id="rId9"/>
    <sheet name="GRAFICA DE COMPARACIÓN CIF" sheetId="15" r:id="rId10"/>
    <sheet name="GRAFICA DE COMPARACIÓN CUPS" sheetId="16" r:id="rId11"/>
    <sheet name="GRAFICA TOTAL" sheetId="18" r:id="rId12"/>
    <sheet name="SOPORTE" sheetId="20" state="hidden" r:id="rId13"/>
  </sheets>
  <definedNames>
    <definedName name="_xlnm._FilterDatabase" localSheetId="2" hidden="1">'CONSUMO ENERGÍA ACTIVA'!$A$2:$AK$2</definedName>
    <definedName name="_xlnm._FilterDatabase" localSheetId="0" hidden="1">'DATO EXTRA'!$A$2:$AK$2</definedName>
    <definedName name="_xlnm._FilterDatabase" localSheetId="7" hidden="1">'IMPORTE BI (EUROS)'!$A$2:$AK$2</definedName>
    <definedName name="_xlnm._FilterDatabase" localSheetId="4" hidden="1">'IMPORTE EXC POT (EUROS)'!$A$2:$AK$2</definedName>
    <definedName name="_xlnm._FilterDatabase" localSheetId="6" hidden="1">'IMPORTE REACTIVA (EUROS)'!$A$2:$AK$2</definedName>
    <definedName name="_xlnm._FilterDatabase" localSheetId="5" hidden="1">'IMPORTE TE (EUROS)'!$A$2:$AK$2</definedName>
    <definedName name="_xlnm._FilterDatabase" localSheetId="8" hidden="1">'IMPORTE TOTAL (EUROS)'!$A$2:$AK$2</definedName>
    <definedName name="_xlnm._FilterDatabase" localSheetId="3" hidden="1">'IMPORTE TP (EUROS)'!$A$2:$AK$2</definedName>
    <definedName name="_xlnm._FilterDatabase" localSheetId="1" hidden="1">'RESUMEN DE CONTRATOS'!$A$2:$S$2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16" l="1"/>
  <c r="U5" i="16"/>
  <c r="U4" i="16"/>
  <c r="U3" i="16"/>
  <c r="U2" i="16"/>
  <c r="U1" i="16"/>
  <c r="W1" i="22"/>
  <c r="AI1" i="22" s="1"/>
  <c r="H5" i="18"/>
  <c r="B5" i="18" s="1"/>
  <c r="H5" i="16"/>
  <c r="B5" i="16" s="1"/>
  <c r="H5" i="15"/>
  <c r="B5" i="15" s="1"/>
  <c r="W1" i="7"/>
  <c r="AI1" i="7" s="1"/>
  <c r="W1" i="19"/>
  <c r="AI1" i="19" s="1"/>
  <c r="W1" i="3"/>
  <c r="AI1" i="3" s="1"/>
  <c r="W1" i="6"/>
  <c r="AI1" i="6" s="1"/>
  <c r="W1" i="21"/>
  <c r="AI1" i="21" s="1"/>
  <c r="W1" i="9"/>
  <c r="AI1" i="9" s="1"/>
  <c r="W1" i="2"/>
  <c r="J1" i="2" s="1"/>
  <c r="U6" i="18"/>
  <c r="U5" i="18"/>
  <c r="U4" i="18"/>
  <c r="U3" i="18"/>
  <c r="U2" i="18"/>
  <c r="U1" i="18"/>
  <c r="W6" i="16"/>
  <c r="W5" i="16"/>
  <c r="W4" i="16"/>
  <c r="W3" i="16"/>
  <c r="W2" i="16"/>
  <c r="W1" i="16"/>
  <c r="U2" i="15"/>
  <c r="U3" i="15"/>
  <c r="U4" i="15"/>
  <c r="U5" i="15"/>
  <c r="U6" i="15"/>
  <c r="U1" i="15"/>
  <c r="J1" i="22" l="1"/>
  <c r="V1" i="22" s="1"/>
  <c r="J1" i="7"/>
  <c r="V1" i="7" s="1"/>
  <c r="J1" i="19"/>
  <c r="V1" i="19" s="1"/>
  <c r="J1" i="6"/>
  <c r="V1" i="6" s="1"/>
  <c r="J1" i="21"/>
  <c r="V1" i="21" s="1"/>
  <c r="J1" i="3"/>
  <c r="V1" i="3" s="1"/>
  <c r="J1" i="9"/>
  <c r="V1" i="9" s="1"/>
  <c r="AI1" i="2"/>
  <c r="V1" i="2"/>
  <c r="N22" i="15"/>
  <c r="M35" i="15" s="1"/>
  <c r="M23" i="15" s="1"/>
  <c r="N22" i="16"/>
  <c r="L35" i="16" s="1"/>
  <c r="N22" i="18"/>
  <c r="L35" i="18" s="1"/>
  <c r="N2" i="16"/>
  <c r="M2" i="16"/>
  <c r="L2" i="16"/>
  <c r="K2" i="16"/>
  <c r="J2" i="16"/>
  <c r="I2" i="16"/>
  <c r="H2" i="16"/>
  <c r="L35" i="15" l="1"/>
  <c r="L25" i="15" s="1"/>
  <c r="M35" i="16"/>
  <c r="M32" i="16" s="1"/>
  <c r="M35" i="18"/>
  <c r="L24" i="16"/>
  <c r="L26" i="16"/>
  <c r="L28" i="16"/>
  <c r="L30" i="16"/>
  <c r="L32" i="16"/>
  <c r="L34" i="16"/>
  <c r="L25" i="16"/>
  <c r="L27" i="16"/>
  <c r="L29" i="16"/>
  <c r="L31" i="16"/>
  <c r="L33" i="16"/>
  <c r="L23" i="16"/>
  <c r="M24" i="15"/>
  <c r="M26" i="15"/>
  <c r="M34" i="15"/>
  <c r="M32" i="15"/>
  <c r="M30" i="15"/>
  <c r="M28" i="15"/>
  <c r="M33" i="15"/>
  <c r="M31" i="15"/>
  <c r="M29" i="15"/>
  <c r="M27" i="15"/>
  <c r="M25" i="15"/>
  <c r="L31" i="15" l="1"/>
  <c r="L24" i="15"/>
  <c r="M25" i="16"/>
  <c r="L32" i="15"/>
  <c r="M27" i="16"/>
  <c r="L27" i="15"/>
  <c r="L33" i="15"/>
  <c r="L26" i="15"/>
  <c r="L34" i="15"/>
  <c r="L28" i="15"/>
  <c r="L29" i="15"/>
  <c r="L23" i="15"/>
  <c r="L30" i="15"/>
  <c r="M30" i="16"/>
  <c r="M24" i="16"/>
  <c r="M28" i="16"/>
  <c r="M31" i="16"/>
  <c r="M34" i="16"/>
  <c r="M26" i="16"/>
  <c r="M23" i="16"/>
  <c r="M33" i="16"/>
  <c r="M29" i="16"/>
  <c r="M22" i="15"/>
  <c r="L22" i="15" l="1"/>
  <c r="M22" i="16"/>
  <c r="K35" i="18"/>
  <c r="J35" i="18"/>
  <c r="I35" i="18"/>
  <c r="H35" i="18"/>
  <c r="G35" i="18"/>
  <c r="F35" i="18"/>
  <c r="E35" i="18"/>
  <c r="D35" i="18"/>
  <c r="C35" i="18"/>
  <c r="B35" i="18"/>
  <c r="L22" i="18" l="1"/>
  <c r="M22" i="18"/>
  <c r="K22" i="18"/>
  <c r="E22" i="18"/>
  <c r="I22" i="18"/>
  <c r="G22" i="18"/>
  <c r="C22" i="18"/>
  <c r="J22" i="18" l="1"/>
  <c r="H22" i="18"/>
  <c r="F22" i="18"/>
  <c r="D22" i="18"/>
  <c r="B22" i="18"/>
  <c r="G2" i="16" l="1"/>
  <c r="E2" i="16"/>
  <c r="K35" i="16" l="1"/>
  <c r="J35" i="16"/>
  <c r="I35" i="16"/>
  <c r="I34" i="16" s="1"/>
  <c r="H35" i="16"/>
  <c r="H26" i="16" s="1"/>
  <c r="G35" i="16"/>
  <c r="G22" i="16" s="1"/>
  <c r="F35" i="16"/>
  <c r="E35" i="16"/>
  <c r="E34" i="16" s="1"/>
  <c r="D35" i="16"/>
  <c r="D34" i="16" s="1"/>
  <c r="C35" i="16"/>
  <c r="C22" i="16" s="1"/>
  <c r="B35" i="16"/>
  <c r="J31" i="16" l="1"/>
  <c r="K22" i="16"/>
  <c r="E27" i="16"/>
  <c r="J27" i="16"/>
  <c r="E29" i="16"/>
  <c r="K32" i="16"/>
  <c r="K33" i="16"/>
  <c r="K27" i="16"/>
  <c r="K29" i="16"/>
  <c r="K31" i="16"/>
  <c r="J34" i="16"/>
  <c r="E31" i="16"/>
  <c r="E33" i="16"/>
  <c r="H34" i="16"/>
  <c r="J29" i="16"/>
  <c r="J33" i="16"/>
  <c r="K34" i="16"/>
  <c r="I23" i="16"/>
  <c r="E23" i="16"/>
  <c r="J23" i="16"/>
  <c r="J24" i="16"/>
  <c r="J25" i="16"/>
  <c r="J26" i="16"/>
  <c r="K23" i="16"/>
  <c r="K24" i="16"/>
  <c r="K25" i="16"/>
  <c r="K26" i="16"/>
  <c r="I27" i="16"/>
  <c r="K28" i="16"/>
  <c r="I29" i="16"/>
  <c r="K30" i="16"/>
  <c r="I31" i="16"/>
  <c r="I33" i="16"/>
  <c r="I22" i="16"/>
  <c r="I25" i="16"/>
  <c r="E22" i="16"/>
  <c r="E25" i="16"/>
  <c r="D26" i="16"/>
  <c r="H28" i="16"/>
  <c r="H25" i="16"/>
  <c r="H30" i="16"/>
  <c r="D25" i="16"/>
  <c r="H32" i="16"/>
  <c r="H24" i="16"/>
  <c r="H22" i="16"/>
  <c r="D23" i="16"/>
  <c r="H23" i="16"/>
  <c r="D24" i="16"/>
  <c r="D27" i="16"/>
  <c r="H27" i="16"/>
  <c r="D28" i="16"/>
  <c r="D29" i="16"/>
  <c r="H29" i="16"/>
  <c r="D30" i="16"/>
  <c r="D31" i="16"/>
  <c r="H31" i="16"/>
  <c r="D32" i="16"/>
  <c r="D33" i="16"/>
  <c r="H33" i="16"/>
  <c r="J22" i="16"/>
  <c r="J28" i="16"/>
  <c r="J30" i="16"/>
  <c r="J32" i="16"/>
  <c r="E24" i="16"/>
  <c r="I24" i="16"/>
  <c r="E26" i="16"/>
  <c r="I26" i="16"/>
  <c r="E28" i="16"/>
  <c r="I28" i="16"/>
  <c r="E30" i="16"/>
  <c r="I30" i="16"/>
  <c r="E32" i="16"/>
  <c r="I32" i="16"/>
  <c r="D22" i="16" l="1"/>
  <c r="F22" i="16"/>
  <c r="B22" i="16"/>
  <c r="L22" i="16"/>
  <c r="L11" i="18" l="1"/>
  <c r="M27" i="18" s="1"/>
  <c r="L17" i="18"/>
  <c r="M33" i="18" s="1"/>
  <c r="L9" i="18"/>
  <c r="M25" i="18" s="1"/>
  <c r="L18" i="18" l="1"/>
  <c r="M34" i="18" s="1"/>
  <c r="L8" i="18"/>
  <c r="M24" i="18" s="1"/>
  <c r="L10" i="18"/>
  <c r="M26" i="18" s="1"/>
  <c r="F14" i="18"/>
  <c r="L30" i="18" s="1"/>
  <c r="F16" i="18"/>
  <c r="L32" i="18" s="1"/>
  <c r="F9" i="18"/>
  <c r="L25" i="18" s="1"/>
  <c r="F15" i="18"/>
  <c r="L31" i="18" s="1"/>
  <c r="F8" i="18"/>
  <c r="L24" i="18" s="1"/>
  <c r="L12" i="18"/>
  <c r="M28" i="18" s="1"/>
  <c r="F17" i="18"/>
  <c r="L33" i="18" s="1"/>
  <c r="F11" i="18"/>
  <c r="L27" i="18" s="1"/>
  <c r="L14" i="18"/>
  <c r="M30" i="18" s="1"/>
  <c r="F12" i="18"/>
  <c r="L28" i="18" s="1"/>
  <c r="L15" i="18"/>
  <c r="M31" i="18" s="1"/>
  <c r="L13" i="18"/>
  <c r="M29" i="18" s="1"/>
  <c r="F10" i="18"/>
  <c r="L26" i="18" s="1"/>
  <c r="F18" i="18"/>
  <c r="L34" i="18" s="1"/>
  <c r="F13" i="18"/>
  <c r="L29" i="18" s="1"/>
  <c r="L16" i="18"/>
  <c r="M32" i="18" s="1"/>
  <c r="L9" i="16"/>
  <c r="L18" i="15"/>
  <c r="L14" i="15"/>
  <c r="L10" i="15"/>
  <c r="F18" i="15"/>
  <c r="F14" i="15"/>
  <c r="F10" i="15"/>
  <c r="L13" i="15"/>
  <c r="F13" i="15"/>
  <c r="L16" i="15"/>
  <c r="L12" i="15"/>
  <c r="L8" i="15"/>
  <c r="F16" i="15"/>
  <c r="F12" i="15"/>
  <c r="F8" i="15"/>
  <c r="L15" i="15"/>
  <c r="L11" i="15"/>
  <c r="L7" i="15"/>
  <c r="F11" i="15"/>
  <c r="F7" i="15"/>
  <c r="L17" i="15"/>
  <c r="L9" i="15"/>
  <c r="F9" i="15"/>
  <c r="F15" i="15"/>
  <c r="F17" i="15"/>
  <c r="L7" i="18"/>
  <c r="M23" i="18" s="1"/>
  <c r="L7" i="16"/>
  <c r="F9" i="16"/>
  <c r="L13" i="16"/>
  <c r="L10" i="16"/>
  <c r="L15" i="16"/>
  <c r="L8" i="16"/>
  <c r="F7" i="18"/>
  <c r="L23" i="18" s="1"/>
  <c r="L17" i="16"/>
  <c r="F13" i="16"/>
  <c r="F10" i="16"/>
  <c r="L14" i="16"/>
  <c r="F8" i="16"/>
  <c r="L12" i="16"/>
  <c r="F15" i="16"/>
  <c r="F17" i="16"/>
  <c r="F14" i="16"/>
  <c r="L18" i="16"/>
  <c r="F12" i="16"/>
  <c r="L16" i="16"/>
  <c r="F7" i="16"/>
  <c r="L11" i="16"/>
  <c r="F18" i="16"/>
  <c r="F11" i="16"/>
  <c r="F16" i="16"/>
  <c r="G2" i="15"/>
  <c r="K2" i="15"/>
  <c r="H2" i="15"/>
  <c r="J2" i="15"/>
  <c r="I2" i="15"/>
  <c r="F2" i="15"/>
  <c r="D17" i="18" l="1"/>
  <c r="F33" i="18" s="1"/>
  <c r="H8" i="16"/>
  <c r="C24" i="16" s="1"/>
  <c r="K11" i="18" l="1"/>
  <c r="I27" i="18" s="1"/>
  <c r="B14" i="18"/>
  <c r="B30" i="18" s="1"/>
  <c r="K15" i="18"/>
  <c r="I31" i="18" s="1"/>
  <c r="K17" i="18"/>
  <c r="I33" i="18" s="1"/>
  <c r="K9" i="18"/>
  <c r="I25" i="18" s="1"/>
  <c r="E17" i="18"/>
  <c r="H33" i="18" s="1"/>
  <c r="E8" i="18"/>
  <c r="H24" i="18" s="1"/>
  <c r="E12" i="18"/>
  <c r="H28" i="18" s="1"/>
  <c r="K8" i="18"/>
  <c r="I24" i="18" s="1"/>
  <c r="I17" i="15"/>
  <c r="G14" i="18"/>
  <c r="J30" i="18" s="1"/>
  <c r="E9" i="18"/>
  <c r="H25" i="18" s="1"/>
  <c r="C14" i="18"/>
  <c r="D30" i="18" s="1"/>
  <c r="E15" i="18"/>
  <c r="H31" i="18" s="1"/>
  <c r="E18" i="18"/>
  <c r="H34" i="18" s="1"/>
  <c r="E11" i="18"/>
  <c r="H27" i="18" s="1"/>
  <c r="K12" i="18"/>
  <c r="I28" i="18" s="1"/>
  <c r="G7" i="16"/>
  <c r="K7" i="18"/>
  <c r="I23" i="18" s="1"/>
  <c r="K16" i="18"/>
  <c r="I32" i="18" s="1"/>
  <c r="E7" i="18"/>
  <c r="H23" i="18" s="1"/>
  <c r="G15" i="18"/>
  <c r="J31" i="18" s="1"/>
  <c r="E16" i="18"/>
  <c r="H32" i="18" s="1"/>
  <c r="K13" i="18"/>
  <c r="I29" i="18" s="1"/>
  <c r="E14" i="18"/>
  <c r="H30" i="18" s="1"/>
  <c r="E10" i="18"/>
  <c r="H26" i="18" s="1"/>
  <c r="E13" i="18"/>
  <c r="H29" i="18" s="1"/>
  <c r="K14" i="18"/>
  <c r="I30" i="18" s="1"/>
  <c r="K10" i="18"/>
  <c r="I26" i="18" s="1"/>
  <c r="K18" i="18"/>
  <c r="I34" i="18" s="1"/>
  <c r="D14" i="18"/>
  <c r="F30" i="18" s="1"/>
  <c r="D17" i="15"/>
  <c r="K18" i="15"/>
  <c r="G7" i="15"/>
  <c r="I18" i="16"/>
  <c r="I18" i="18"/>
  <c r="E34" i="18" s="1"/>
  <c r="C15" i="15"/>
  <c r="C15" i="18"/>
  <c r="D31" i="18" s="1"/>
  <c r="D14" i="16"/>
  <c r="F30" i="16" s="1"/>
  <c r="E14" i="15"/>
  <c r="C10" i="15"/>
  <c r="C10" i="18"/>
  <c r="D26" i="18" s="1"/>
  <c r="G7" i="18"/>
  <c r="J23" i="18" s="1"/>
  <c r="I17" i="16"/>
  <c r="I17" i="18"/>
  <c r="E33" i="18" s="1"/>
  <c r="C14" i="16"/>
  <c r="D14" i="15"/>
  <c r="I16" i="15"/>
  <c r="I16" i="18"/>
  <c r="E32" i="18" s="1"/>
  <c r="K18" i="16"/>
  <c r="G14" i="16"/>
  <c r="B14" i="15"/>
  <c r="C14" i="15"/>
  <c r="H12" i="16"/>
  <c r="C28" i="16" s="1"/>
  <c r="H12" i="18"/>
  <c r="C28" i="18" s="1"/>
  <c r="B7" i="18"/>
  <c r="B23" i="18" s="1"/>
  <c r="H9" i="15"/>
  <c r="H9" i="18"/>
  <c r="C25" i="18" s="1"/>
  <c r="B13" i="16"/>
  <c r="B29" i="16" s="1"/>
  <c r="B13" i="18"/>
  <c r="B29" i="18" s="1"/>
  <c r="B8" i="16"/>
  <c r="B24" i="16" s="1"/>
  <c r="B8" i="18"/>
  <c r="B24" i="18" s="1"/>
  <c r="B10" i="15"/>
  <c r="B10" i="18"/>
  <c r="B26" i="18" s="1"/>
  <c r="J11" i="16"/>
  <c r="G27" i="16" s="1"/>
  <c r="J11" i="18"/>
  <c r="G27" i="18" s="1"/>
  <c r="D8" i="15"/>
  <c r="D8" i="18"/>
  <c r="F24" i="18" s="1"/>
  <c r="D15" i="15"/>
  <c r="D15" i="18"/>
  <c r="F31" i="18" s="1"/>
  <c r="D18" i="16"/>
  <c r="F34" i="16" s="1"/>
  <c r="D18" i="18"/>
  <c r="F34" i="18" s="1"/>
  <c r="E16" i="15"/>
  <c r="K10" i="16"/>
  <c r="K13" i="16"/>
  <c r="G16" i="16"/>
  <c r="G16" i="18"/>
  <c r="J32" i="18" s="1"/>
  <c r="M14" i="16"/>
  <c r="M14" i="18"/>
  <c r="K30" i="18" s="1"/>
  <c r="M17" i="16"/>
  <c r="M17" i="18"/>
  <c r="K33" i="18" s="1"/>
  <c r="K12" i="15"/>
  <c r="C13" i="16"/>
  <c r="C13" i="18"/>
  <c r="D29" i="18" s="1"/>
  <c r="C16" i="16"/>
  <c r="C16" i="18"/>
  <c r="D32" i="18" s="1"/>
  <c r="M8" i="15"/>
  <c r="M8" i="18"/>
  <c r="K24" i="18" s="1"/>
  <c r="D9" i="15"/>
  <c r="D9" i="18"/>
  <c r="F25" i="18" s="1"/>
  <c r="D7" i="18"/>
  <c r="F23" i="18" s="1"/>
  <c r="C11" i="16"/>
  <c r="C11" i="18"/>
  <c r="D27" i="18" s="1"/>
  <c r="E13" i="16"/>
  <c r="H16" i="16"/>
  <c r="C32" i="16" s="1"/>
  <c r="H16" i="18"/>
  <c r="C32" i="18" s="1"/>
  <c r="H11" i="15"/>
  <c r="H11" i="18"/>
  <c r="C27" i="18" s="1"/>
  <c r="H13" i="15"/>
  <c r="H13" i="18"/>
  <c r="C29" i="18" s="1"/>
  <c r="B17" i="15"/>
  <c r="B17" i="18"/>
  <c r="B33" i="18" s="1"/>
  <c r="H10" i="15"/>
  <c r="H10" i="18"/>
  <c r="C26" i="18" s="1"/>
  <c r="J7" i="18"/>
  <c r="G23" i="18" s="1"/>
  <c r="J18" i="16"/>
  <c r="G34" i="16" s="1"/>
  <c r="J18" i="18"/>
  <c r="G34" i="18" s="1"/>
  <c r="D11" i="16"/>
  <c r="F27" i="16" s="1"/>
  <c r="D11" i="18"/>
  <c r="F27" i="18" s="1"/>
  <c r="K15" i="16"/>
  <c r="E12" i="16"/>
  <c r="K9" i="16"/>
  <c r="M15" i="15"/>
  <c r="M15" i="18"/>
  <c r="K31" i="18" s="1"/>
  <c r="G12" i="16"/>
  <c r="G12" i="18"/>
  <c r="J28" i="18" s="1"/>
  <c r="M10" i="15"/>
  <c r="M10" i="18"/>
  <c r="K26" i="18" s="1"/>
  <c r="M13" i="16"/>
  <c r="M13" i="18"/>
  <c r="K29" i="18" s="1"/>
  <c r="G10" i="16"/>
  <c r="G10" i="18"/>
  <c r="J26" i="18" s="1"/>
  <c r="E10" i="16"/>
  <c r="I13" i="15"/>
  <c r="I13" i="18"/>
  <c r="E29" i="18" s="1"/>
  <c r="C9" i="15"/>
  <c r="C9" i="18"/>
  <c r="D25" i="18" s="1"/>
  <c r="C8" i="16"/>
  <c r="C8" i="18"/>
  <c r="D24" i="18" s="1"/>
  <c r="K8" i="16"/>
  <c r="G17" i="16"/>
  <c r="G17" i="18"/>
  <c r="J33" i="18" s="1"/>
  <c r="J13" i="16"/>
  <c r="G29" i="16" s="1"/>
  <c r="J13" i="18"/>
  <c r="G29" i="18" s="1"/>
  <c r="M16" i="16"/>
  <c r="M16" i="18"/>
  <c r="K32" i="18" s="1"/>
  <c r="I14" i="16"/>
  <c r="I14" i="18"/>
  <c r="E30" i="18" s="1"/>
  <c r="B12" i="16"/>
  <c r="B28" i="16" s="1"/>
  <c r="B12" i="18"/>
  <c r="B28" i="18" s="1"/>
  <c r="H7" i="18"/>
  <c r="C23" i="18" s="1"/>
  <c r="H17" i="15"/>
  <c r="H17" i="18"/>
  <c r="C33" i="18" s="1"/>
  <c r="H15" i="15"/>
  <c r="H15" i="18"/>
  <c r="C31" i="18" s="1"/>
  <c r="H14" i="15"/>
  <c r="H14" i="18"/>
  <c r="C30" i="18" s="1"/>
  <c r="B18" i="16"/>
  <c r="B34" i="16" s="1"/>
  <c r="B18" i="18"/>
  <c r="B34" i="18" s="1"/>
  <c r="D16" i="15"/>
  <c r="D16" i="18"/>
  <c r="F32" i="18" s="1"/>
  <c r="J14" i="16"/>
  <c r="G30" i="16" s="1"/>
  <c r="J14" i="18"/>
  <c r="G30" i="18" s="1"/>
  <c r="J17" i="16"/>
  <c r="G33" i="16" s="1"/>
  <c r="J17" i="18"/>
  <c r="G33" i="18" s="1"/>
  <c r="D10" i="16"/>
  <c r="F26" i="16" s="1"/>
  <c r="D10" i="18"/>
  <c r="F26" i="18" s="1"/>
  <c r="K11" i="16"/>
  <c r="E8" i="15"/>
  <c r="E11" i="15"/>
  <c r="E18" i="15"/>
  <c r="M11" i="15"/>
  <c r="M11" i="18"/>
  <c r="K27" i="18" s="1"/>
  <c r="G8" i="15"/>
  <c r="G8" i="18"/>
  <c r="J24" i="18" s="1"/>
  <c r="M9" i="16"/>
  <c r="M9" i="18"/>
  <c r="K25" i="18" s="1"/>
  <c r="M12" i="15"/>
  <c r="M12" i="18"/>
  <c r="K28" i="18" s="1"/>
  <c r="J16" i="15"/>
  <c r="J16" i="18"/>
  <c r="G32" i="18" s="1"/>
  <c r="I9" i="16"/>
  <c r="I9" i="18"/>
  <c r="E25" i="18" s="1"/>
  <c r="I12" i="16"/>
  <c r="I12" i="18"/>
  <c r="E28" i="18" s="1"/>
  <c r="I7" i="18"/>
  <c r="E23" i="18" s="1"/>
  <c r="E9" i="16"/>
  <c r="E17" i="16"/>
  <c r="I15" i="15"/>
  <c r="I15" i="18"/>
  <c r="E31" i="18" s="1"/>
  <c r="G13" i="16"/>
  <c r="G13" i="18"/>
  <c r="J29" i="18" s="1"/>
  <c r="I10" i="16"/>
  <c r="I10" i="18"/>
  <c r="E26" i="18" s="1"/>
  <c r="B16" i="15"/>
  <c r="B16" i="18"/>
  <c r="B32" i="18" s="1"/>
  <c r="B15" i="18"/>
  <c r="B31" i="18" s="1"/>
  <c r="B9" i="16"/>
  <c r="B25" i="16" s="1"/>
  <c r="B9" i="18"/>
  <c r="B25" i="18" s="1"/>
  <c r="B11" i="15"/>
  <c r="B11" i="18"/>
  <c r="B27" i="18" s="1"/>
  <c r="H18" i="15"/>
  <c r="H18" i="18"/>
  <c r="C34" i="18" s="1"/>
  <c r="J15" i="15"/>
  <c r="J15" i="18"/>
  <c r="G31" i="18" s="1"/>
  <c r="D12" i="15"/>
  <c r="D12" i="18"/>
  <c r="F28" i="18" s="1"/>
  <c r="J10" i="16"/>
  <c r="G26" i="16" s="1"/>
  <c r="J10" i="18"/>
  <c r="G26" i="18" s="1"/>
  <c r="J9" i="15"/>
  <c r="J9" i="18"/>
  <c r="G25" i="18" s="1"/>
  <c r="K14" i="16"/>
  <c r="K17" i="15"/>
  <c r="M7" i="18"/>
  <c r="K23" i="18" s="1"/>
  <c r="M18" i="16"/>
  <c r="M18" i="18"/>
  <c r="K34" i="18" s="1"/>
  <c r="G11" i="15"/>
  <c r="G11" i="18"/>
  <c r="J27" i="18" s="1"/>
  <c r="G18" i="16"/>
  <c r="G18" i="18"/>
  <c r="J34" i="18" s="1"/>
  <c r="G9" i="16"/>
  <c r="G9" i="18"/>
  <c r="J25" i="18" s="1"/>
  <c r="D13" i="16"/>
  <c r="F29" i="16" s="1"/>
  <c r="D13" i="18"/>
  <c r="F29" i="18" s="1"/>
  <c r="C17" i="15"/>
  <c r="C17" i="18"/>
  <c r="D33" i="18" s="1"/>
  <c r="I8" i="16"/>
  <c r="I8" i="18"/>
  <c r="E24" i="18" s="1"/>
  <c r="C7" i="18"/>
  <c r="D23" i="18" s="1"/>
  <c r="J12" i="16"/>
  <c r="G28" i="16" s="1"/>
  <c r="J12" i="18"/>
  <c r="G28" i="18" s="1"/>
  <c r="J8" i="16"/>
  <c r="G24" i="16" s="1"/>
  <c r="J8" i="18"/>
  <c r="G24" i="18" s="1"/>
  <c r="I11" i="16"/>
  <c r="I11" i="18"/>
  <c r="E27" i="18" s="1"/>
  <c r="K16" i="16"/>
  <c r="C18" i="16"/>
  <c r="C18" i="18"/>
  <c r="D34" i="18" s="1"/>
  <c r="C12" i="15"/>
  <c r="C12" i="18"/>
  <c r="D28" i="18" s="1"/>
  <c r="H8" i="15"/>
  <c r="H8" i="18"/>
  <c r="C24" i="18" s="1"/>
  <c r="D17" i="16"/>
  <c r="F33" i="16" s="1"/>
  <c r="E14" i="16"/>
  <c r="G14" i="15"/>
  <c r="B14" i="16"/>
  <c r="B30" i="16" s="1"/>
  <c r="M17" i="15"/>
  <c r="M9" i="15"/>
  <c r="G10" i="15"/>
  <c r="G18" i="15"/>
  <c r="M7" i="15"/>
  <c r="M14" i="15"/>
  <c r="K9" i="15"/>
  <c r="E10" i="15"/>
  <c r="K8" i="15"/>
  <c r="K16" i="15"/>
  <c r="K15" i="15"/>
  <c r="E13" i="15"/>
  <c r="J18" i="15"/>
  <c r="J12" i="15"/>
  <c r="D11" i="15"/>
  <c r="D10" i="15"/>
  <c r="J10" i="15"/>
  <c r="J13" i="15"/>
  <c r="I10" i="15"/>
  <c r="C11" i="15"/>
  <c r="I9" i="15"/>
  <c r="C7" i="15"/>
  <c r="B16" i="16"/>
  <c r="B32" i="16" s="1"/>
  <c r="B17" i="16"/>
  <c r="B33" i="16" s="1"/>
  <c r="B11" i="16"/>
  <c r="B27" i="16" s="1"/>
  <c r="H9" i="16"/>
  <c r="C25" i="16" s="1"/>
  <c r="H11" i="16"/>
  <c r="C27" i="16" s="1"/>
  <c r="H10" i="16"/>
  <c r="C26" i="16" s="1"/>
  <c r="G11" i="16"/>
  <c r="M8" i="16"/>
  <c r="M11" i="16"/>
  <c r="G15" i="16"/>
  <c r="K17" i="16"/>
  <c r="E11" i="16"/>
  <c r="J15" i="16"/>
  <c r="G31" i="16" s="1"/>
  <c r="D8" i="16"/>
  <c r="F24" i="16" s="1"/>
  <c r="I15" i="16"/>
  <c r="C12" i="16"/>
  <c r="I16" i="16"/>
  <c r="C7" i="16"/>
  <c r="B9" i="15"/>
  <c r="B8" i="15"/>
  <c r="B15" i="15"/>
  <c r="H12" i="15"/>
  <c r="G12" i="15"/>
  <c r="G9" i="15"/>
  <c r="M16" i="15"/>
  <c r="K13" i="15"/>
  <c r="E12" i="15"/>
  <c r="K10" i="15"/>
  <c r="E7" i="15"/>
  <c r="E15" i="15"/>
  <c r="J14" i="15"/>
  <c r="D13" i="15"/>
  <c r="J7" i="15"/>
  <c r="I14" i="15"/>
  <c r="C13" i="15"/>
  <c r="I11" i="15"/>
  <c r="I8" i="15"/>
  <c r="C8" i="15"/>
  <c r="C16" i="15"/>
  <c r="H15" i="16"/>
  <c r="C31" i="16" s="1"/>
  <c r="H13" i="16"/>
  <c r="C29" i="16" s="1"/>
  <c r="B10" i="16"/>
  <c r="B26" i="16" s="1"/>
  <c r="H14" i="16"/>
  <c r="C30" i="16" s="1"/>
  <c r="M7" i="16"/>
  <c r="M12" i="16"/>
  <c r="M15" i="16"/>
  <c r="G8" i="16"/>
  <c r="M10" i="16"/>
  <c r="K12" i="16"/>
  <c r="E18" i="16"/>
  <c r="E8" i="16"/>
  <c r="E15" i="16"/>
  <c r="E16" i="16"/>
  <c r="D15" i="16"/>
  <c r="F31" i="16" s="1"/>
  <c r="D16" i="16"/>
  <c r="F32" i="16" s="1"/>
  <c r="J9" i="16"/>
  <c r="G25" i="16" s="1"/>
  <c r="D12" i="16"/>
  <c r="F28" i="16" s="1"/>
  <c r="J16" i="16"/>
  <c r="G32" i="16" s="1"/>
  <c r="C15" i="16"/>
  <c r="C17" i="16"/>
  <c r="C10" i="16"/>
  <c r="C9" i="16"/>
  <c r="I13" i="16"/>
  <c r="B13" i="15"/>
  <c r="B18" i="15"/>
  <c r="M13" i="15"/>
  <c r="G13" i="15"/>
  <c r="M18" i="15"/>
  <c r="K7" i="15"/>
  <c r="E9" i="15"/>
  <c r="E17" i="15"/>
  <c r="D7" i="15"/>
  <c r="D18" i="15"/>
  <c r="J17" i="15"/>
  <c r="I18" i="15"/>
  <c r="I12" i="15"/>
  <c r="C18" i="15"/>
  <c r="H17" i="16"/>
  <c r="C33" i="16" s="1"/>
  <c r="H18" i="16"/>
  <c r="C34" i="16" s="1"/>
  <c r="K7" i="16"/>
  <c r="D9" i="16"/>
  <c r="F25" i="16" s="1"/>
  <c r="J7" i="16"/>
  <c r="G23" i="16" s="1"/>
  <c r="I7" i="16"/>
  <c r="B12" i="15"/>
  <c r="B7" i="15"/>
  <c r="H16" i="15"/>
  <c r="G15" i="15"/>
  <c r="G16" i="15"/>
  <c r="G17" i="15"/>
  <c r="K14" i="15"/>
  <c r="K11" i="15"/>
  <c r="J8" i="15"/>
  <c r="J11" i="15"/>
  <c r="I7" i="15"/>
  <c r="B7" i="16"/>
  <c r="B23" i="16" s="1"/>
  <c r="H7" i="16"/>
  <c r="C23" i="16" s="1"/>
  <c r="B15" i="16"/>
  <c r="B31" i="16" s="1"/>
  <c r="E7" i="16"/>
  <c r="D7" i="16"/>
  <c r="F23" i="16" s="1"/>
  <c r="H7" i="15"/>
  <c r="C35" i="15" l="1"/>
  <c r="F35" i="15"/>
  <c r="J35" i="15"/>
  <c r="G35" i="15"/>
  <c r="K35" i="15"/>
  <c r="B35" i="15"/>
  <c r="J27" i="15" l="1"/>
  <c r="J22" i="15"/>
  <c r="F23" i="15"/>
  <c r="F22" i="15"/>
  <c r="F34" i="15"/>
  <c r="K27" i="15"/>
  <c r="K22" i="15"/>
  <c r="G27" i="15"/>
  <c r="G22" i="15"/>
  <c r="C29" i="15"/>
  <c r="C22" i="15"/>
  <c r="J34" i="15"/>
  <c r="F29" i="15"/>
  <c r="K33" i="15"/>
  <c r="K28" i="15"/>
  <c r="F25" i="15"/>
  <c r="K34" i="15"/>
  <c r="K23" i="15"/>
  <c r="J24" i="15"/>
  <c r="F33" i="15"/>
  <c r="C32" i="15"/>
  <c r="G33" i="15"/>
  <c r="J23" i="15"/>
  <c r="C27" i="15"/>
  <c r="G28" i="15"/>
  <c r="J33" i="15"/>
  <c r="C26" i="15"/>
  <c r="G34" i="15"/>
  <c r="G23" i="15"/>
  <c r="J28" i="15"/>
  <c r="C30" i="15"/>
  <c r="B33" i="15"/>
  <c r="B26" i="15"/>
  <c r="B27" i="15"/>
  <c r="B25" i="15"/>
  <c r="B31" i="15"/>
  <c r="B23" i="15"/>
  <c r="B34" i="15"/>
  <c r="B30" i="15"/>
  <c r="B28" i="15"/>
  <c r="B24" i="15"/>
  <c r="B29" i="15"/>
  <c r="B22" i="15"/>
  <c r="B32" i="15"/>
  <c r="K30" i="15"/>
  <c r="K25" i="15"/>
  <c r="K31" i="15"/>
  <c r="G30" i="15"/>
  <c r="G25" i="15"/>
  <c r="G31" i="15"/>
  <c r="J30" i="15"/>
  <c r="J25" i="15"/>
  <c r="J31" i="15"/>
  <c r="F30" i="15"/>
  <c r="F28" i="15"/>
  <c r="F27" i="15"/>
  <c r="C28" i="15"/>
  <c r="C23" i="15"/>
  <c r="C34" i="15"/>
  <c r="K29" i="15"/>
  <c r="K24" i="15"/>
  <c r="G29" i="15"/>
  <c r="G24" i="15"/>
  <c r="J29" i="15"/>
  <c r="F32" i="15"/>
  <c r="F31" i="15"/>
  <c r="C25" i="15"/>
  <c r="C33" i="15"/>
  <c r="K26" i="15"/>
  <c r="K32" i="15"/>
  <c r="I35" i="15"/>
  <c r="I22" i="15" s="1"/>
  <c r="G26" i="15"/>
  <c r="G32" i="15"/>
  <c r="E35" i="15"/>
  <c r="E22" i="15" s="1"/>
  <c r="J26" i="15"/>
  <c r="J32" i="15"/>
  <c r="H35" i="15"/>
  <c r="H22" i="15" s="1"/>
  <c r="F26" i="15"/>
  <c r="F24" i="15"/>
  <c r="D35" i="15"/>
  <c r="D22" i="15" s="1"/>
  <c r="C31" i="15"/>
  <c r="C24" i="15"/>
  <c r="H31" i="15" l="1"/>
  <c r="H32" i="15"/>
  <c r="H23" i="15"/>
  <c r="H24" i="15"/>
  <c r="H26" i="15"/>
  <c r="H27" i="15"/>
  <c r="H28" i="15"/>
  <c r="H30" i="15"/>
  <c r="H29" i="15"/>
  <c r="H33" i="15"/>
  <c r="H25" i="15"/>
  <c r="H34" i="15"/>
  <c r="I30" i="15"/>
  <c r="I24" i="15"/>
  <c r="I29" i="15"/>
  <c r="I27" i="15"/>
  <c r="I32" i="15"/>
  <c r="I26" i="15"/>
  <c r="I25" i="15"/>
  <c r="I23" i="15"/>
  <c r="I28" i="15"/>
  <c r="I33" i="15"/>
  <c r="I34" i="15"/>
  <c r="I31" i="15"/>
  <c r="E30" i="15"/>
  <c r="E31" i="15"/>
  <c r="E32" i="15"/>
  <c r="E23" i="15"/>
  <c r="E24" i="15"/>
  <c r="E26" i="15"/>
  <c r="E27" i="15"/>
  <c r="E33" i="15"/>
  <c r="E29" i="15"/>
  <c r="E25" i="15"/>
  <c r="E34" i="15"/>
  <c r="E28" i="15"/>
  <c r="D33" i="15"/>
  <c r="D32" i="15"/>
  <c r="D27" i="15"/>
  <c r="D24" i="15"/>
  <c r="D26" i="15"/>
  <c r="D31" i="15"/>
  <c r="D28" i="15"/>
  <c r="D30" i="15"/>
  <c r="D29" i="15"/>
  <c r="D23" i="15"/>
  <c r="D25" i="15"/>
  <c r="D34" i="15"/>
</calcChain>
</file>

<file path=xl/sharedStrings.xml><?xml version="1.0" encoding="utf-8"?>
<sst xmlns="http://schemas.openxmlformats.org/spreadsheetml/2006/main" count="447" uniqueCount="51">
  <si>
    <t>CUPS</t>
  </si>
  <si>
    <t>Nº CONTRATO</t>
  </si>
  <si>
    <t>FECHA FIN CONTRATO</t>
  </si>
  <si>
    <t>DIRECCIÓN SUMINISTRO</t>
  </si>
  <si>
    <t>POBLACION</t>
  </si>
  <si>
    <t>PROVINCIA</t>
  </si>
  <si>
    <t>COMERCIALIZADORA</t>
  </si>
  <si>
    <t>TARIFA</t>
  </si>
  <si>
    <t>POTENCIA CONTRATADA</t>
  </si>
  <si>
    <t>OBSERVACIONES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</si>
  <si>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</si>
  <si>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</si>
  <si>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</si>
  <si>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</si>
  <si>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</si>
  <si>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</si>
  <si>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</si>
  <si>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</si>
  <si>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</si>
  <si>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</si>
  <si>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</si>
  <si>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</si>
  <si>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CIF</t>
  </si>
  <si>
    <t>TITULAR</t>
  </si>
  <si>
    <t>P1</t>
  </si>
  <si>
    <t>P2</t>
  </si>
  <si>
    <t>P3</t>
  </si>
  <si>
    <t>P4</t>
  </si>
  <si>
    <t>P5</t>
  </si>
  <si>
    <t>P6</t>
  </si>
  <si>
    <t>CONSUMO ACTIVA</t>
  </si>
  <si>
    <t>IMPORTE TP + Excesos</t>
  </si>
  <si>
    <t>IMPORTE TE</t>
  </si>
  <si>
    <t>IMPORTE REACTIVA</t>
  </si>
  <si>
    <t>IMPORTE BASE IVA</t>
  </si>
  <si>
    <t>RAZÓN SOCIAL</t>
  </si>
  <si>
    <t>IMPORTE TOTAL</t>
  </si>
  <si>
    <t>&lt;&lt;&lt; FILTRAR</t>
  </si>
  <si>
    <t>DAR</t>
  </si>
  <si>
    <t>BASE IMPONIBLE</t>
  </si>
  <si>
    <t>CODIGO OFICINA</t>
  </si>
  <si>
    <t>2.0TD</t>
  </si>
  <si>
    <t>3.0TD</t>
  </si>
  <si>
    <t>6.1TD</t>
  </si>
  <si>
    <t>6.2TD</t>
  </si>
  <si>
    <t>6.3TD</t>
  </si>
  <si>
    <t>6.4TD</t>
  </si>
  <si>
    <t>IMPORTE TERMINO DE POTENCIA</t>
  </si>
  <si>
    <t>IMPORTE TERMINO DE ENERGIA</t>
  </si>
  <si>
    <t>IMPORTE BI</t>
  </si>
  <si>
    <t>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</si>
</sst>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\ _€"/>
  </numFmts>
  <fonts count="35" x14ac:knownFonts="1">
    <font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b/>
      <sz val="14"/>
      <color theme="3" tint="-0.499984740745262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51"/>
      </patternFill>
    </fill>
    <fill>
      <patternFill patternType="solid">
        <fgColor indexed="48"/>
        <bgColor indexed="60"/>
      </patternFill>
    </fill>
    <fill>
      <patternFill patternType="solid">
        <fgColor indexed="42"/>
        <bgColor indexed="31"/>
      </patternFill>
    </fill>
    <fill>
      <patternFill patternType="solid">
        <fgColor theme="1" tint="0.499984740745262"/>
        <bgColor indexed="60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5" tint="-0.249977111117893"/>
        <bgColor indexed="60"/>
      </patternFill>
    </fill>
    <fill>
      <patternFill patternType="solid">
        <fgColor theme="3" tint="-0.249977111117893"/>
        <bgColor indexed="6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1" applyNumberFormat="0" applyAlignment="0" applyProtection="0"/>
    <xf numFmtId="0" fontId="1" fillId="0" borderId="0"/>
    <xf numFmtId="0" fontId="17" fillId="3" borderId="0" applyNumberFormat="0" applyBorder="0" applyAlignment="0" applyProtection="0"/>
    <xf numFmtId="0" fontId="18" fillId="22" borderId="0" applyNumberFormat="0" applyBorder="0" applyAlignment="0" applyProtection="0"/>
    <xf numFmtId="0" fontId="9" fillId="0" borderId="0"/>
    <xf numFmtId="0" fontId="19" fillId="23" borderId="4" applyNumberFormat="0" applyFont="0" applyAlignment="0" applyProtection="0"/>
    <xf numFmtId="0" fontId="9" fillId="23" borderId="4" applyNumberFormat="0" applyFont="0" applyAlignment="0" applyProtection="0"/>
    <xf numFmtId="0" fontId="20" fillId="16" borderId="5" applyNumberFormat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5" fillId="0" borderId="8" applyNumberFormat="0" applyFill="0" applyAlignment="0" applyProtection="0"/>
    <xf numFmtId="0" fontId="26" fillId="0" borderId="9" applyNumberFormat="0" applyFill="0" applyAlignment="0" applyProtection="0"/>
    <xf numFmtId="0" fontId="1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5" fillId="25" borderId="10" xfId="0" applyFont="1" applyFill="1" applyBorder="1"/>
    <xf numFmtId="0" fontId="7" fillId="26" borderId="10" xfId="0" applyFont="1" applyFill="1" applyBorder="1"/>
    <xf numFmtId="0" fontId="2" fillId="24" borderId="10" xfId="0" applyFont="1" applyFill="1" applyBorder="1" applyAlignment="1">
      <alignment vertical="center" wrapText="1"/>
    </xf>
    <xf numFmtId="0" fontId="2" fillId="24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6" borderId="13" xfId="0" applyFont="1" applyFill="1" applyBorder="1"/>
    <xf numFmtId="0" fontId="5" fillId="29" borderId="12" xfId="0" applyFont="1" applyFill="1" applyBorder="1"/>
    <xf numFmtId="0" fontId="5" fillId="30" borderId="12" xfId="0" applyFont="1" applyFill="1" applyBorder="1"/>
    <xf numFmtId="0" fontId="5" fillId="25" borderId="13" xfId="0" applyFont="1" applyFill="1" applyBorder="1"/>
    <xf numFmtId="0" fontId="2" fillId="24" borderId="14" xfId="0" applyFont="1" applyFill="1" applyBorder="1" applyAlignment="1">
      <alignment vertical="center" wrapText="1"/>
    </xf>
    <xf numFmtId="1" fontId="7" fillId="31" borderId="19" xfId="0" applyNumberFormat="1" applyFont="1" applyFill="1" applyBorder="1"/>
    <xf numFmtId="1" fontId="7" fillId="32" borderId="20" xfId="0" applyNumberFormat="1" applyFont="1" applyFill="1" applyBorder="1"/>
    <xf numFmtId="1" fontId="7" fillId="31" borderId="20" xfId="0" applyNumberFormat="1" applyFont="1" applyFill="1" applyBorder="1"/>
    <xf numFmtId="1" fontId="7" fillId="32" borderId="21" xfId="0" applyNumberFormat="1" applyFont="1" applyFill="1" applyBorder="1"/>
    <xf numFmtId="1" fontId="0" fillId="31" borderId="22" xfId="0" applyNumberFormat="1" applyFill="1" applyBorder="1" applyAlignment="1">
      <alignment horizontal="center"/>
    </xf>
    <xf numFmtId="164" fontId="0" fillId="31" borderId="25" xfId="0" applyNumberFormat="1" applyFill="1" applyBorder="1" applyAlignment="1">
      <alignment horizontal="center"/>
    </xf>
    <xf numFmtId="164" fontId="0" fillId="31" borderId="15" xfId="0" applyNumberFormat="1" applyFill="1" applyBorder="1" applyAlignment="1">
      <alignment horizontal="center"/>
    </xf>
    <xf numFmtId="1" fontId="0" fillId="32" borderId="23" xfId="0" applyNumberFormat="1" applyFill="1" applyBorder="1" applyAlignment="1">
      <alignment horizontal="center"/>
    </xf>
    <xf numFmtId="164" fontId="0" fillId="32" borderId="26" xfId="0" applyNumberFormat="1" applyFill="1" applyBorder="1" applyAlignment="1">
      <alignment horizontal="center"/>
    </xf>
    <xf numFmtId="164" fontId="0" fillId="32" borderId="15" xfId="0" applyNumberFormat="1" applyFill="1" applyBorder="1" applyAlignment="1">
      <alignment horizontal="center"/>
    </xf>
    <xf numFmtId="1" fontId="0" fillId="31" borderId="23" xfId="0" applyNumberFormat="1" applyFill="1" applyBorder="1" applyAlignment="1">
      <alignment horizontal="center"/>
    </xf>
    <xf numFmtId="164" fontId="0" fillId="31" borderId="26" xfId="0" applyNumberFormat="1" applyFill="1" applyBorder="1" applyAlignment="1">
      <alignment horizontal="center"/>
    </xf>
    <xf numFmtId="1" fontId="0" fillId="32" borderId="24" xfId="0" applyNumberFormat="1" applyFill="1" applyBorder="1" applyAlignment="1">
      <alignment horizontal="center"/>
    </xf>
    <xf numFmtId="164" fontId="0" fillId="32" borderId="27" xfId="0" applyNumberFormat="1" applyFill="1" applyBorder="1" applyAlignment="1">
      <alignment horizontal="center"/>
    </xf>
    <xf numFmtId="164" fontId="0" fillId="32" borderId="16" xfId="0" applyNumberFormat="1" applyFill="1" applyBorder="1" applyAlignment="1">
      <alignment horizontal="center"/>
    </xf>
    <xf numFmtId="0" fontId="27" fillId="0" borderId="0" xfId="0" applyFont="1"/>
    <xf numFmtId="1" fontId="27" fillId="0" borderId="0" xfId="0" applyNumberFormat="1" applyFont="1"/>
    <xf numFmtId="165" fontId="27" fillId="0" borderId="0" xfId="0" applyNumberFormat="1" applyFont="1"/>
    <xf numFmtId="0" fontId="28" fillId="34" borderId="17" xfId="0" applyFont="1" applyFill="1" applyBorder="1" applyAlignment="1">
      <alignment horizontal="center" vertical="center" wrapText="1"/>
    </xf>
    <xf numFmtId="0" fontId="28" fillId="34" borderId="12" xfId="0" applyFont="1" applyFill="1" applyBorder="1" applyAlignment="1">
      <alignment horizontal="center" vertical="center" wrapText="1"/>
    </xf>
    <xf numFmtId="0" fontId="28" fillId="34" borderId="18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31" borderId="12" xfId="0" applyFont="1" applyFill="1" applyBorder="1"/>
    <xf numFmtId="0" fontId="0" fillId="31" borderId="12" xfId="0" applyFill="1" applyBorder="1"/>
    <xf numFmtId="0" fontId="29" fillId="31" borderId="12" xfId="0" applyFont="1" applyFill="1" applyBorder="1"/>
    <xf numFmtId="0" fontId="29" fillId="35" borderId="12" xfId="0" applyFont="1" applyFill="1" applyBorder="1"/>
    <xf numFmtId="0" fontId="32" fillId="0" borderId="0" xfId="0" applyFont="1"/>
    <xf numFmtId="49" fontId="0" fillId="0" borderId="0" xfId="0" applyNumberFormat="1"/>
    <xf numFmtId="49" fontId="2" fillId="24" borderId="10" xfId="0" applyNumberFormat="1" applyFont="1" applyFill="1" applyBorder="1" applyAlignment="1">
      <alignment vertical="center" wrapText="1"/>
    </xf>
    <xf numFmtId="0" fontId="28" fillId="34" borderId="28" xfId="0" applyFont="1" applyFill="1" applyBorder="1" applyAlignment="1">
      <alignment horizontal="center" vertical="center" wrapText="1"/>
    </xf>
    <xf numFmtId="0" fontId="28" fillId="34" borderId="32" xfId="0" applyFont="1" applyFill="1" applyBorder="1" applyAlignment="1">
      <alignment horizontal="center" vertical="center" wrapText="1"/>
    </xf>
    <xf numFmtId="0" fontId="33" fillId="0" borderId="0" xfId="0" applyFont="1"/>
    <xf numFmtId="0" fontId="0" fillId="35" borderId="12" xfId="0" applyFill="1" applyBorder="1"/>
    <xf numFmtId="0" fontId="34" fillId="0" borderId="0" xfId="0" applyFont="1"/>
    <xf numFmtId="0" fontId="3" fillId="29" borderId="12" xfId="0" applyFont="1" applyFill="1" applyBorder="1" applyAlignment="1">
      <alignment horizontal="center"/>
    </xf>
    <xf numFmtId="0" fontId="4" fillId="29" borderId="12" xfId="0" applyFont="1" applyFill="1" applyBorder="1" applyAlignment="1">
      <alignment horizontal="center" wrapText="1"/>
    </xf>
    <xf numFmtId="0" fontId="3" fillId="30" borderId="12" xfId="0" applyFont="1" applyFill="1" applyBorder="1" applyAlignment="1">
      <alignment horizontal="center"/>
    </xf>
    <xf numFmtId="0" fontId="4" fillId="30" borderId="12" xfId="0" applyFont="1" applyFill="1" applyBorder="1" applyAlignment="1">
      <alignment horizontal="center" wrapText="1"/>
    </xf>
    <xf numFmtId="0" fontId="4" fillId="27" borderId="12" xfId="0" applyFont="1" applyFill="1" applyBorder="1" applyAlignment="1">
      <alignment horizontal="center" wrapText="1"/>
    </xf>
    <xf numFmtId="0" fontId="2" fillId="24" borderId="12" xfId="0" applyFont="1" applyFill="1" applyBorder="1" applyAlignment="1">
      <alignment horizontal="center"/>
    </xf>
    <xf numFmtId="0" fontId="6" fillId="28" borderId="12" xfId="0" applyFont="1" applyFill="1" applyBorder="1" applyAlignment="1">
      <alignment horizontal="center" wrapText="1"/>
    </xf>
    <xf numFmtId="0" fontId="30" fillId="32" borderId="29" xfId="0" applyFont="1" applyFill="1" applyBorder="1" applyAlignment="1">
      <alignment horizontal="center"/>
    </xf>
    <xf numFmtId="0" fontId="30" fillId="32" borderId="30" xfId="0" applyFont="1" applyFill="1" applyBorder="1" applyAlignment="1">
      <alignment horizontal="center"/>
    </xf>
    <xf numFmtId="0" fontId="30" fillId="32" borderId="31" xfId="0" applyFont="1" applyFill="1" applyBorder="1" applyAlignment="1">
      <alignment horizontal="center"/>
    </xf>
    <xf numFmtId="0" fontId="31" fillId="35" borderId="12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28" fillId="33" borderId="12" xfId="0" applyFont="1" applyFill="1" applyBorder="1" applyAlignment="1">
      <alignment horizontal="center"/>
    </xf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 xr:uid="{00000000-0005-0000-0000-00001E000000}"/>
    <cellStyle name="Incorrecto" xfId="32" builtinId="27" customBuiltin="1"/>
    <cellStyle name="Neutral" xfId="33" builtinId="28" customBuiltin="1"/>
    <cellStyle name="Normal" xfId="0" builtinId="0"/>
    <cellStyle name="Normal 2" xfId="34" xr:uid="{00000000-0005-0000-0000-000023000000}"/>
    <cellStyle name="Normal 2 2 4" xfId="46" xr:uid="{00000000-0005-0000-0000-000024000000}"/>
    <cellStyle name="Normal 3" xfId="47" xr:uid="{00000000-0005-0000-0000-000025000000}"/>
    <cellStyle name="Notas" xfId="35" builtinId="10" customBuiltin="1"/>
    <cellStyle name="Notas 2" xfId="36" xr:uid="{00000000-0005-0000-0000-000027000000}"/>
    <cellStyle name="Salida" xfId="37" builtinId="21" customBuiltin="1"/>
    <cellStyle name="Style 1" xfId="38" xr:uid="{00000000-0005-0000-0000-000029000000}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9032-4491-4B7A-9E3B-046286FA9863}">
  <dimension ref="A1:AJ2"/>
  <sheetViews>
    <sheetView zoomScale="80" zoomScaleNormal="80" workbookViewId="0">
      <pane ySplit="2" topLeftCell="A3" activePane="bottomLeft" state="frozen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7" width="10.54296875" hidden="1" customWidth="1" outlineLevel="1"/>
    <col min="18" max="18" width="13.7265625" hidden="1" customWidth="1" outlineLevel="1"/>
    <col min="19" max="19" width="10.7265625" hidden="1" customWidth="1" outlineLevel="1"/>
    <col min="20" max="20" width="12.81640625" hidden="1" customWidth="1" outlineLevel="1"/>
    <col min="21" max="21" width="12" hidden="1" customWidth="1" outlineLevel="1"/>
    <col min="22" max="22" width="14.81640625" hidden="1" customWidth="1" outlineLevel="1"/>
    <col min="23" max="23" width="10.54296875" bestFit="1" customWidth="1" collapsed="1"/>
    <col min="24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18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1" t="s">
        <v>9</v>
      </c>
    </row>
    <row r="2" spans="1:36" ht="16.5" customHeight="1" x14ac:dyDescent="0.3">
      <c r="A2" s="2" t="s">
        <v>22</v>
      </c>
      <c r="B2" s="2" t="s">
        <v>23</v>
      </c>
      <c r="C2" s="2" t="s">
        <v>0</v>
      </c>
      <c r="D2" s="2" t="s">
        <v>38</v>
      </c>
      <c r="E2" s="2" t="s">
        <v>40</v>
      </c>
      <c r="F2" s="2" t="s">
        <v>3</v>
      </c>
      <c r="G2" s="2" t="s">
        <v>4</v>
      </c>
      <c r="H2" s="10" t="s">
        <v>5</v>
      </c>
      <c r="I2" s="2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1"/>
    </row>
  </sheetData>
  <sheetProtection selectLockedCells="1" selectUnlockedCells="1"/>
  <autoFilter ref="A2:AK2" xr:uid="{E8569032-4491-4B7A-9E3B-046286FA9863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"/>
  <dimension ref="A1:V52"/>
  <sheetViews>
    <sheetView showGridLines="0" zoomScaleNormal="100" workbookViewId="0"/>
  </sheetViews>
  <sheetFormatPr baseColWidth="10" defaultRowHeight="12.5" x14ac:dyDescent="0.25"/>
  <cols>
    <col min="1" max="1" width="13" bestFit="1" customWidth="1"/>
    <col min="2" max="2" width="12.7265625" customWidth="1"/>
    <col min="3" max="3" width="13" customWidth="1"/>
    <col min="4" max="4" width="12.7265625" customWidth="1"/>
    <col min="5" max="5" width="13.1796875" customWidth="1"/>
    <col min="6" max="6" width="12" customWidth="1"/>
    <col min="7" max="7" width="11.81640625" customWidth="1"/>
    <col min="8" max="8" width="12.7265625" customWidth="1"/>
    <col min="9" max="9" width="12.1796875" bestFit="1" customWidth="1"/>
    <col min="10" max="10" width="12.26953125" customWidth="1"/>
    <col min="11" max="11" width="10.54296875" customWidth="1"/>
    <col min="12" max="13" width="11.453125" customWidth="1"/>
    <col min="14" max="14" width="13.54296875" bestFit="1" customWidth="1"/>
    <col min="16" max="16" width="29.7265625" bestFit="1" customWidth="1"/>
    <col min="19" max="19" width="10.90625" style="27"/>
    <col min="20" max="20" width="11.453125" style="27"/>
    <col min="21" max="21" width="10.90625" style="27"/>
  </cols>
  <sheetData>
    <row r="1" spans="1:22" ht="13" x14ac:dyDescent="0.3">
      <c r="F1" s="33" t="s">
        <v>41</v>
      </c>
      <c r="G1" s="33" t="s">
        <v>42</v>
      </c>
      <c r="H1" s="33" t="s">
        <v>43</v>
      </c>
      <c r="I1" s="33" t="s">
        <v>44</v>
      </c>
      <c r="J1" s="33" t="s">
        <v>45</v>
      </c>
      <c r="K1" s="33" t="s">
        <v>46</v>
      </c>
      <c r="U1" s="27" t="str">
        <f>SOPORTE!A1</f>
        <v>CONSUMO ACTIVA</v>
      </c>
    </row>
    <row r="2" spans="1:22" ht="14" x14ac:dyDescent="0.3">
      <c r="A2" s="37" t="s">
        <v>22</v>
      </c>
      <c r="B2" s="38"/>
      <c r="C2" s="39" t="s">
        <v>37</v>
      </c>
      <c r="E2" s="35" t="s">
        <v>0</v>
      </c>
      <c r="F2" s="34" t="str">
        <f>IF(COUNTIFS('RESUMEN DE CONTRATOS'!$A:$A,$B$2,'RESUMEN DE CONTRATOS'!$L:$L,F$1)=0,"",COUNTIFS('RESUMEN DE CONTRATOS'!$A:$A,$B$2,'RESUMEN DE CONTRATOS'!$L:$L,F$1))</f>
        <v/>
      </c>
      <c r="G2" s="34" t="str">
        <f>IF(COUNTIFS('RESUMEN DE CONTRATOS'!$A:$A,$B$2,'RESUMEN DE CONTRATOS'!$L:$L,G$1)=0,"",COUNTIFS('RESUMEN DE CONTRATOS'!$A:$A,$B$2,'RESUMEN DE CONTRATOS'!$L:$L,G$1))</f>
        <v/>
      </c>
      <c r="H2" s="34" t="str">
        <f>IF(COUNTIFS('RESUMEN DE CONTRATOS'!$A:$A,$B$2,'RESUMEN DE CONTRATOS'!$L:$L,H$1)=0,"",COUNTIFS('RESUMEN DE CONTRATOS'!$A:$A,$B$2,'RESUMEN DE CONTRATOS'!$L:$L,H$1))</f>
        <v/>
      </c>
      <c r="I2" s="34" t="str">
        <f>IF(COUNTIFS('RESUMEN DE CONTRATOS'!$A:$A,$B$2,'RESUMEN DE CONTRATOS'!$L:$L,I$1)=0,"",COUNTIFS('RESUMEN DE CONTRATOS'!$A:$A,$B$2,'RESUMEN DE CONTRATOS'!$L:$L,I$1))</f>
        <v/>
      </c>
      <c r="J2" s="34" t="str">
        <f>IF(COUNTIFS('RESUMEN DE CONTRATOS'!$A:$A,$B$2,'RESUMEN DE CONTRATOS'!$L:$L,J$1)=0,"",COUNTIFS('RESUMEN DE CONTRATOS'!$A:$A,$B$2,'RESUMEN DE CONTRATOS'!$L:$L,J$1))</f>
        <v/>
      </c>
      <c r="K2" s="34" t="str">
        <f>IF(COUNTIFS('RESUMEN DE CONTRATOS'!$A:$A,$B$2,'RESUMEN DE CONTRATOS'!$L:$L,K$1)=0,"",COUNTIFS('RESUMEN DE CONTRATOS'!$A:$A,$B$2,'RESUMEN DE CONTRATOS'!$L:$L,K$1))</f>
        <v/>
      </c>
      <c r="U2" s="27" t="str">
        <f>SOPORTE!A2</f>
        <v>IMPORTE TERMINO DE POTENCIA</v>
      </c>
    </row>
    <row r="3" spans="1:22" x14ac:dyDescent="0.25">
      <c r="U3" s="27" t="str">
        <f>SOPORTE!A3</f>
        <v>IMPORTE TERMINO DE ENERGIA</v>
      </c>
    </row>
    <row r="4" spans="1:22" ht="13" thickBot="1" x14ac:dyDescent="0.3">
      <c r="U4" s="27" t="str">
        <f>SOPORTE!A4</f>
        <v>IMPORTE REACTIVA</v>
      </c>
    </row>
    <row r="5" spans="1:22" ht="18" x14ac:dyDescent="0.4">
      <c r="B5" s="54">
        <f>H5-1</f>
        <v>-1</v>
      </c>
      <c r="C5" s="55"/>
      <c r="D5" s="55"/>
      <c r="E5" s="55"/>
      <c r="F5" s="55"/>
      <c r="G5" s="56"/>
      <c r="H5" s="54">
        <f>'RESUMEN DE CONTRATOS'!$A$1</f>
        <v>0</v>
      </c>
      <c r="I5" s="55"/>
      <c r="J5" s="55"/>
      <c r="K5" s="55"/>
      <c r="L5" s="55"/>
      <c r="M5" s="56"/>
      <c r="U5" s="27" t="str">
        <f>SOPORTE!A5</f>
        <v>IMPORTE BI</v>
      </c>
    </row>
    <row r="6" spans="1:22" ht="26.5" thickBot="1" x14ac:dyDescent="0.3">
      <c r="B6" s="30" t="s">
        <v>30</v>
      </c>
      <c r="C6" s="31" t="s">
        <v>31</v>
      </c>
      <c r="D6" s="31" t="s">
        <v>32</v>
      </c>
      <c r="E6" s="31" t="s">
        <v>33</v>
      </c>
      <c r="F6" s="42" t="s">
        <v>39</v>
      </c>
      <c r="G6" s="32" t="s">
        <v>36</v>
      </c>
      <c r="H6" s="30" t="s">
        <v>30</v>
      </c>
      <c r="I6" s="31" t="s">
        <v>31</v>
      </c>
      <c r="J6" s="31" t="s">
        <v>32</v>
      </c>
      <c r="K6" s="31" t="s">
        <v>33</v>
      </c>
      <c r="L6" s="42" t="s">
        <v>39</v>
      </c>
      <c r="M6" s="32" t="s">
        <v>36</v>
      </c>
      <c r="T6"/>
      <c r="U6" s="27" t="str">
        <f>SOPORTE!A6</f>
        <v>IMPORTE TOTAL</v>
      </c>
      <c r="V6" s="27"/>
    </row>
    <row r="7" spans="1:22" ht="13" x14ac:dyDescent="0.3">
      <c r="A7" s="12" t="s">
        <v>10</v>
      </c>
      <c r="B7" s="16">
        <f>SUMIF('CONSUMO ENERGÍA ACTIVA'!$A:$A,$B$2,'CONSUMO ENERGÍA ACTIVA'!$J:$J)</f>
        <v>0</v>
      </c>
      <c r="C7" s="17">
        <f>SUMIF('IMPORTE TP (EUROS)'!$A:$A,$B$2,'IMPORTE TP (EUROS)'!$J:$J)</f>
        <v>0</v>
      </c>
      <c r="D7" s="17">
        <f>SUMIF('IMPORTE TE (EUROS)'!$A:$A,$B$2,'IMPORTE TE (EUROS)'!$J:$J)</f>
        <v>0</v>
      </c>
      <c r="E7" s="17">
        <f>SUMIF('IMPORTE REACTIVA (EUROS)'!$A:$A,$B$2,'IMPORTE REACTIVA (EUROS)'!$J:$J)</f>
        <v>0</v>
      </c>
      <c r="F7" s="17">
        <f>SUMIF('IMPORTE BI (EUROS)'!$A:$A,$B$2,'IMPORTE BI (EUROS)'!$J:$J)</f>
        <v>0</v>
      </c>
      <c r="G7" s="18">
        <f>SUMIF('IMPORTE TOTAL (EUROS)'!$A:$A,$B$2,'IMPORTE TOTAL (EUROS)'!$J:$J)</f>
        <v>0</v>
      </c>
      <c r="H7" s="16">
        <f>SUMIF('CONSUMO ENERGÍA ACTIVA'!$A:$A,$B$2,'CONSUMO ENERGÍA ACTIVA'!$W:$W)</f>
        <v>0</v>
      </c>
      <c r="I7" s="17">
        <f>SUMIF('IMPORTE TP (EUROS)'!$A:$A,$B$2,'IMPORTE TP (EUROS)'!$W:$W)</f>
        <v>0</v>
      </c>
      <c r="J7" s="17">
        <f>SUMIF('IMPORTE TE (EUROS)'!$A:$A,$B$2,'IMPORTE TE (EUROS)'!$W:$W)</f>
        <v>0</v>
      </c>
      <c r="K7" s="17">
        <f>SUMIF('IMPORTE REACTIVA (EUROS)'!$A:$A,$B$2,'IMPORTE REACTIVA (EUROS)'!$W:$W)</f>
        <v>0</v>
      </c>
      <c r="L7" s="17">
        <f>SUMIF('IMPORTE BI (EUROS)'!$A:$A,$B$2,'IMPORTE BI (EUROS)'!$W:$W)</f>
        <v>0</v>
      </c>
      <c r="M7" s="18">
        <f>SUMIF('IMPORTE TOTAL (EUROS)'!$A:$A,$B$2,'IMPORTE TOTAL (EUROS)'!$W:$W)</f>
        <v>0</v>
      </c>
      <c r="T7"/>
      <c r="V7" s="27"/>
    </row>
    <row r="8" spans="1:22" ht="13" x14ac:dyDescent="0.3">
      <c r="A8" s="13" t="s">
        <v>11</v>
      </c>
      <c r="B8" s="19">
        <f>SUMIF('CONSUMO ENERGÍA ACTIVA'!$A:$A,$B$2,'CONSUMO ENERGÍA ACTIVA'!$K:$K)</f>
        <v>0</v>
      </c>
      <c r="C8" s="20">
        <f>SUMIF('IMPORTE TP (EUROS)'!$A:$A,$B$2,'IMPORTE TP (EUROS)'!$K:$K)</f>
        <v>0</v>
      </c>
      <c r="D8" s="20">
        <f>SUMIF('IMPORTE TE (EUROS)'!$A:$A,$B$2,'IMPORTE TE (EUROS)'!$K:$K)</f>
        <v>0</v>
      </c>
      <c r="E8" s="20">
        <f>SUMIF('IMPORTE REACTIVA (EUROS)'!$A:$A,$B$2,'IMPORTE REACTIVA (EUROS)'!$K:$K)</f>
        <v>0</v>
      </c>
      <c r="F8" s="20">
        <f>SUMIF('IMPORTE BI (EUROS)'!$A:$A,$B$2,'IMPORTE BI (EUROS)'!$K:$K)</f>
        <v>0</v>
      </c>
      <c r="G8" s="21">
        <f>SUMIF('IMPORTE TOTAL (EUROS)'!$A:$A,$B$2,'IMPORTE TOTAL (EUROS)'!$K:$K)</f>
        <v>0</v>
      </c>
      <c r="H8" s="19">
        <f>SUMIF('CONSUMO ENERGÍA ACTIVA'!$A:$A,$B$2,'CONSUMO ENERGÍA ACTIVA'!$X:$X)</f>
        <v>0</v>
      </c>
      <c r="I8" s="20">
        <f>SUMIF('IMPORTE TP (EUROS)'!$A:$A,$B$2,'IMPORTE TP (EUROS)'!$X:$X)</f>
        <v>0</v>
      </c>
      <c r="J8" s="20">
        <f>SUMIF('IMPORTE TE (EUROS)'!$A:$A,$B$2,'IMPORTE TE (EUROS)'!$X:$X)</f>
        <v>0</v>
      </c>
      <c r="K8" s="20">
        <f>SUMIF('IMPORTE REACTIVA (EUROS)'!$A:$A,$B$2,'IMPORTE REACTIVA (EUROS)'!$X:$X)</f>
        <v>0</v>
      </c>
      <c r="L8" s="20">
        <f>SUMIF('IMPORTE BI (EUROS)'!$A:$A,$B$2,'IMPORTE BI (EUROS)'!$X:$X)</f>
        <v>0</v>
      </c>
      <c r="M8" s="21">
        <f>SUMIF('IMPORTE TOTAL (EUROS)'!$A:$A,$B$2,'IMPORTE TOTAL (EUROS)'!$X:$X)</f>
        <v>0</v>
      </c>
      <c r="T8"/>
      <c r="V8" s="27"/>
    </row>
    <row r="9" spans="1:22" ht="13" x14ac:dyDescent="0.3">
      <c r="A9" s="14" t="s">
        <v>12</v>
      </c>
      <c r="B9" s="22">
        <f>SUMIF('CONSUMO ENERGÍA ACTIVA'!$A:$A,$B$2,'CONSUMO ENERGÍA ACTIVA'!$L:$L)</f>
        <v>0</v>
      </c>
      <c r="C9" s="23">
        <f>SUMIF('IMPORTE TP (EUROS)'!$A:$A,$B$2,'IMPORTE TP (EUROS)'!$L:$L)</f>
        <v>0</v>
      </c>
      <c r="D9" s="23">
        <f>SUMIF('IMPORTE TE (EUROS)'!$A:$A,$B$2,'IMPORTE TE (EUROS)'!$L:$L)</f>
        <v>0</v>
      </c>
      <c r="E9" s="23">
        <f>SUMIF('IMPORTE REACTIVA (EUROS)'!$A:$A,$B$2,'IMPORTE REACTIVA (EUROS)'!$L:$L)</f>
        <v>0</v>
      </c>
      <c r="F9" s="23">
        <f>SUMIF('IMPORTE BI (EUROS)'!$A:$A,$B$2,'IMPORTE BI (EUROS)'!$L:$L)</f>
        <v>0</v>
      </c>
      <c r="G9" s="18">
        <f>SUMIF('IMPORTE TOTAL (EUROS)'!$A:$A,$B$2,'IMPORTE TOTAL (EUROS)'!$L:$L)</f>
        <v>0</v>
      </c>
      <c r="H9" s="22">
        <f>SUMIF('CONSUMO ENERGÍA ACTIVA'!$A:$A,$B$2,'CONSUMO ENERGÍA ACTIVA'!$Y:$Y)</f>
        <v>0</v>
      </c>
      <c r="I9" s="23">
        <f>SUMIF('IMPORTE TP (EUROS)'!$A:$A,$B$2,'IMPORTE TP (EUROS)'!$Y:$Y)</f>
        <v>0</v>
      </c>
      <c r="J9" s="23">
        <f>SUMIF('IMPORTE TE (EUROS)'!$A:$A,$B$2,'IMPORTE TE (EUROS)'!$Y:$Y)</f>
        <v>0</v>
      </c>
      <c r="K9" s="23">
        <f>SUMIF('IMPORTE REACTIVA (EUROS)'!$A:$A,$B$2,'IMPORTE REACTIVA (EUROS)'!$Y:$Y)</f>
        <v>0</v>
      </c>
      <c r="L9" s="23">
        <f>SUMIF('IMPORTE BI (EUROS)'!$A:$A,$B$2,'IMPORTE BI (EUROS)'!$Y:$Y)</f>
        <v>0</v>
      </c>
      <c r="M9" s="18">
        <f>SUMIF('IMPORTE TOTAL (EUROS)'!$A:$A,$B$2,'IMPORTE TOTAL (EUROS)'!$Y:$Y)</f>
        <v>0</v>
      </c>
      <c r="T9"/>
      <c r="V9" s="27"/>
    </row>
    <row r="10" spans="1:22" ht="13" x14ac:dyDescent="0.3">
      <c r="A10" s="13" t="s">
        <v>13</v>
      </c>
      <c r="B10" s="19">
        <f>SUMIF('CONSUMO ENERGÍA ACTIVA'!$A:$A,$B$2,'CONSUMO ENERGÍA ACTIVA'!$M:$M)</f>
        <v>0</v>
      </c>
      <c r="C10" s="20">
        <f>SUMIF('IMPORTE TP (EUROS)'!$A:$A,$B$2,'IMPORTE TP (EUROS)'!$M:$M)</f>
        <v>0</v>
      </c>
      <c r="D10" s="20">
        <f>SUMIF('IMPORTE TE (EUROS)'!$A:$A,$B$2,'IMPORTE TE (EUROS)'!$M:$M)</f>
        <v>0</v>
      </c>
      <c r="E10" s="20">
        <f>SUMIF('IMPORTE REACTIVA (EUROS)'!$A:$A,$B$2,'IMPORTE REACTIVA (EUROS)'!$M:$M)</f>
        <v>0</v>
      </c>
      <c r="F10" s="20">
        <f>SUMIF('IMPORTE BI (EUROS)'!$A:$A,$B$2,'IMPORTE BI (EUROS)'!$M:$M)</f>
        <v>0</v>
      </c>
      <c r="G10" s="21">
        <f>SUMIF('IMPORTE TOTAL (EUROS)'!$A:$A,$B$2,'IMPORTE TOTAL (EUROS)'!$M:$M)</f>
        <v>0</v>
      </c>
      <c r="H10" s="19">
        <f>SUMIF('CONSUMO ENERGÍA ACTIVA'!$A:$A,$B$2,'CONSUMO ENERGÍA ACTIVA'!$Z:$Z)</f>
        <v>0</v>
      </c>
      <c r="I10" s="20">
        <f>SUMIF('IMPORTE TP (EUROS)'!$A:$A,$B$2,'IMPORTE TP (EUROS)'!$Z:$Z)</f>
        <v>0</v>
      </c>
      <c r="J10" s="20">
        <f>SUMIF('IMPORTE TE (EUROS)'!$A:$A,$B$2,'IMPORTE TE (EUROS)'!$Z:$Z)</f>
        <v>0</v>
      </c>
      <c r="K10" s="20">
        <f>SUMIF('IMPORTE REACTIVA (EUROS)'!$A:$A,$B$2,'IMPORTE REACTIVA (EUROS)'!$Z:$Z)</f>
        <v>0</v>
      </c>
      <c r="L10" s="20">
        <f>SUMIF('IMPORTE BI (EUROS)'!$A:$A,$B$2,'IMPORTE BI (EUROS)'!$Z:$Z)</f>
        <v>0</v>
      </c>
      <c r="M10" s="21">
        <f>SUMIF('IMPORTE TOTAL (EUROS)'!$A:$A,$B$2,'IMPORTE TOTAL (EUROS)'!$Z:$Z)</f>
        <v>0</v>
      </c>
      <c r="T10"/>
      <c r="V10" s="27"/>
    </row>
    <row r="11" spans="1:22" ht="13" x14ac:dyDescent="0.3">
      <c r="A11" s="14" t="s">
        <v>14</v>
      </c>
      <c r="B11" s="22">
        <f>SUMIF('CONSUMO ENERGÍA ACTIVA'!$A:$A,$B$2,'CONSUMO ENERGÍA ACTIVA'!$N:$N)</f>
        <v>0</v>
      </c>
      <c r="C11" s="23">
        <f>SUMIF('IMPORTE TP (EUROS)'!$A:$A,$B$2,'IMPORTE TP (EUROS)'!$N:$N)</f>
        <v>0</v>
      </c>
      <c r="D11" s="23">
        <f>SUMIF('IMPORTE TE (EUROS)'!$A:$A,$B$2,'IMPORTE TE (EUROS)'!$N:$N)</f>
        <v>0</v>
      </c>
      <c r="E11" s="23">
        <f>SUMIF('IMPORTE REACTIVA (EUROS)'!$A:$A,$B$2,'IMPORTE REACTIVA (EUROS)'!$N:$N)</f>
        <v>0</v>
      </c>
      <c r="F11" s="23">
        <f>SUMIF('IMPORTE BI (EUROS)'!$A:$A,$B$2,'IMPORTE BI (EUROS)'!$N:$N)</f>
        <v>0</v>
      </c>
      <c r="G11" s="18">
        <f>SUMIF('IMPORTE TOTAL (EUROS)'!$A:$A,$B$2,'IMPORTE TOTAL (EUROS)'!$N:$N)</f>
        <v>0</v>
      </c>
      <c r="H11" s="22">
        <f>SUMIF('CONSUMO ENERGÍA ACTIVA'!$A:$A,$B$2,'CONSUMO ENERGÍA ACTIVA'!$AA:$AA)</f>
        <v>0</v>
      </c>
      <c r="I11" s="23">
        <f>SUMIF('IMPORTE TP (EUROS)'!$A:$A,$B$2,'IMPORTE TP (EUROS)'!$AA:$AA)</f>
        <v>0</v>
      </c>
      <c r="J11" s="23">
        <f>SUMIF('IMPORTE TE (EUROS)'!$A:$A,$B$2,'IMPORTE TE (EUROS)'!$AA:$AA)</f>
        <v>0</v>
      </c>
      <c r="K11" s="23">
        <f>SUMIF('IMPORTE REACTIVA (EUROS)'!$A:$A,$B$2,'IMPORTE REACTIVA (EUROS)'!$AA:$AA)</f>
        <v>0</v>
      </c>
      <c r="L11" s="23">
        <f>SUMIF('IMPORTE BI (EUROS)'!$A:$A,$B$2,'IMPORTE BI (EUROS)'!$AA:$AA)</f>
        <v>0</v>
      </c>
      <c r="M11" s="18">
        <f>SUMIF('IMPORTE TOTAL (EUROS)'!$A:$A,$B$2,'IMPORTE TOTAL (EUROS)'!$AA:$AA)</f>
        <v>0</v>
      </c>
      <c r="T11"/>
      <c r="V11" s="27"/>
    </row>
    <row r="12" spans="1:22" ht="13" x14ac:dyDescent="0.3">
      <c r="A12" s="13" t="s">
        <v>15</v>
      </c>
      <c r="B12" s="19">
        <f>SUMIF('CONSUMO ENERGÍA ACTIVA'!$A:$A,$B$2,'CONSUMO ENERGÍA ACTIVA'!$O:$O)</f>
        <v>0</v>
      </c>
      <c r="C12" s="20">
        <f>SUMIF('IMPORTE TP (EUROS)'!$A:$A,$B$2,'IMPORTE TP (EUROS)'!$O:$O)</f>
        <v>0</v>
      </c>
      <c r="D12" s="20">
        <f>SUMIF('IMPORTE TE (EUROS)'!$A:$A,$B$2,'IMPORTE TE (EUROS)'!$O:$O)</f>
        <v>0</v>
      </c>
      <c r="E12" s="20">
        <f>SUMIF('IMPORTE REACTIVA (EUROS)'!$A:$A,$B$2,'IMPORTE REACTIVA (EUROS)'!$O:$O)</f>
        <v>0</v>
      </c>
      <c r="F12" s="20">
        <f>SUMIF('IMPORTE BI (EUROS)'!$A:$A,$B$2,'IMPORTE BI (EUROS)'!$O:$O)</f>
        <v>0</v>
      </c>
      <c r="G12" s="21">
        <f>SUMIF('IMPORTE TOTAL (EUROS)'!$A:$A,$B$2,'IMPORTE TOTAL (EUROS)'!$O:$O)</f>
        <v>0</v>
      </c>
      <c r="H12" s="19">
        <f>SUMIF('CONSUMO ENERGÍA ACTIVA'!$A:$A,$B$2,'CONSUMO ENERGÍA ACTIVA'!$AB:$AB)</f>
        <v>0</v>
      </c>
      <c r="I12" s="20">
        <f>SUMIF('IMPORTE TP (EUROS)'!$A:$A,$B$2,'IMPORTE TP (EUROS)'!$AB:$AB)</f>
        <v>0</v>
      </c>
      <c r="J12" s="20">
        <f>SUMIF('IMPORTE TE (EUROS)'!$A:$A,$B$2,'IMPORTE TE (EUROS)'!$AB:$AB)</f>
        <v>0</v>
      </c>
      <c r="K12" s="20">
        <f>SUMIF('IMPORTE REACTIVA (EUROS)'!$A:$A,$B$2,'IMPORTE REACTIVA (EUROS)'!$AB:$AB)</f>
        <v>0</v>
      </c>
      <c r="L12" s="20">
        <f>SUMIF('IMPORTE BI (EUROS)'!$A:$A,$B$2,'IMPORTE BI (EUROS)'!$AB:$AB)</f>
        <v>0</v>
      </c>
      <c r="M12" s="21">
        <f>SUMIF('IMPORTE TOTAL (EUROS)'!$A:$A,$B$2,'IMPORTE TOTAL (EUROS)'!$AB:$AB)</f>
        <v>0</v>
      </c>
      <c r="T12"/>
      <c r="V12" s="27"/>
    </row>
    <row r="13" spans="1:22" ht="13" x14ac:dyDescent="0.3">
      <c r="A13" s="14" t="s">
        <v>16</v>
      </c>
      <c r="B13" s="22">
        <f>SUMIF('CONSUMO ENERGÍA ACTIVA'!$A:$A,$B$2,'CONSUMO ENERGÍA ACTIVA'!$P:$P)</f>
        <v>0</v>
      </c>
      <c r="C13" s="23">
        <f>SUMIF('IMPORTE TP (EUROS)'!$A:$A,$B$2,'IMPORTE TP (EUROS)'!$P:$P)</f>
        <v>0</v>
      </c>
      <c r="D13" s="23">
        <f>SUMIF('IMPORTE TE (EUROS)'!$A:$A,$B$2,'IMPORTE TE (EUROS)'!$P:$P)</f>
        <v>0</v>
      </c>
      <c r="E13" s="23">
        <f>SUMIF('IMPORTE REACTIVA (EUROS)'!$A:$A,$B$2,'IMPORTE REACTIVA (EUROS)'!$P:$P)</f>
        <v>0</v>
      </c>
      <c r="F13" s="23">
        <f>SUMIF('IMPORTE BI (EUROS)'!$A:$A,$B$2,'IMPORTE BI (EUROS)'!$P:$P)</f>
        <v>0</v>
      </c>
      <c r="G13" s="18">
        <f>SUMIF('IMPORTE TOTAL (EUROS)'!$A:$A,$B$2,'IMPORTE TOTAL (EUROS)'!$P:$P)</f>
        <v>0</v>
      </c>
      <c r="H13" s="22">
        <f>SUMIF('CONSUMO ENERGÍA ACTIVA'!$A:$A,$B$2,'CONSUMO ENERGÍA ACTIVA'!$AC:$AC)</f>
        <v>0</v>
      </c>
      <c r="I13" s="23">
        <f>SUMIF('IMPORTE TP (EUROS)'!$A:$A,$B$2,'IMPORTE TP (EUROS)'!$AC:$AC)</f>
        <v>0</v>
      </c>
      <c r="J13" s="23">
        <f>SUMIF('IMPORTE TE (EUROS)'!$A:$A,$B$2,'IMPORTE TE (EUROS)'!$AC:$AC)</f>
        <v>0</v>
      </c>
      <c r="K13" s="23">
        <f>SUMIF('IMPORTE REACTIVA (EUROS)'!$A:$A,$B$2,'IMPORTE REACTIVA (EUROS)'!$AC:$AC)</f>
        <v>0</v>
      </c>
      <c r="L13" s="23">
        <f>SUMIF('IMPORTE BI (EUROS)'!$A:$A,$B$2,'IMPORTE BI (EUROS)'!$AC:$AC)</f>
        <v>0</v>
      </c>
      <c r="M13" s="18">
        <f>SUMIF('IMPORTE TOTAL (EUROS)'!$A:$A,$B$2,'IMPORTE TOTAL (EUROS)'!$AC:$AC)</f>
        <v>0</v>
      </c>
      <c r="T13"/>
      <c r="V13" s="27"/>
    </row>
    <row r="14" spans="1:22" ht="13" x14ac:dyDescent="0.3">
      <c r="A14" s="13" t="s">
        <v>17</v>
      </c>
      <c r="B14" s="19">
        <f>SUMIF('CONSUMO ENERGÍA ACTIVA'!$A:$A,$B$2,'CONSUMO ENERGÍA ACTIVA'!$Q:$Q)</f>
        <v>0</v>
      </c>
      <c r="C14" s="20">
        <f>SUMIF('IMPORTE TP (EUROS)'!$A:$A,$B$2,'IMPORTE TP (EUROS)'!$Q:$Q)</f>
        <v>0</v>
      </c>
      <c r="D14" s="20">
        <f>SUMIF('IMPORTE TE (EUROS)'!$A:$A,$B$2,'IMPORTE TE (EUROS)'!$Q:$Q)</f>
        <v>0</v>
      </c>
      <c r="E14" s="20">
        <f>SUMIF('IMPORTE REACTIVA (EUROS)'!$A:$A,$B$2,'IMPORTE REACTIVA (EUROS)'!$Q:$Q)</f>
        <v>0</v>
      </c>
      <c r="F14" s="20">
        <f>SUMIF('IMPORTE BI (EUROS)'!$A:$A,$B$2,'IMPORTE BI (EUROS)'!$Q:$Q)</f>
        <v>0</v>
      </c>
      <c r="G14" s="21">
        <f>SUMIF('IMPORTE TOTAL (EUROS)'!$A:$A,$B$2,'IMPORTE TOTAL (EUROS)'!$Q:$Q)</f>
        <v>0</v>
      </c>
      <c r="H14" s="19">
        <f>SUMIF('CONSUMO ENERGÍA ACTIVA'!$A:$A,$B$2,'CONSUMO ENERGÍA ACTIVA'!$AD:$AD)</f>
        <v>0</v>
      </c>
      <c r="I14" s="20">
        <f>SUMIF('IMPORTE TP (EUROS)'!$A:$A,$B$2,'IMPORTE TP (EUROS)'!$AD:$AD)</f>
        <v>0</v>
      </c>
      <c r="J14" s="20">
        <f>SUMIF('IMPORTE TE (EUROS)'!$A:$A,$B$2,'IMPORTE TE (EUROS)'!$AD:$AD)</f>
        <v>0</v>
      </c>
      <c r="K14" s="20">
        <f>SUMIF('IMPORTE REACTIVA (EUROS)'!$A:$A,$B$2,'IMPORTE REACTIVA (EUROS)'!$AD:$AD)</f>
        <v>0</v>
      </c>
      <c r="L14" s="20">
        <f>SUMIF('IMPORTE BI (EUROS)'!$A:$A,$B$2,'IMPORTE BI (EUROS)'!$AD:$AD)</f>
        <v>0</v>
      </c>
      <c r="M14" s="21">
        <f>SUMIF('IMPORTE TOTAL (EUROS)'!$A:$A,$B$2,'IMPORTE TOTAL (EUROS)'!$AD:$AD)</f>
        <v>0</v>
      </c>
      <c r="T14"/>
      <c r="V14" s="27"/>
    </row>
    <row r="15" spans="1:22" ht="13" x14ac:dyDescent="0.3">
      <c r="A15" s="14" t="s">
        <v>18</v>
      </c>
      <c r="B15" s="22">
        <f>SUMIF('CONSUMO ENERGÍA ACTIVA'!$A:$A,$B$2,'CONSUMO ENERGÍA ACTIVA'!$R:$R)</f>
        <v>0</v>
      </c>
      <c r="C15" s="23">
        <f>SUMIF('IMPORTE TP (EUROS)'!$A:$A,$B$2,'IMPORTE TP (EUROS)'!$R:$R)</f>
        <v>0</v>
      </c>
      <c r="D15" s="23">
        <f>SUMIF('IMPORTE TE (EUROS)'!$A:$A,$B$2,'IMPORTE TE (EUROS)'!$R:$R)</f>
        <v>0</v>
      </c>
      <c r="E15" s="23">
        <f>SUMIF('IMPORTE REACTIVA (EUROS)'!$A:$A,$B$2,'IMPORTE REACTIVA (EUROS)'!$R:$R)</f>
        <v>0</v>
      </c>
      <c r="F15" s="23">
        <f>SUMIF('IMPORTE BI (EUROS)'!$A:$A,$B$2,'IMPORTE BI (EUROS)'!$R:$R)</f>
        <v>0</v>
      </c>
      <c r="G15" s="18">
        <f>SUMIF('IMPORTE TOTAL (EUROS)'!$A:$A,$B$2,'IMPORTE TOTAL (EUROS)'!$R:$R)</f>
        <v>0</v>
      </c>
      <c r="H15" s="22">
        <f>SUMIF('CONSUMO ENERGÍA ACTIVA'!$A:$A,$B$2,'CONSUMO ENERGÍA ACTIVA'!$AE:$AE)</f>
        <v>0</v>
      </c>
      <c r="I15" s="23">
        <f>SUMIF('IMPORTE TP (EUROS)'!$A:$A,$B$2,'IMPORTE TP (EUROS)'!$AE:$AE)</f>
        <v>0</v>
      </c>
      <c r="J15" s="23">
        <f>SUMIF('IMPORTE TE (EUROS)'!$A:$A,$B$2,'IMPORTE TE (EUROS)'!$AE:$AE)</f>
        <v>0</v>
      </c>
      <c r="K15" s="23">
        <f>SUMIF('IMPORTE REACTIVA (EUROS)'!$A:$A,$B$2,'IMPORTE REACTIVA (EUROS)'!$AE:$AE)</f>
        <v>0</v>
      </c>
      <c r="L15" s="23">
        <f>SUMIF('IMPORTE BI (EUROS)'!$A:$A,$B$2,'IMPORTE BI (EUROS)'!$AE:$AE)</f>
        <v>0</v>
      </c>
      <c r="M15" s="18">
        <f>SUMIF('IMPORTE TOTAL (EUROS)'!$A:$A,$B$2,'IMPORTE TOTAL (EUROS)'!$AE:$AE)</f>
        <v>0</v>
      </c>
      <c r="T15"/>
      <c r="V15" s="27"/>
    </row>
    <row r="16" spans="1:22" ht="13" x14ac:dyDescent="0.3">
      <c r="A16" s="13" t="s">
        <v>19</v>
      </c>
      <c r="B16" s="19">
        <f>SUMIF('CONSUMO ENERGÍA ACTIVA'!$A:$A,$B$2,'CONSUMO ENERGÍA ACTIVA'!$S:$S)</f>
        <v>0</v>
      </c>
      <c r="C16" s="20">
        <f>SUMIF('IMPORTE TP (EUROS)'!$A:$A,$B$2,'IMPORTE TP (EUROS)'!$S:$S)</f>
        <v>0</v>
      </c>
      <c r="D16" s="20">
        <f>SUMIF('IMPORTE TE (EUROS)'!$A:$A,$B$2,'IMPORTE TE (EUROS)'!$S:$S)</f>
        <v>0</v>
      </c>
      <c r="E16" s="20">
        <f>SUMIF('IMPORTE REACTIVA (EUROS)'!$A:$A,$B$2,'IMPORTE REACTIVA (EUROS)'!$S:$S)</f>
        <v>0</v>
      </c>
      <c r="F16" s="20">
        <f>SUMIF('IMPORTE BI (EUROS)'!$A:$A,$B$2,'IMPORTE BI (EUROS)'!$S:$S)</f>
        <v>0</v>
      </c>
      <c r="G16" s="21">
        <f>SUMIF('IMPORTE TOTAL (EUROS)'!$A:$A,$B$2,'IMPORTE TOTAL (EUROS)'!$S:$S)</f>
        <v>0</v>
      </c>
      <c r="H16" s="19">
        <f>SUMIF('CONSUMO ENERGÍA ACTIVA'!$A:$A,$B$2,'CONSUMO ENERGÍA ACTIVA'!$AF:$AF)</f>
        <v>0</v>
      </c>
      <c r="I16" s="20">
        <f>SUMIF('IMPORTE TP (EUROS)'!$A:$A,$B$2,'IMPORTE TP (EUROS)'!$AF:$AF)</f>
        <v>0</v>
      </c>
      <c r="J16" s="20">
        <f>SUMIF('IMPORTE TE (EUROS)'!$A:$A,$B$2,'IMPORTE TE (EUROS)'!$AF:$AF)</f>
        <v>0</v>
      </c>
      <c r="K16" s="20">
        <f>SUMIF('IMPORTE REACTIVA (EUROS)'!$A:$A,$B$2,'IMPORTE REACTIVA (EUROS)'!$AF:$AF)</f>
        <v>0</v>
      </c>
      <c r="L16" s="20">
        <f>SUMIF('IMPORTE BI (EUROS)'!$A:$A,$B$2,'IMPORTE BI (EUROS)'!$AF:$AF)</f>
        <v>0</v>
      </c>
      <c r="M16" s="21">
        <f>SUMIF('IMPORTE TOTAL (EUROS)'!$A:$A,$B$2,'IMPORTE TOTAL (EUROS)'!$AF:$AF)</f>
        <v>0</v>
      </c>
      <c r="T16"/>
      <c r="V16" s="27"/>
    </row>
    <row r="17" spans="1:22" ht="13" x14ac:dyDescent="0.3">
      <c r="A17" s="14" t="s">
        <v>20</v>
      </c>
      <c r="B17" s="22">
        <f>SUMIF('CONSUMO ENERGÍA ACTIVA'!$A:$A,$B$2,'CONSUMO ENERGÍA ACTIVA'!$T:$T)</f>
        <v>0</v>
      </c>
      <c r="C17" s="23">
        <f>SUMIF('IMPORTE TP (EUROS)'!$A:$A,$B$2,'IMPORTE TP (EUROS)'!$T:$T)</f>
        <v>0</v>
      </c>
      <c r="D17" s="23">
        <f>SUMIF('IMPORTE TE (EUROS)'!$A:$A,$B$2,'IMPORTE TE (EUROS)'!$T:$T)</f>
        <v>0</v>
      </c>
      <c r="E17" s="23">
        <f>SUMIF('IMPORTE REACTIVA (EUROS)'!$A:$A,$B$2,'IMPORTE REACTIVA (EUROS)'!$T:$T)</f>
        <v>0</v>
      </c>
      <c r="F17" s="23">
        <f>SUMIF('IMPORTE BI (EUROS)'!$A:$A,$B$2,'IMPORTE BI (EUROS)'!$T:$T)</f>
        <v>0</v>
      </c>
      <c r="G17" s="18">
        <f>SUMIF('IMPORTE TOTAL (EUROS)'!$A:$A,$B$2,'IMPORTE TOTAL (EUROS)'!$T:$T)</f>
        <v>0</v>
      </c>
      <c r="H17" s="22">
        <f>SUMIF('CONSUMO ENERGÍA ACTIVA'!$A:$A,$B$2,'CONSUMO ENERGÍA ACTIVA'!$AG:$AG)</f>
        <v>0</v>
      </c>
      <c r="I17" s="23">
        <f>SUMIF('IMPORTE TP (EUROS)'!$A:$A,$B$2,'IMPORTE TP (EUROS)'!$AG:$AG)</f>
        <v>0</v>
      </c>
      <c r="J17" s="23">
        <f>SUMIF('IMPORTE TE (EUROS)'!$A:$A,$B$2,'IMPORTE TE (EUROS)'!$AG:$AG)</f>
        <v>0</v>
      </c>
      <c r="K17" s="23">
        <f>SUMIF('IMPORTE REACTIVA (EUROS)'!$A:$A,$B$2,'IMPORTE REACTIVA (EUROS)'!$AG:$AG)</f>
        <v>0</v>
      </c>
      <c r="L17" s="23">
        <f>SUMIF('IMPORTE BI (EUROS)'!$A:$A,$B$2,'IMPORTE BI (EUROS)'!$AG:$AG)</f>
        <v>0</v>
      </c>
      <c r="M17" s="18">
        <f>SUMIF('IMPORTE TOTAL (EUROS)'!$A:$A,$B$2,'IMPORTE TOTAL (EUROS)'!$AG:$AG)</f>
        <v>0</v>
      </c>
      <c r="T17"/>
      <c r="V17" s="27"/>
    </row>
    <row r="18" spans="1:22" ht="13.5" thickBot="1" x14ac:dyDescent="0.35">
      <c r="A18" s="15" t="s">
        <v>21</v>
      </c>
      <c r="B18" s="24">
        <f>SUMIF('CONSUMO ENERGÍA ACTIVA'!$A:$A,$B$2,'CONSUMO ENERGÍA ACTIVA'!$U:$U)</f>
        <v>0</v>
      </c>
      <c r="C18" s="25">
        <f>SUMIF('IMPORTE TP (EUROS)'!$A:$A,$B$2,'IMPORTE TP (EUROS)'!$U:$U)</f>
        <v>0</v>
      </c>
      <c r="D18" s="25">
        <f>SUMIF('IMPORTE TE (EUROS)'!$A:$A,$B$2,'IMPORTE TE (EUROS)'!$U:$U)</f>
        <v>0</v>
      </c>
      <c r="E18" s="25">
        <f>SUMIF('IMPORTE REACTIVA (EUROS)'!$A:$A,$B$2,'IMPORTE REACTIVA (EUROS)'!$U:$U)</f>
        <v>0</v>
      </c>
      <c r="F18" s="25">
        <f>SUMIF('IMPORTE BI (EUROS)'!$A:$A,$B$2,'IMPORTE BI (EUROS)'!$U:$U)</f>
        <v>0</v>
      </c>
      <c r="G18" s="26">
        <f>SUMIF('IMPORTE TOTAL (EUROS)'!$A:$A,$B$2,'IMPORTE TOTAL (EUROS)'!$U:$U)</f>
        <v>0</v>
      </c>
      <c r="H18" s="24">
        <f>SUMIF('CONSUMO ENERGÍA ACTIVA'!$A:$A,$B$2,'CONSUMO ENERGÍA ACTIVA'!$AH:$AH)</f>
        <v>0</v>
      </c>
      <c r="I18" s="25">
        <f>SUMIF('IMPORTE TP (EUROS)'!$A:$A,$B$2,'IMPORTE TP (EUROS)'!$AH:$AH)</f>
        <v>0</v>
      </c>
      <c r="J18" s="25">
        <f>SUMIF('IMPORTE TE (EUROS)'!$A:$A,$B$2,'IMPORTE TE (EUROS)'!$AH:$AH)</f>
        <v>0</v>
      </c>
      <c r="K18" s="25">
        <f>SUMIF('IMPORTE REACTIVA (EUROS)'!$A:$A,$B$2,'IMPORTE REACTIVA (EUROS)'!$AH:$AH)</f>
        <v>0</v>
      </c>
      <c r="L18" s="25">
        <f>SUMIF('IMPORTE BI (EUROS)'!$A:$A,$B$2,'IMPORTE BI (EUROS)'!$AH:$AH)</f>
        <v>0</v>
      </c>
      <c r="M18" s="26">
        <f>SUMIF('IMPORTE TOTAL (EUROS)'!$A:$A,$B$2,'IMPORTE TOTAL (EUROS)'!$AH:$AH)</f>
        <v>0</v>
      </c>
      <c r="T18"/>
      <c r="V18" s="27"/>
    </row>
    <row r="19" spans="1:22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2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44"/>
      <c r="P20" s="44"/>
      <c r="Q20" s="44"/>
      <c r="T20"/>
    </row>
    <row r="21" spans="1:22" x14ac:dyDescent="0.25">
      <c r="A21" s="27" t="s">
        <v>30</v>
      </c>
      <c r="B21" s="27"/>
      <c r="C21" s="27"/>
      <c r="D21" s="27" t="s">
        <v>31</v>
      </c>
      <c r="E21" s="27"/>
      <c r="F21" s="27" t="s">
        <v>32</v>
      </c>
      <c r="G21" s="27"/>
      <c r="H21" s="27" t="s">
        <v>33</v>
      </c>
      <c r="I21" s="27"/>
      <c r="J21" s="27" t="s">
        <v>36</v>
      </c>
      <c r="K21" s="27"/>
      <c r="L21" s="27" t="s">
        <v>34</v>
      </c>
      <c r="M21" s="27"/>
      <c r="N21" s="27"/>
      <c r="O21" s="44"/>
      <c r="P21" s="44"/>
      <c r="Q21" s="44"/>
      <c r="T21"/>
    </row>
    <row r="22" spans="1:22" ht="13" x14ac:dyDescent="0.25">
      <c r="A22" s="27"/>
      <c r="B22" s="27">
        <f>IF(B$35,$B$5,"")</f>
        <v>-1</v>
      </c>
      <c r="C22" s="27">
        <f>IF(C$35,$H$5,"")</f>
        <v>0</v>
      </c>
      <c r="D22" s="27" t="str">
        <f>IF(D$35,$B$5,"")</f>
        <v/>
      </c>
      <c r="E22" s="27" t="str">
        <f>IF(E$35,$H$5,"")</f>
        <v/>
      </c>
      <c r="F22" s="27" t="str">
        <f>IF(F$35,$B$5,"")</f>
        <v/>
      </c>
      <c r="G22" s="27" t="str">
        <f>IF(G$35,$H$5,"")</f>
        <v/>
      </c>
      <c r="H22" s="27" t="str">
        <f>IF(H$35,$B$5,"")</f>
        <v/>
      </c>
      <c r="I22" s="27" t="str">
        <f>IF(I$35,$H$5,"")</f>
        <v/>
      </c>
      <c r="J22" s="27" t="str">
        <f>IF(J$35,$B$5,"")</f>
        <v/>
      </c>
      <c r="K22" s="27" t="str">
        <f>IF(K$35,$H$5,"")</f>
        <v/>
      </c>
      <c r="L22" s="27" t="str">
        <f>IF(L$35,$B$5,"")</f>
        <v/>
      </c>
      <c r="M22" s="27" t="str">
        <f>IF(M$35,$H$5,"")</f>
        <v/>
      </c>
      <c r="N22" s="27">
        <f>IFERROR(VLOOKUP($P$23,SOPORTE!$A:$B,2,0),1)</f>
        <v>1</v>
      </c>
      <c r="O22" s="44"/>
      <c r="P22" s="30" t="s">
        <v>50</v>
      </c>
      <c r="Q22" s="44"/>
      <c r="T22"/>
    </row>
    <row r="23" spans="1:22" x14ac:dyDescent="0.25">
      <c r="A23" s="27" t="s">
        <v>10</v>
      </c>
      <c r="B23" s="28">
        <f>IF($B$35,B7,"")</f>
        <v>0</v>
      </c>
      <c r="C23" s="28">
        <f>IF($C$35,H7,"")</f>
        <v>0</v>
      </c>
      <c r="D23" s="29" t="str">
        <f>IF($D$35,C7,"")</f>
        <v/>
      </c>
      <c r="E23" s="29" t="str">
        <f>IF($E$35,I7,"")</f>
        <v/>
      </c>
      <c r="F23" s="29" t="str">
        <f>IF($F$35,D7,"")</f>
        <v/>
      </c>
      <c r="G23" s="29" t="str">
        <f>IF($G$35,J7,"")</f>
        <v/>
      </c>
      <c r="H23" s="29" t="str">
        <f>IF($H$35,E7,"")</f>
        <v/>
      </c>
      <c r="I23" s="29" t="str">
        <f>IF($I$35,K7,"")</f>
        <v/>
      </c>
      <c r="J23" s="29" t="str">
        <f>IF($J$35,G7,"")</f>
        <v/>
      </c>
      <c r="K23" s="29" t="str">
        <f>IF($K$35,M7,"")</f>
        <v/>
      </c>
      <c r="L23" s="29" t="str">
        <f>IF($L$35,F7,"")</f>
        <v/>
      </c>
      <c r="M23" s="29" t="str">
        <f>IF($M$35,L7,"")</f>
        <v/>
      </c>
      <c r="N23" s="27"/>
      <c r="O23" s="44"/>
      <c r="P23" s="45"/>
      <c r="Q23" s="44"/>
      <c r="T23"/>
    </row>
    <row r="24" spans="1:22" x14ac:dyDescent="0.25">
      <c r="A24" s="27" t="s">
        <v>11</v>
      </c>
      <c r="B24" s="28">
        <f t="shared" ref="B24:B34" si="0">IF($B$35,B8,"")</f>
        <v>0</v>
      </c>
      <c r="C24" s="28">
        <f t="shared" ref="C24:C34" si="1">IF($C$35,H8,"")</f>
        <v>0</v>
      </c>
      <c r="D24" s="29" t="str">
        <f t="shared" ref="D24:D34" si="2">IF($D$35,C8,"")</f>
        <v/>
      </c>
      <c r="E24" s="29" t="str">
        <f t="shared" ref="E24:E34" si="3">IF($E$35,I8,"")</f>
        <v/>
      </c>
      <c r="F24" s="29" t="str">
        <f t="shared" ref="F24:F34" si="4">IF($F$35,D8,"")</f>
        <v/>
      </c>
      <c r="G24" s="29" t="str">
        <f t="shared" ref="G24:G34" si="5">IF($G$35,J8,"")</f>
        <v/>
      </c>
      <c r="H24" s="29" t="str">
        <f t="shared" ref="H24:H34" si="6">IF($H$35,E8,"")</f>
        <v/>
      </c>
      <c r="I24" s="29" t="str">
        <f t="shared" ref="I24:I34" si="7">IF($I$35,K8,"")</f>
        <v/>
      </c>
      <c r="J24" s="29" t="str">
        <f t="shared" ref="J24:J34" si="8">IF($J$35,G8,"")</f>
        <v/>
      </c>
      <c r="K24" s="29" t="str">
        <f t="shared" ref="K24:K34" si="9">IF($K$35,M8,"")</f>
        <v/>
      </c>
      <c r="L24" s="29" t="str">
        <f t="shared" ref="L24:L34" si="10">IF($L$35,F8,"")</f>
        <v/>
      </c>
      <c r="M24" s="29" t="str">
        <f t="shared" ref="M24:M34" si="11">IF($M$35,L8,"")</f>
        <v/>
      </c>
      <c r="N24" s="27"/>
      <c r="O24" s="44"/>
      <c r="P24" s="44"/>
      <c r="Q24" s="44"/>
      <c r="T24"/>
    </row>
    <row r="25" spans="1:22" x14ac:dyDescent="0.25">
      <c r="A25" s="27" t="s">
        <v>12</v>
      </c>
      <c r="B25" s="28">
        <f t="shared" si="0"/>
        <v>0</v>
      </c>
      <c r="C25" s="28">
        <f t="shared" si="1"/>
        <v>0</v>
      </c>
      <c r="D25" s="29" t="str">
        <f t="shared" si="2"/>
        <v/>
      </c>
      <c r="E25" s="29" t="str">
        <f t="shared" si="3"/>
        <v/>
      </c>
      <c r="F25" s="29" t="str">
        <f t="shared" si="4"/>
        <v/>
      </c>
      <c r="G25" s="29" t="str">
        <f t="shared" si="5"/>
        <v/>
      </c>
      <c r="H25" s="29" t="str">
        <f t="shared" si="6"/>
        <v/>
      </c>
      <c r="I25" s="29" t="str">
        <f t="shared" si="7"/>
        <v/>
      </c>
      <c r="J25" s="29" t="str">
        <f t="shared" si="8"/>
        <v/>
      </c>
      <c r="K25" s="29" t="str">
        <f t="shared" si="9"/>
        <v/>
      </c>
      <c r="L25" s="29" t="str">
        <f t="shared" si="10"/>
        <v/>
      </c>
      <c r="M25" s="29" t="str">
        <f t="shared" si="11"/>
        <v/>
      </c>
      <c r="N25" s="27"/>
      <c r="O25" s="44"/>
      <c r="P25" s="44"/>
      <c r="Q25" s="44"/>
      <c r="T25"/>
    </row>
    <row r="26" spans="1:22" x14ac:dyDescent="0.25">
      <c r="A26" s="27" t="s">
        <v>13</v>
      </c>
      <c r="B26" s="28">
        <f t="shared" si="0"/>
        <v>0</v>
      </c>
      <c r="C26" s="28">
        <f t="shared" si="1"/>
        <v>0</v>
      </c>
      <c r="D26" s="29" t="str">
        <f t="shared" si="2"/>
        <v/>
      </c>
      <c r="E26" s="29" t="str">
        <f t="shared" si="3"/>
        <v/>
      </c>
      <c r="F26" s="29" t="str">
        <f t="shared" si="4"/>
        <v/>
      </c>
      <c r="G26" s="29" t="str">
        <f t="shared" si="5"/>
        <v/>
      </c>
      <c r="H26" s="29" t="str">
        <f t="shared" si="6"/>
        <v/>
      </c>
      <c r="I26" s="29" t="str">
        <f t="shared" si="7"/>
        <v/>
      </c>
      <c r="J26" s="29" t="str">
        <f t="shared" si="8"/>
        <v/>
      </c>
      <c r="K26" s="29" t="str">
        <f t="shared" si="9"/>
        <v/>
      </c>
      <c r="L26" s="29" t="str">
        <f t="shared" si="10"/>
        <v/>
      </c>
      <c r="M26" s="29" t="str">
        <f t="shared" si="11"/>
        <v/>
      </c>
      <c r="N26" s="27"/>
      <c r="O26" s="44"/>
      <c r="P26" s="44"/>
      <c r="Q26" s="44"/>
      <c r="T26"/>
    </row>
    <row r="27" spans="1:22" x14ac:dyDescent="0.25">
      <c r="A27" s="27" t="s">
        <v>14</v>
      </c>
      <c r="B27" s="28">
        <f t="shared" si="0"/>
        <v>0</v>
      </c>
      <c r="C27" s="28">
        <f t="shared" si="1"/>
        <v>0</v>
      </c>
      <c r="D27" s="29" t="str">
        <f t="shared" si="2"/>
        <v/>
      </c>
      <c r="E27" s="29" t="str">
        <f t="shared" si="3"/>
        <v/>
      </c>
      <c r="F27" s="29" t="str">
        <f t="shared" si="4"/>
        <v/>
      </c>
      <c r="G27" s="29" t="str">
        <f t="shared" si="5"/>
        <v/>
      </c>
      <c r="H27" s="29" t="str">
        <f t="shared" si="6"/>
        <v/>
      </c>
      <c r="I27" s="29" t="str">
        <f t="shared" si="7"/>
        <v/>
      </c>
      <c r="J27" s="29" t="str">
        <f t="shared" si="8"/>
        <v/>
      </c>
      <c r="K27" s="29" t="str">
        <f t="shared" si="9"/>
        <v/>
      </c>
      <c r="L27" s="29" t="str">
        <f t="shared" si="10"/>
        <v/>
      </c>
      <c r="M27" s="29" t="str">
        <f t="shared" si="11"/>
        <v/>
      </c>
      <c r="N27" s="27"/>
      <c r="O27" s="44"/>
      <c r="P27" s="44"/>
      <c r="Q27" s="44"/>
      <c r="T27"/>
    </row>
    <row r="28" spans="1:22" x14ac:dyDescent="0.25">
      <c r="A28" s="27" t="s">
        <v>15</v>
      </c>
      <c r="B28" s="28">
        <f t="shared" si="0"/>
        <v>0</v>
      </c>
      <c r="C28" s="28">
        <f t="shared" si="1"/>
        <v>0</v>
      </c>
      <c r="D28" s="29" t="str">
        <f t="shared" si="2"/>
        <v/>
      </c>
      <c r="E28" s="29" t="str">
        <f t="shared" si="3"/>
        <v/>
      </c>
      <c r="F28" s="29" t="str">
        <f t="shared" si="4"/>
        <v/>
      </c>
      <c r="G28" s="29" t="str">
        <f t="shared" si="5"/>
        <v/>
      </c>
      <c r="H28" s="29" t="str">
        <f t="shared" si="6"/>
        <v/>
      </c>
      <c r="I28" s="29" t="str">
        <f t="shared" si="7"/>
        <v/>
      </c>
      <c r="J28" s="29" t="str">
        <f t="shared" si="8"/>
        <v/>
      </c>
      <c r="K28" s="29" t="str">
        <f t="shared" si="9"/>
        <v/>
      </c>
      <c r="L28" s="29" t="str">
        <f t="shared" si="10"/>
        <v/>
      </c>
      <c r="M28" s="29" t="str">
        <f t="shared" si="11"/>
        <v/>
      </c>
      <c r="N28" s="27"/>
      <c r="O28" s="44"/>
      <c r="P28" s="44"/>
      <c r="Q28" s="44"/>
      <c r="T28"/>
    </row>
    <row r="29" spans="1:22" x14ac:dyDescent="0.25">
      <c r="A29" s="27" t="s">
        <v>16</v>
      </c>
      <c r="B29" s="28">
        <f t="shared" si="0"/>
        <v>0</v>
      </c>
      <c r="C29" s="28">
        <f t="shared" si="1"/>
        <v>0</v>
      </c>
      <c r="D29" s="29" t="str">
        <f t="shared" si="2"/>
        <v/>
      </c>
      <c r="E29" s="29" t="str">
        <f t="shared" si="3"/>
        <v/>
      </c>
      <c r="F29" s="29" t="str">
        <f t="shared" si="4"/>
        <v/>
      </c>
      <c r="G29" s="29" t="str">
        <f t="shared" si="5"/>
        <v/>
      </c>
      <c r="H29" s="29" t="str">
        <f t="shared" si="6"/>
        <v/>
      </c>
      <c r="I29" s="29" t="str">
        <f t="shared" si="7"/>
        <v/>
      </c>
      <c r="J29" s="29" t="str">
        <f t="shared" si="8"/>
        <v/>
      </c>
      <c r="K29" s="29" t="str">
        <f t="shared" si="9"/>
        <v/>
      </c>
      <c r="L29" s="29" t="str">
        <f t="shared" si="10"/>
        <v/>
      </c>
      <c r="M29" s="29" t="str">
        <f t="shared" si="11"/>
        <v/>
      </c>
      <c r="N29" s="27"/>
      <c r="O29" s="44"/>
      <c r="P29" s="44"/>
      <c r="Q29" s="44"/>
      <c r="T29"/>
    </row>
    <row r="30" spans="1:22" x14ac:dyDescent="0.25">
      <c r="A30" s="27" t="s">
        <v>17</v>
      </c>
      <c r="B30" s="28">
        <f t="shared" si="0"/>
        <v>0</v>
      </c>
      <c r="C30" s="28">
        <f t="shared" si="1"/>
        <v>0</v>
      </c>
      <c r="D30" s="29" t="str">
        <f t="shared" si="2"/>
        <v/>
      </c>
      <c r="E30" s="29" t="str">
        <f t="shared" si="3"/>
        <v/>
      </c>
      <c r="F30" s="29" t="str">
        <f t="shared" si="4"/>
        <v/>
      </c>
      <c r="G30" s="29" t="str">
        <f t="shared" si="5"/>
        <v/>
      </c>
      <c r="H30" s="29" t="str">
        <f t="shared" si="6"/>
        <v/>
      </c>
      <c r="I30" s="29" t="str">
        <f t="shared" si="7"/>
        <v/>
      </c>
      <c r="J30" s="29" t="str">
        <f t="shared" si="8"/>
        <v/>
      </c>
      <c r="K30" s="29" t="str">
        <f t="shared" si="9"/>
        <v/>
      </c>
      <c r="L30" s="29" t="str">
        <f t="shared" si="10"/>
        <v/>
      </c>
      <c r="M30" s="29" t="str">
        <f t="shared" si="11"/>
        <v/>
      </c>
      <c r="N30" s="27"/>
      <c r="O30" s="44"/>
      <c r="P30" s="44"/>
      <c r="Q30" s="44"/>
      <c r="T30"/>
    </row>
    <row r="31" spans="1:22" x14ac:dyDescent="0.25">
      <c r="A31" s="27" t="s">
        <v>18</v>
      </c>
      <c r="B31" s="28">
        <f t="shared" si="0"/>
        <v>0</v>
      </c>
      <c r="C31" s="28">
        <f t="shared" si="1"/>
        <v>0</v>
      </c>
      <c r="D31" s="29" t="str">
        <f t="shared" si="2"/>
        <v/>
      </c>
      <c r="E31" s="29" t="str">
        <f t="shared" si="3"/>
        <v/>
      </c>
      <c r="F31" s="29" t="str">
        <f t="shared" si="4"/>
        <v/>
      </c>
      <c r="G31" s="29" t="str">
        <f t="shared" si="5"/>
        <v/>
      </c>
      <c r="H31" s="29" t="str">
        <f t="shared" si="6"/>
        <v/>
      </c>
      <c r="I31" s="29" t="str">
        <f t="shared" si="7"/>
        <v/>
      </c>
      <c r="J31" s="29" t="str">
        <f t="shared" si="8"/>
        <v/>
      </c>
      <c r="K31" s="29" t="str">
        <f t="shared" si="9"/>
        <v/>
      </c>
      <c r="L31" s="29" t="str">
        <f t="shared" si="10"/>
        <v/>
      </c>
      <c r="M31" s="29" t="str">
        <f t="shared" si="11"/>
        <v/>
      </c>
      <c r="N31" s="27"/>
      <c r="O31" s="44"/>
      <c r="P31" s="44"/>
      <c r="Q31" s="44"/>
      <c r="T31"/>
    </row>
    <row r="32" spans="1:22" x14ac:dyDescent="0.25">
      <c r="A32" s="27" t="s">
        <v>19</v>
      </c>
      <c r="B32" s="28">
        <f t="shared" si="0"/>
        <v>0</v>
      </c>
      <c r="C32" s="28">
        <f t="shared" si="1"/>
        <v>0</v>
      </c>
      <c r="D32" s="29" t="str">
        <f t="shared" si="2"/>
        <v/>
      </c>
      <c r="E32" s="29" t="str">
        <f t="shared" si="3"/>
        <v/>
      </c>
      <c r="F32" s="29" t="str">
        <f t="shared" si="4"/>
        <v/>
      </c>
      <c r="G32" s="29" t="str">
        <f t="shared" si="5"/>
        <v/>
      </c>
      <c r="H32" s="29" t="str">
        <f t="shared" si="6"/>
        <v/>
      </c>
      <c r="I32" s="29" t="str">
        <f t="shared" si="7"/>
        <v/>
      </c>
      <c r="J32" s="29" t="str">
        <f t="shared" si="8"/>
        <v/>
      </c>
      <c r="K32" s="29" t="str">
        <f t="shared" si="9"/>
        <v/>
      </c>
      <c r="L32" s="29" t="str">
        <f t="shared" si="10"/>
        <v/>
      </c>
      <c r="M32" s="29" t="str">
        <f t="shared" si="11"/>
        <v/>
      </c>
      <c r="N32" s="27"/>
      <c r="O32" s="44"/>
      <c r="P32" s="44"/>
      <c r="Q32" s="44"/>
      <c r="T32"/>
    </row>
    <row r="33" spans="1:20" x14ac:dyDescent="0.25">
      <c r="A33" s="27" t="s">
        <v>20</v>
      </c>
      <c r="B33" s="28">
        <f t="shared" si="0"/>
        <v>0</v>
      </c>
      <c r="C33" s="28">
        <f t="shared" si="1"/>
        <v>0</v>
      </c>
      <c r="D33" s="29" t="str">
        <f t="shared" si="2"/>
        <v/>
      </c>
      <c r="E33" s="29" t="str">
        <f t="shared" si="3"/>
        <v/>
      </c>
      <c r="F33" s="29" t="str">
        <f t="shared" si="4"/>
        <v/>
      </c>
      <c r="G33" s="29" t="str">
        <f t="shared" si="5"/>
        <v/>
      </c>
      <c r="H33" s="29" t="str">
        <f t="shared" si="6"/>
        <v/>
      </c>
      <c r="I33" s="29" t="str">
        <f t="shared" si="7"/>
        <v/>
      </c>
      <c r="J33" s="29" t="str">
        <f t="shared" si="8"/>
        <v/>
      </c>
      <c r="K33" s="29" t="str">
        <f t="shared" si="9"/>
        <v/>
      </c>
      <c r="L33" s="29" t="str">
        <f t="shared" si="10"/>
        <v/>
      </c>
      <c r="M33" s="29" t="str">
        <f t="shared" si="11"/>
        <v/>
      </c>
      <c r="N33" s="27"/>
      <c r="O33" s="44"/>
      <c r="P33" s="44"/>
      <c r="Q33" s="44"/>
      <c r="T33"/>
    </row>
    <row r="34" spans="1:20" x14ac:dyDescent="0.25">
      <c r="A34" s="27" t="s">
        <v>21</v>
      </c>
      <c r="B34" s="28">
        <f t="shared" si="0"/>
        <v>0</v>
      </c>
      <c r="C34" s="28">
        <f t="shared" si="1"/>
        <v>0</v>
      </c>
      <c r="D34" s="29" t="str">
        <f t="shared" si="2"/>
        <v/>
      </c>
      <c r="E34" s="29" t="str">
        <f t="shared" si="3"/>
        <v/>
      </c>
      <c r="F34" s="29" t="str">
        <f t="shared" si="4"/>
        <v/>
      </c>
      <c r="G34" s="29" t="str">
        <f t="shared" si="5"/>
        <v/>
      </c>
      <c r="H34" s="29" t="str">
        <f t="shared" si="6"/>
        <v/>
      </c>
      <c r="I34" s="29" t="str">
        <f t="shared" si="7"/>
        <v/>
      </c>
      <c r="J34" s="29" t="str">
        <f t="shared" si="8"/>
        <v/>
      </c>
      <c r="K34" s="29" t="str">
        <f t="shared" si="9"/>
        <v/>
      </c>
      <c r="L34" s="29" t="str">
        <f t="shared" si="10"/>
        <v/>
      </c>
      <c r="M34" s="29" t="str">
        <f t="shared" si="11"/>
        <v/>
      </c>
      <c r="N34" s="27"/>
      <c r="O34" s="44"/>
      <c r="P34" s="44"/>
      <c r="Q34" s="44"/>
      <c r="T34"/>
    </row>
    <row r="35" spans="1:20" x14ac:dyDescent="0.25">
      <c r="A35" s="27"/>
      <c r="B35" s="28" t="str">
        <f>IF($N$22=1,"VERDADERO","FALSO")</f>
        <v>VERDADERO</v>
      </c>
      <c r="C35" s="28" t="str">
        <f t="shared" ref="C35" si="12">IF($N$22=1,"VERDADERO","FALSO")</f>
        <v>VERDADERO</v>
      </c>
      <c r="D35" s="28" t="str">
        <f>IF($N$22=2,"VERDADERO","FALSO")</f>
        <v>FALSO</v>
      </c>
      <c r="E35" s="28" t="str">
        <f>IF($N$22=2,"VERDADERO","FALSO")</f>
        <v>FALSO</v>
      </c>
      <c r="F35" s="28" t="str">
        <f>IF($N$22=3,"VERDADERO","FALSO")</f>
        <v>FALSO</v>
      </c>
      <c r="G35" s="28" t="str">
        <f>IF($N$22=3,"VERDADERO","FALSO")</f>
        <v>FALSO</v>
      </c>
      <c r="H35" s="28" t="str">
        <f>IF($N$22=4,"VERDADERO","FALSO")</f>
        <v>FALSO</v>
      </c>
      <c r="I35" s="28" t="str">
        <f>IF($N$22=4,"VERDADERO","FALSO")</f>
        <v>FALSO</v>
      </c>
      <c r="J35" s="28" t="str">
        <f>IF($N$22=5,"VERDADERO","FALSO")</f>
        <v>FALSO</v>
      </c>
      <c r="K35" s="28" t="str">
        <f>IF($N$22=5,"VERDADERO","FALSO")</f>
        <v>FALSO</v>
      </c>
      <c r="L35" s="28" t="str">
        <f>IF($N$22=6,"VERDADERO","FALSO")</f>
        <v>FALSO</v>
      </c>
      <c r="M35" s="28" t="str">
        <f>IF($N$22=6,"VERDADERO","FALSO")</f>
        <v>FALSO</v>
      </c>
      <c r="N35" s="27"/>
      <c r="O35" s="44"/>
      <c r="P35" s="44"/>
      <c r="Q35" s="44"/>
      <c r="T35"/>
    </row>
    <row r="36" spans="1:20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44"/>
      <c r="P36" s="44"/>
      <c r="Q36" s="44"/>
      <c r="T36"/>
    </row>
    <row r="37" spans="1:20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44"/>
      <c r="P37" s="44"/>
      <c r="Q37" s="44"/>
      <c r="T37"/>
    </row>
    <row r="38" spans="1:20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T38"/>
    </row>
    <row r="39" spans="1:20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T39"/>
    </row>
    <row r="40" spans="1:20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T40"/>
    </row>
    <row r="41" spans="1:20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T41"/>
    </row>
    <row r="42" spans="1:20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T42"/>
    </row>
    <row r="43" spans="1:20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T43"/>
    </row>
    <row r="44" spans="1:20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T44"/>
    </row>
    <row r="45" spans="1:20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T45"/>
    </row>
    <row r="46" spans="1:20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T46"/>
    </row>
    <row r="47" spans="1:20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T47"/>
    </row>
    <row r="48" spans="1:20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T48"/>
    </row>
    <row r="49" spans="1:20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T49"/>
    </row>
    <row r="50" spans="1:20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T50"/>
    </row>
    <row r="51" spans="1:20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T51"/>
    </row>
    <row r="52" spans="1:20" x14ac:dyDescent="0.25">
      <c r="T52"/>
    </row>
  </sheetData>
  <mergeCells count="2">
    <mergeCell ref="H5:M5"/>
    <mergeCell ref="B5:G5"/>
  </mergeCells>
  <dataValidations count="2">
    <dataValidation type="list" allowBlank="1" showInputMessage="1" showErrorMessage="1" sqref="B2" xr:uid="{0434F222-830F-4E0A-8035-AAB0608B7189}">
      <formula1>$S100:$S50000</formula1>
    </dataValidation>
    <dataValidation type="list" allowBlank="1" showInputMessage="1" showErrorMessage="1" sqref="P23" xr:uid="{8D7411BE-0168-43D2-86F8-6EC376FE4C90}">
      <formula1>$U$1:$U$6</formula1>
    </dataValidation>
  </dataValidations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/>
  <dimension ref="A1:W55"/>
  <sheetViews>
    <sheetView showGridLines="0" zoomScaleNormal="100" workbookViewId="0"/>
  </sheetViews>
  <sheetFormatPr baseColWidth="10" defaultRowHeight="12.5" x14ac:dyDescent="0.25"/>
  <cols>
    <col min="1" max="1" width="13" bestFit="1" customWidth="1"/>
    <col min="2" max="2" width="12.7265625" customWidth="1"/>
    <col min="3" max="3" width="13" customWidth="1"/>
    <col min="4" max="4" width="12.7265625" customWidth="1"/>
    <col min="5" max="5" width="13.1796875" customWidth="1"/>
    <col min="6" max="6" width="12" customWidth="1"/>
    <col min="7" max="7" width="11.81640625" customWidth="1"/>
    <col min="8" max="8" width="12.7265625" customWidth="1"/>
    <col min="9" max="9" width="12.1796875" bestFit="1" customWidth="1"/>
    <col min="10" max="10" width="12.26953125" customWidth="1"/>
    <col min="11" max="11" width="10.54296875" customWidth="1"/>
    <col min="12" max="12" width="11.453125" customWidth="1"/>
    <col min="13" max="13" width="13.54296875" bestFit="1" customWidth="1"/>
    <col min="16" max="16" width="29.7265625" bestFit="1" customWidth="1"/>
    <col min="19" max="19" width="10.90625" style="27"/>
    <col min="23" max="23" width="10.90625" style="27"/>
  </cols>
  <sheetData>
    <row r="1" spans="1:23" ht="13" x14ac:dyDescent="0.3">
      <c r="E1" s="59" t="s">
        <v>35</v>
      </c>
      <c r="F1" s="59"/>
      <c r="G1" s="33" t="s">
        <v>22</v>
      </c>
      <c r="H1" s="33" t="s">
        <v>7</v>
      </c>
      <c r="I1" s="33" t="s">
        <v>24</v>
      </c>
      <c r="J1" s="33" t="s">
        <v>25</v>
      </c>
      <c r="K1" s="33" t="s">
        <v>26</v>
      </c>
      <c r="L1" s="33" t="s">
        <v>27</v>
      </c>
      <c r="M1" s="33" t="s">
        <v>28</v>
      </c>
      <c r="N1" s="33" t="s">
        <v>29</v>
      </c>
      <c r="U1" s="27" t="str">
        <f>SOPORTE!A1</f>
        <v>CONSUMO ACTIVA</v>
      </c>
      <c r="W1" s="27" t="str">
        <f>SOPORTE!A1</f>
        <v>CONSUMO ACTIVA</v>
      </c>
    </row>
    <row r="2" spans="1:23" ht="14" x14ac:dyDescent="0.3">
      <c r="A2" s="37" t="s">
        <v>0</v>
      </c>
      <c r="B2" s="57"/>
      <c r="C2" s="57"/>
      <c r="D2" s="39" t="s">
        <v>37</v>
      </c>
      <c r="E2" s="58" t="str">
        <f>IF(B2="","",INDEX('RESUMEN DE CONTRATOS'!$B:$B,MATCH(B2,'RESUMEN DE CONTRATOS'!$C:$C,0)))</f>
        <v/>
      </c>
      <c r="F2" s="58"/>
      <c r="G2" s="36" t="str">
        <f>IF(B2="","",INDEX('RESUMEN DE CONTRATOS'!$A:$A,MATCH(B2,'RESUMEN DE CONTRATOS'!$C:$C,0)))</f>
        <v/>
      </c>
      <c r="H2" s="36" t="str">
        <f>IF($B$2="","",VLOOKUP($B$2,'RESUMEN DE CONTRATOS'!$C:$R,10,0))</f>
        <v/>
      </c>
      <c r="I2" s="36" t="str">
        <f>IF($B$2="","",VLOOKUP($B$2,'RESUMEN DE CONTRATOS'!$C:$R,11,0))</f>
        <v/>
      </c>
      <c r="J2" s="36" t="str">
        <f>IF($B$2="","",VLOOKUP($B$2,'RESUMEN DE CONTRATOS'!$C:$R,12,0))</f>
        <v/>
      </c>
      <c r="K2" s="36" t="str">
        <f>IF($B$2="","",VLOOKUP($B$2,'RESUMEN DE CONTRATOS'!$C:$R,13,0))</f>
        <v/>
      </c>
      <c r="L2" s="36" t="str">
        <f>IF($B$2="","",VLOOKUP($B$2,'RESUMEN DE CONTRATOS'!$C:$R,14,0))</f>
        <v/>
      </c>
      <c r="M2" s="36" t="str">
        <f>IF($B$2="","",VLOOKUP($B$2,'RESUMEN DE CONTRATOS'!$C:$R,15,0))</f>
        <v/>
      </c>
      <c r="N2" s="36" t="str">
        <f>IF($B$2="","",VLOOKUP($B$2,'RESUMEN DE CONTRATOS'!$C:$R,16,0))</f>
        <v/>
      </c>
      <c r="U2" s="27" t="str">
        <f>SOPORTE!A2</f>
        <v>IMPORTE TERMINO DE POTENCIA</v>
      </c>
      <c r="W2" s="27" t="str">
        <f>SOPORTE!A2</f>
        <v>IMPORTE TERMINO DE POTENCIA</v>
      </c>
    </row>
    <row r="3" spans="1:23" x14ac:dyDescent="0.25">
      <c r="U3" s="27" t="str">
        <f>SOPORTE!A3</f>
        <v>IMPORTE TERMINO DE ENERGIA</v>
      </c>
      <c r="W3" s="27" t="str">
        <f>SOPORTE!A3</f>
        <v>IMPORTE TERMINO DE ENERGIA</v>
      </c>
    </row>
    <row r="4" spans="1:23" ht="13" thickBot="1" x14ac:dyDescent="0.3">
      <c r="U4" s="27" t="str">
        <f>SOPORTE!A4</f>
        <v>IMPORTE REACTIVA</v>
      </c>
      <c r="W4" s="27" t="str">
        <f>SOPORTE!A4</f>
        <v>IMPORTE REACTIVA</v>
      </c>
    </row>
    <row r="5" spans="1:23" ht="18" x14ac:dyDescent="0.4">
      <c r="B5" s="54">
        <f>H5-1</f>
        <v>-1</v>
      </c>
      <c r="C5" s="55"/>
      <c r="D5" s="55"/>
      <c r="E5" s="55"/>
      <c r="F5" s="55"/>
      <c r="G5" s="56"/>
      <c r="H5" s="54">
        <f>'RESUMEN DE CONTRATOS'!$A$1</f>
        <v>0</v>
      </c>
      <c r="I5" s="55"/>
      <c r="J5" s="55"/>
      <c r="K5" s="55"/>
      <c r="L5" s="55"/>
      <c r="M5" s="56"/>
      <c r="U5" s="27" t="str">
        <f>SOPORTE!A5</f>
        <v>IMPORTE BI</v>
      </c>
      <c r="W5" s="27" t="str">
        <f>SOPORTE!A5</f>
        <v>IMPORTE BI</v>
      </c>
    </row>
    <row r="6" spans="1:23" ht="26.5" thickBot="1" x14ac:dyDescent="0.3">
      <c r="B6" s="30" t="s">
        <v>30</v>
      </c>
      <c r="C6" s="31" t="s">
        <v>31</v>
      </c>
      <c r="D6" s="31" t="s">
        <v>32</v>
      </c>
      <c r="E6" s="31" t="s">
        <v>33</v>
      </c>
      <c r="F6" s="31" t="s">
        <v>39</v>
      </c>
      <c r="G6" s="43" t="s">
        <v>36</v>
      </c>
      <c r="H6" s="30" t="s">
        <v>30</v>
      </c>
      <c r="I6" s="31" t="s">
        <v>31</v>
      </c>
      <c r="J6" s="31" t="s">
        <v>32</v>
      </c>
      <c r="K6" s="31" t="s">
        <v>33</v>
      </c>
      <c r="L6" s="31" t="s">
        <v>39</v>
      </c>
      <c r="M6" s="43" t="s">
        <v>36</v>
      </c>
      <c r="U6" s="27" t="str">
        <f>SOPORTE!A6</f>
        <v>IMPORTE TOTAL</v>
      </c>
      <c r="W6" s="27" t="str">
        <f>SOPORTE!A6</f>
        <v>IMPORTE TOTAL</v>
      </c>
    </row>
    <row r="7" spans="1:23" ht="13" x14ac:dyDescent="0.3">
      <c r="A7" s="12" t="s">
        <v>10</v>
      </c>
      <c r="B7" s="16">
        <f>SUMIF('CONSUMO ENERGÍA ACTIVA'!$C:$C,$B$2,'CONSUMO ENERGÍA ACTIVA'!$J:$J)</f>
        <v>0</v>
      </c>
      <c r="C7" s="17">
        <f>SUMIF('IMPORTE TP (EUROS)'!$C:$C,$B$2,'IMPORTE TP (EUROS)'!$J:$J)</f>
        <v>0</v>
      </c>
      <c r="D7" s="17">
        <f>SUMIF('IMPORTE TE (EUROS)'!$C:$C,$B$2,'IMPORTE TE (EUROS)'!$J:$J)</f>
        <v>0</v>
      </c>
      <c r="E7" s="17">
        <f>SUMIF('IMPORTE REACTIVA (EUROS)'!$C:$C,$B$2,'IMPORTE REACTIVA (EUROS)'!$J:$J)</f>
        <v>0</v>
      </c>
      <c r="F7" s="17">
        <f>SUMIF('IMPORTE BI (EUROS)'!$C:$C,$B$2,'IMPORTE BI (EUROS)'!$J:$J)</f>
        <v>0</v>
      </c>
      <c r="G7" s="18">
        <f>SUMIF('IMPORTE TOTAL (EUROS)'!$C:$C,$B$2,'IMPORTE TOTAL (EUROS)'!$J:$J)</f>
        <v>0</v>
      </c>
      <c r="H7" s="16">
        <f>SUMIF('CONSUMO ENERGÍA ACTIVA'!$C:$C,$B$2,'CONSUMO ENERGÍA ACTIVA'!$W:$W)</f>
        <v>0</v>
      </c>
      <c r="I7" s="17">
        <f>SUMIF('IMPORTE TP (EUROS)'!$C:$C,$B$2,'IMPORTE TP (EUROS)'!$W:$W)</f>
        <v>0</v>
      </c>
      <c r="J7" s="17">
        <f>SUMIF('IMPORTE TE (EUROS)'!$C:$C,$B$2,'IMPORTE TE (EUROS)'!$W:$W)</f>
        <v>0</v>
      </c>
      <c r="K7" s="17">
        <f>SUMIF('IMPORTE REACTIVA (EUROS)'!$C:$C,$B$2,'IMPORTE REACTIVA (EUROS)'!$W:$W)</f>
        <v>0</v>
      </c>
      <c r="L7" s="17">
        <f>SUMIF('IMPORTE BI (EUROS)'!$C:$C,$B$2,'IMPORTE BI (EUROS)'!$W:$W)</f>
        <v>0</v>
      </c>
      <c r="M7" s="18">
        <f>SUMIF('IMPORTE TOTAL (EUROS)'!$C:$C,$B$2,'IMPORTE TOTAL (EUROS)'!$W:$W)</f>
        <v>0</v>
      </c>
      <c r="Q7" s="27"/>
    </row>
    <row r="8" spans="1:23" ht="13" x14ac:dyDescent="0.3">
      <c r="A8" s="13" t="s">
        <v>11</v>
      </c>
      <c r="B8" s="19">
        <f>SUMIF('CONSUMO ENERGÍA ACTIVA'!$C:$C,$B$2,'CONSUMO ENERGÍA ACTIVA'!$K:$K)</f>
        <v>0</v>
      </c>
      <c r="C8" s="20">
        <f>SUMIF('IMPORTE TP (EUROS)'!$C:$C,$B$2,'IMPORTE TP (EUROS)'!$K:$K)</f>
        <v>0</v>
      </c>
      <c r="D8" s="20">
        <f>SUMIF('IMPORTE TE (EUROS)'!$C:$C,$B$2,'IMPORTE TE (EUROS)'!$K:$K)</f>
        <v>0</v>
      </c>
      <c r="E8" s="20">
        <f>SUMIF('IMPORTE REACTIVA (EUROS)'!$C:$C,$B$2,'IMPORTE REACTIVA (EUROS)'!$K:$K)</f>
        <v>0</v>
      </c>
      <c r="F8" s="20">
        <f>SUMIF('IMPORTE BI (EUROS)'!$C:$C,$B$2,'IMPORTE BI (EUROS)'!$K:$K)</f>
        <v>0</v>
      </c>
      <c r="G8" s="21">
        <f>SUMIF('IMPORTE TOTAL (EUROS)'!$C:$C,$B$2,'IMPORTE TOTAL (EUROS)'!$K:$K)</f>
        <v>0</v>
      </c>
      <c r="H8" s="19">
        <f>SUMIF('CONSUMO ENERGÍA ACTIVA'!$C:$C,$B$2,'CONSUMO ENERGÍA ACTIVA'!$X:$X)</f>
        <v>0</v>
      </c>
      <c r="I8" s="20">
        <f>SUMIF('IMPORTE TP (EUROS)'!$C:$C,$B$2,'IMPORTE TP (EUROS)'!$X:$X)</f>
        <v>0</v>
      </c>
      <c r="J8" s="20">
        <f>SUMIF('IMPORTE TE (EUROS)'!$C:$C,$B$2,'IMPORTE TE (EUROS)'!$X:$X)</f>
        <v>0</v>
      </c>
      <c r="K8" s="20">
        <f>SUMIF('IMPORTE REACTIVA (EUROS)'!$C:$C,$B$2,'IMPORTE REACTIVA (EUROS)'!$X:$X)</f>
        <v>0</v>
      </c>
      <c r="L8" s="20">
        <f>SUMIF('IMPORTE BI (EUROS)'!$C:$C,$B$2,'IMPORTE BI (EUROS)'!$X:$X)</f>
        <v>0</v>
      </c>
      <c r="M8" s="21">
        <f>SUMIF('IMPORTE TOTAL (EUROS)'!$C:$C,$B$2,'IMPORTE TOTAL (EUROS)'!$X:$X)</f>
        <v>0</v>
      </c>
      <c r="Q8" s="27"/>
    </row>
    <row r="9" spans="1:23" ht="13" x14ac:dyDescent="0.3">
      <c r="A9" s="14" t="s">
        <v>12</v>
      </c>
      <c r="B9" s="22">
        <f>SUMIF('CONSUMO ENERGÍA ACTIVA'!$C:$C,$B$2,'CONSUMO ENERGÍA ACTIVA'!$L:$L)</f>
        <v>0</v>
      </c>
      <c r="C9" s="23">
        <f>SUMIF('IMPORTE TP (EUROS)'!$C:$C,$B$2,'IMPORTE TP (EUROS)'!$L:$L)</f>
        <v>0</v>
      </c>
      <c r="D9" s="23">
        <f>SUMIF('IMPORTE TE (EUROS)'!$C:$C,$B$2,'IMPORTE TE (EUROS)'!$L:$L)</f>
        <v>0</v>
      </c>
      <c r="E9" s="23">
        <f>SUMIF('IMPORTE REACTIVA (EUROS)'!$C:$C,$B$2,'IMPORTE REACTIVA (EUROS)'!$L:$L)</f>
        <v>0</v>
      </c>
      <c r="F9" s="23">
        <f>SUMIF('IMPORTE BI (EUROS)'!$C:$C,$B$2,'IMPORTE BI (EUROS)'!$L:$L)</f>
        <v>0</v>
      </c>
      <c r="G9" s="18">
        <f>SUMIF('IMPORTE TOTAL (EUROS)'!$C:$C,$B$2,'IMPORTE TOTAL (EUROS)'!$L:$L)</f>
        <v>0</v>
      </c>
      <c r="H9" s="22">
        <f>SUMIF('CONSUMO ENERGÍA ACTIVA'!$C:$C,$B$2,'CONSUMO ENERGÍA ACTIVA'!$Y:$Y)</f>
        <v>0</v>
      </c>
      <c r="I9" s="23">
        <f>SUMIF('IMPORTE TP (EUROS)'!$C:$C,$B$2,'IMPORTE TP (EUROS)'!$Y:$Y)</f>
        <v>0</v>
      </c>
      <c r="J9" s="23">
        <f>SUMIF('IMPORTE TE (EUROS)'!$C:$C,$B$2,'IMPORTE TE (EUROS)'!$Y:$Y)</f>
        <v>0</v>
      </c>
      <c r="K9" s="23">
        <f>SUMIF('IMPORTE REACTIVA (EUROS)'!$C:$C,$B$2,'IMPORTE REACTIVA (EUROS)'!$Y:$Y)</f>
        <v>0</v>
      </c>
      <c r="L9" s="23">
        <f>SUMIF('IMPORTE BI (EUROS)'!$C:$C,$B$2,'IMPORTE BI (EUROS)'!$Y:$Y)</f>
        <v>0</v>
      </c>
      <c r="M9" s="18">
        <f>SUMIF('IMPORTE TOTAL (EUROS)'!$C:$C,$B$2,'IMPORTE TOTAL (EUROS)'!$Y:$Y)</f>
        <v>0</v>
      </c>
      <c r="Q9" s="27"/>
    </row>
    <row r="10" spans="1:23" ht="13" x14ac:dyDescent="0.3">
      <c r="A10" s="13" t="s">
        <v>13</v>
      </c>
      <c r="B10" s="19">
        <f>SUMIF('CONSUMO ENERGÍA ACTIVA'!$C:$C,$B$2,'CONSUMO ENERGÍA ACTIVA'!$M:$M)</f>
        <v>0</v>
      </c>
      <c r="C10" s="20">
        <f>SUMIF('IMPORTE TP (EUROS)'!$C:$C,$B$2,'IMPORTE TP (EUROS)'!$M:$M)</f>
        <v>0</v>
      </c>
      <c r="D10" s="20">
        <f>SUMIF('IMPORTE TE (EUROS)'!$C:$C,$B$2,'IMPORTE TE (EUROS)'!$M:$M)</f>
        <v>0</v>
      </c>
      <c r="E10" s="20">
        <f>SUMIF('IMPORTE REACTIVA (EUROS)'!$C:$C,$B$2,'IMPORTE REACTIVA (EUROS)'!$M:$M)</f>
        <v>0</v>
      </c>
      <c r="F10" s="20">
        <f>SUMIF('IMPORTE BI (EUROS)'!$C:$C,$B$2,'IMPORTE BI (EUROS)'!$M:$M)</f>
        <v>0</v>
      </c>
      <c r="G10" s="21">
        <f>SUMIF('IMPORTE TOTAL (EUROS)'!$C:$C,$B$2,'IMPORTE TOTAL (EUROS)'!$M:$M)</f>
        <v>0</v>
      </c>
      <c r="H10" s="19">
        <f>SUMIF('CONSUMO ENERGÍA ACTIVA'!$C:$C,$B$2,'CONSUMO ENERGÍA ACTIVA'!$Z:$Z)</f>
        <v>0</v>
      </c>
      <c r="I10" s="20">
        <f>SUMIF('IMPORTE TP (EUROS)'!$C:$C,$B$2,'IMPORTE TP (EUROS)'!$Z:$Z)</f>
        <v>0</v>
      </c>
      <c r="J10" s="20">
        <f>SUMIF('IMPORTE TE (EUROS)'!$C:$C,$B$2,'IMPORTE TE (EUROS)'!$Z:$Z)</f>
        <v>0</v>
      </c>
      <c r="K10" s="20">
        <f>SUMIF('IMPORTE REACTIVA (EUROS)'!$C:$C,$B$2,'IMPORTE REACTIVA (EUROS)'!$Z:$Z)</f>
        <v>0</v>
      </c>
      <c r="L10" s="20">
        <f>SUMIF('IMPORTE BI (EUROS)'!$C:$C,$B$2,'IMPORTE BI (EUROS)'!$Z:$Z)</f>
        <v>0</v>
      </c>
      <c r="M10" s="21">
        <f>SUMIF('IMPORTE TOTAL (EUROS)'!$C:$C,$B$2,'IMPORTE TOTAL (EUROS)'!$Z:$Z)</f>
        <v>0</v>
      </c>
      <c r="Q10" s="27"/>
    </row>
    <row r="11" spans="1:23" ht="13" x14ac:dyDescent="0.3">
      <c r="A11" s="14" t="s">
        <v>14</v>
      </c>
      <c r="B11" s="22">
        <f>SUMIF('CONSUMO ENERGÍA ACTIVA'!$C:$C,$B$2,'CONSUMO ENERGÍA ACTIVA'!$N:$N)</f>
        <v>0</v>
      </c>
      <c r="C11" s="23">
        <f>SUMIF('IMPORTE TP (EUROS)'!$C:$C,$B$2,'IMPORTE TP (EUROS)'!$N:$N)</f>
        <v>0</v>
      </c>
      <c r="D11" s="23">
        <f>SUMIF('IMPORTE TE (EUROS)'!$C:$C,$B$2,'IMPORTE TE (EUROS)'!$N:$N)</f>
        <v>0</v>
      </c>
      <c r="E11" s="23">
        <f>SUMIF('IMPORTE REACTIVA (EUROS)'!$C:$C,$B$2,'IMPORTE REACTIVA (EUROS)'!$N:$N)</f>
        <v>0</v>
      </c>
      <c r="F11" s="23">
        <f>SUMIF('IMPORTE BI (EUROS)'!$C:$C,$B$2,'IMPORTE BI (EUROS)'!$N:$N)</f>
        <v>0</v>
      </c>
      <c r="G11" s="18">
        <f>SUMIF('IMPORTE TOTAL (EUROS)'!$C:$C,$B$2,'IMPORTE TOTAL (EUROS)'!$N:$N)</f>
        <v>0</v>
      </c>
      <c r="H11" s="22">
        <f>SUMIF('CONSUMO ENERGÍA ACTIVA'!$C:$C,$B$2,'CONSUMO ENERGÍA ACTIVA'!$AA:$AA)</f>
        <v>0</v>
      </c>
      <c r="I11" s="23">
        <f>SUMIF('IMPORTE TP (EUROS)'!$C:$C,$B$2,'IMPORTE TP (EUROS)'!$AA:$AA)</f>
        <v>0</v>
      </c>
      <c r="J11" s="23">
        <f>SUMIF('IMPORTE TE (EUROS)'!$C:$C,$B$2,'IMPORTE TE (EUROS)'!$AA:$AA)</f>
        <v>0</v>
      </c>
      <c r="K11" s="23">
        <f>SUMIF('IMPORTE REACTIVA (EUROS)'!$C:$C,$B$2,'IMPORTE REACTIVA (EUROS)'!$AA:$AA)</f>
        <v>0</v>
      </c>
      <c r="L11" s="23">
        <f>SUMIF('IMPORTE BI (EUROS)'!$C:$C,$B$2,'IMPORTE BI (EUROS)'!$AA:$AA)</f>
        <v>0</v>
      </c>
      <c r="M11" s="18">
        <f>SUMIF('IMPORTE TOTAL (EUROS)'!$C:$C,$B$2,'IMPORTE TOTAL (EUROS)'!$AA:$AA)</f>
        <v>0</v>
      </c>
      <c r="Q11" s="27"/>
    </row>
    <row r="12" spans="1:23" ht="13" x14ac:dyDescent="0.3">
      <c r="A12" s="13" t="s">
        <v>15</v>
      </c>
      <c r="B12" s="19">
        <f>SUMIF('CONSUMO ENERGÍA ACTIVA'!$C:$C,$B$2,'CONSUMO ENERGÍA ACTIVA'!$O:$O)</f>
        <v>0</v>
      </c>
      <c r="C12" s="20">
        <f>SUMIF('IMPORTE TP (EUROS)'!$C:$C,$B$2,'IMPORTE TP (EUROS)'!$O:$O)</f>
        <v>0</v>
      </c>
      <c r="D12" s="20">
        <f>SUMIF('IMPORTE TE (EUROS)'!$C:$C,$B$2,'IMPORTE TE (EUROS)'!$O:$O)</f>
        <v>0</v>
      </c>
      <c r="E12" s="20">
        <f>SUMIF('IMPORTE REACTIVA (EUROS)'!$C:$C,$B$2,'IMPORTE REACTIVA (EUROS)'!$O:$O)</f>
        <v>0</v>
      </c>
      <c r="F12" s="20">
        <f>SUMIF('IMPORTE BI (EUROS)'!$C:$C,$B$2,'IMPORTE BI (EUROS)'!$O:$O)</f>
        <v>0</v>
      </c>
      <c r="G12" s="21">
        <f>SUMIF('IMPORTE TOTAL (EUROS)'!$C:$C,$B$2,'IMPORTE TOTAL (EUROS)'!$O:$O)</f>
        <v>0</v>
      </c>
      <c r="H12" s="19">
        <f>SUMIF('CONSUMO ENERGÍA ACTIVA'!$C:$C,$B$2,'CONSUMO ENERGÍA ACTIVA'!$AB:$AB)</f>
        <v>0</v>
      </c>
      <c r="I12" s="20">
        <f>SUMIF('IMPORTE TP (EUROS)'!$C:$C,$B$2,'IMPORTE TP (EUROS)'!$AB:$AB)</f>
        <v>0</v>
      </c>
      <c r="J12" s="20">
        <f>SUMIF('IMPORTE TE (EUROS)'!$C:$C,$B$2,'IMPORTE TE (EUROS)'!$AB:$AB)</f>
        <v>0</v>
      </c>
      <c r="K12" s="20">
        <f>SUMIF('IMPORTE REACTIVA (EUROS)'!$C:$C,$B$2,'IMPORTE REACTIVA (EUROS)'!$AB:$AB)</f>
        <v>0</v>
      </c>
      <c r="L12" s="20">
        <f>SUMIF('IMPORTE BI (EUROS)'!$C:$C,$B$2,'IMPORTE BI (EUROS)'!$AB:$AB)</f>
        <v>0</v>
      </c>
      <c r="M12" s="21">
        <f>SUMIF('IMPORTE TOTAL (EUROS)'!$C:$C,$B$2,'IMPORTE TOTAL (EUROS)'!$AB:$AB)</f>
        <v>0</v>
      </c>
      <c r="Q12" s="27"/>
    </row>
    <row r="13" spans="1:23" ht="13" x14ac:dyDescent="0.3">
      <c r="A13" s="14" t="s">
        <v>16</v>
      </c>
      <c r="B13" s="22">
        <f>SUMIF('CONSUMO ENERGÍA ACTIVA'!$C:$C,$B$2,'CONSUMO ENERGÍA ACTIVA'!$P:$P)</f>
        <v>0</v>
      </c>
      <c r="C13" s="23">
        <f>SUMIF('IMPORTE TP (EUROS)'!$C:$C,$B$2,'IMPORTE TP (EUROS)'!$P:$P)</f>
        <v>0</v>
      </c>
      <c r="D13" s="23">
        <f>SUMIF('IMPORTE TE (EUROS)'!$C:$C,$B$2,'IMPORTE TE (EUROS)'!$P:$P)</f>
        <v>0</v>
      </c>
      <c r="E13" s="23">
        <f>SUMIF('IMPORTE REACTIVA (EUROS)'!$C:$C,$B$2,'IMPORTE REACTIVA (EUROS)'!$P:$P)</f>
        <v>0</v>
      </c>
      <c r="F13" s="23">
        <f>SUMIF('IMPORTE BI (EUROS)'!$C:$C,$B$2,'IMPORTE BI (EUROS)'!$P:$P)</f>
        <v>0</v>
      </c>
      <c r="G13" s="18">
        <f>SUMIF('IMPORTE TOTAL (EUROS)'!$C:$C,$B$2,'IMPORTE TOTAL (EUROS)'!$P:$P)</f>
        <v>0</v>
      </c>
      <c r="H13" s="22">
        <f>SUMIF('CONSUMO ENERGÍA ACTIVA'!$C:$C,$B$2,'CONSUMO ENERGÍA ACTIVA'!$AC:$AC)</f>
        <v>0</v>
      </c>
      <c r="I13" s="23">
        <f>SUMIF('IMPORTE TP (EUROS)'!$C:$C,$B$2,'IMPORTE TP (EUROS)'!$AC:$AC)</f>
        <v>0</v>
      </c>
      <c r="J13" s="23">
        <f>SUMIF('IMPORTE TE (EUROS)'!$C:$C,$B$2,'IMPORTE TE (EUROS)'!$AC:$AC)</f>
        <v>0</v>
      </c>
      <c r="K13" s="23">
        <f>SUMIF('IMPORTE REACTIVA (EUROS)'!$C:$C,$B$2,'IMPORTE REACTIVA (EUROS)'!$AC:$AC)</f>
        <v>0</v>
      </c>
      <c r="L13" s="23">
        <f>SUMIF('IMPORTE BI (EUROS)'!$C:$C,$B$2,'IMPORTE BI (EUROS)'!$AC:$AC)</f>
        <v>0</v>
      </c>
      <c r="M13" s="18">
        <f>SUMIF('IMPORTE TOTAL (EUROS)'!$C:$C,$B$2,'IMPORTE TOTAL (EUROS)'!$AC:$AC)</f>
        <v>0</v>
      </c>
      <c r="Q13" s="27"/>
    </row>
    <row r="14" spans="1:23" ht="13" x14ac:dyDescent="0.3">
      <c r="A14" s="13" t="s">
        <v>17</v>
      </c>
      <c r="B14" s="19">
        <f>SUMIF('CONSUMO ENERGÍA ACTIVA'!$C:$C,$B$2,'CONSUMO ENERGÍA ACTIVA'!$Q:$Q)</f>
        <v>0</v>
      </c>
      <c r="C14" s="20">
        <f>SUMIF('IMPORTE TP (EUROS)'!$C:$C,$B$2,'IMPORTE TP (EUROS)'!$Q:$Q)</f>
        <v>0</v>
      </c>
      <c r="D14" s="20">
        <f>SUMIF('IMPORTE TE (EUROS)'!$C:$C,$B$2,'IMPORTE TE (EUROS)'!$Q:$Q)</f>
        <v>0</v>
      </c>
      <c r="E14" s="20">
        <f>SUMIF('IMPORTE REACTIVA (EUROS)'!$C:$C,$B$2,'IMPORTE REACTIVA (EUROS)'!$Q:$Q)</f>
        <v>0</v>
      </c>
      <c r="F14" s="20">
        <f>SUMIF('IMPORTE BI (EUROS)'!$C:$C,$B$2,'IMPORTE BI (EUROS)'!$Q:$Q)</f>
        <v>0</v>
      </c>
      <c r="G14" s="21">
        <f>SUMIF('IMPORTE TOTAL (EUROS)'!$C:$C,$B$2,'IMPORTE TOTAL (EUROS)'!$Q:$Q)</f>
        <v>0</v>
      </c>
      <c r="H14" s="19">
        <f>SUMIF('CONSUMO ENERGÍA ACTIVA'!$C:$C,$B$2,'CONSUMO ENERGÍA ACTIVA'!$AD:$AD)</f>
        <v>0</v>
      </c>
      <c r="I14" s="20">
        <f>SUMIF('IMPORTE TP (EUROS)'!$C:$C,$B$2,'IMPORTE TP (EUROS)'!$AD:$AD)</f>
        <v>0</v>
      </c>
      <c r="J14" s="20">
        <f>SUMIF('IMPORTE TE (EUROS)'!$C:$C,$B$2,'IMPORTE TE (EUROS)'!$AD:$AD)</f>
        <v>0</v>
      </c>
      <c r="K14" s="20">
        <f>SUMIF('IMPORTE REACTIVA (EUROS)'!$C:$C,$B$2,'IMPORTE REACTIVA (EUROS)'!$AD:$AD)</f>
        <v>0</v>
      </c>
      <c r="L14" s="20">
        <f>SUMIF('IMPORTE BI (EUROS)'!$C:$C,$B$2,'IMPORTE BI (EUROS)'!$AD:$AD)</f>
        <v>0</v>
      </c>
      <c r="M14" s="21">
        <f>SUMIF('IMPORTE TOTAL (EUROS)'!$C:$C,$B$2,'IMPORTE TOTAL (EUROS)'!$AD:$AD)</f>
        <v>0</v>
      </c>
      <c r="Q14" s="27"/>
    </row>
    <row r="15" spans="1:23" ht="13" x14ac:dyDescent="0.3">
      <c r="A15" s="14" t="s">
        <v>18</v>
      </c>
      <c r="B15" s="22">
        <f>SUMIF('CONSUMO ENERGÍA ACTIVA'!$C:$C,$B$2,'CONSUMO ENERGÍA ACTIVA'!$R:$R)</f>
        <v>0</v>
      </c>
      <c r="C15" s="23">
        <f>SUMIF('IMPORTE TP (EUROS)'!$C:$C,$B$2,'IMPORTE TP (EUROS)'!$R:$R)</f>
        <v>0</v>
      </c>
      <c r="D15" s="23">
        <f>SUMIF('IMPORTE TE (EUROS)'!$C:$C,$B$2,'IMPORTE TE (EUROS)'!$R:$R)</f>
        <v>0</v>
      </c>
      <c r="E15" s="23">
        <f>SUMIF('IMPORTE REACTIVA (EUROS)'!$C:$C,$B$2,'IMPORTE REACTIVA (EUROS)'!$R:$R)</f>
        <v>0</v>
      </c>
      <c r="F15" s="23">
        <f>SUMIF('IMPORTE BI (EUROS)'!$C:$C,$B$2,'IMPORTE BI (EUROS)'!$R:$R)</f>
        <v>0</v>
      </c>
      <c r="G15" s="18">
        <f>SUMIF('IMPORTE TOTAL (EUROS)'!$C:$C,$B$2,'IMPORTE TOTAL (EUROS)'!$R:$R)</f>
        <v>0</v>
      </c>
      <c r="H15" s="22">
        <f>SUMIF('CONSUMO ENERGÍA ACTIVA'!$C:$C,$B$2,'CONSUMO ENERGÍA ACTIVA'!$AE:$AE)</f>
        <v>0</v>
      </c>
      <c r="I15" s="23">
        <f>SUMIF('IMPORTE TP (EUROS)'!$C:$C,$B$2,'IMPORTE TP (EUROS)'!$AE:$AE)</f>
        <v>0</v>
      </c>
      <c r="J15" s="23">
        <f>SUMIF('IMPORTE TE (EUROS)'!$C:$C,$B$2,'IMPORTE TE (EUROS)'!$AE:$AE)</f>
        <v>0</v>
      </c>
      <c r="K15" s="23">
        <f>SUMIF('IMPORTE REACTIVA (EUROS)'!$C:$C,$B$2,'IMPORTE REACTIVA (EUROS)'!$AE:$AE)</f>
        <v>0</v>
      </c>
      <c r="L15" s="23">
        <f>SUMIF('IMPORTE BI (EUROS)'!$C:$C,$B$2,'IMPORTE BI (EUROS)'!$AE:$AE)</f>
        <v>0</v>
      </c>
      <c r="M15" s="18">
        <f>SUMIF('IMPORTE TOTAL (EUROS)'!$C:$C,$B$2,'IMPORTE TOTAL (EUROS)'!$AE:$AE)</f>
        <v>0</v>
      </c>
      <c r="Q15" s="27"/>
    </row>
    <row r="16" spans="1:23" ht="13" x14ac:dyDescent="0.3">
      <c r="A16" s="13" t="s">
        <v>19</v>
      </c>
      <c r="B16" s="19">
        <f>SUMIF('CONSUMO ENERGÍA ACTIVA'!$C:$C,$B$2,'CONSUMO ENERGÍA ACTIVA'!$S:$S)</f>
        <v>0</v>
      </c>
      <c r="C16" s="20">
        <f>SUMIF('IMPORTE TP (EUROS)'!$C:$C,$B$2,'IMPORTE TP (EUROS)'!$S:$S)</f>
        <v>0</v>
      </c>
      <c r="D16" s="20">
        <f>SUMIF('IMPORTE TE (EUROS)'!$C:$C,$B$2,'IMPORTE TE (EUROS)'!$S:$S)</f>
        <v>0</v>
      </c>
      <c r="E16" s="20">
        <f>SUMIF('IMPORTE REACTIVA (EUROS)'!$C:$C,$B$2,'IMPORTE REACTIVA (EUROS)'!$S:$S)</f>
        <v>0</v>
      </c>
      <c r="F16" s="20">
        <f>SUMIF('IMPORTE BI (EUROS)'!$C:$C,$B$2,'IMPORTE BI (EUROS)'!$S:$S)</f>
        <v>0</v>
      </c>
      <c r="G16" s="21">
        <f>SUMIF('IMPORTE TOTAL (EUROS)'!$C:$C,$B$2,'IMPORTE TOTAL (EUROS)'!$S:$S)</f>
        <v>0</v>
      </c>
      <c r="H16" s="19">
        <f>SUMIF('CONSUMO ENERGÍA ACTIVA'!$C:$C,$B$2,'CONSUMO ENERGÍA ACTIVA'!$AF:$AF)</f>
        <v>0</v>
      </c>
      <c r="I16" s="20">
        <f>SUMIF('IMPORTE TP (EUROS)'!$C:$C,$B$2,'IMPORTE TP (EUROS)'!$AF:$AF)</f>
        <v>0</v>
      </c>
      <c r="J16" s="20">
        <f>SUMIF('IMPORTE TE (EUROS)'!$C:$C,$B$2,'IMPORTE TE (EUROS)'!$AF:$AF)</f>
        <v>0</v>
      </c>
      <c r="K16" s="20">
        <f>SUMIF('IMPORTE REACTIVA (EUROS)'!$C:$C,$B$2,'IMPORTE REACTIVA (EUROS)'!$AF:$AF)</f>
        <v>0</v>
      </c>
      <c r="L16" s="20">
        <f>SUMIF('IMPORTE BI (EUROS)'!$C:$C,$B$2,'IMPORTE BI (EUROS)'!$AF:$AF)</f>
        <v>0</v>
      </c>
      <c r="M16" s="21">
        <f>SUMIF('IMPORTE TOTAL (EUROS)'!$C:$C,$B$2,'IMPORTE TOTAL (EUROS)'!$AF:$AF)</f>
        <v>0</v>
      </c>
      <c r="Q16" s="27"/>
    </row>
    <row r="17" spans="1:17" ht="13" x14ac:dyDescent="0.3">
      <c r="A17" s="14" t="s">
        <v>20</v>
      </c>
      <c r="B17" s="22">
        <f>SUMIF('CONSUMO ENERGÍA ACTIVA'!$C:$C,$B$2,'CONSUMO ENERGÍA ACTIVA'!$T:$T)</f>
        <v>0</v>
      </c>
      <c r="C17" s="23">
        <f>SUMIF('IMPORTE TP (EUROS)'!$C:$C,$B$2,'IMPORTE TP (EUROS)'!$T:$T)</f>
        <v>0</v>
      </c>
      <c r="D17" s="23">
        <f>SUMIF('IMPORTE TE (EUROS)'!$C:$C,$B$2,'IMPORTE TE (EUROS)'!$T:$T)</f>
        <v>0</v>
      </c>
      <c r="E17" s="23">
        <f>SUMIF('IMPORTE REACTIVA (EUROS)'!$C:$C,$B$2,'IMPORTE REACTIVA (EUROS)'!$T:$T)</f>
        <v>0</v>
      </c>
      <c r="F17" s="23">
        <f>SUMIF('IMPORTE BI (EUROS)'!$C:$C,$B$2,'IMPORTE BI (EUROS)'!$T:$T)</f>
        <v>0</v>
      </c>
      <c r="G17" s="18">
        <f>SUMIF('IMPORTE TOTAL (EUROS)'!$C:$C,$B$2,'IMPORTE TOTAL (EUROS)'!$T:$T)</f>
        <v>0</v>
      </c>
      <c r="H17" s="22">
        <f>SUMIF('CONSUMO ENERGÍA ACTIVA'!$C:$C,$B$2,'CONSUMO ENERGÍA ACTIVA'!$AG:$AG)</f>
        <v>0</v>
      </c>
      <c r="I17" s="23">
        <f>SUMIF('IMPORTE TP (EUROS)'!$C:$C,$B$2,'IMPORTE TP (EUROS)'!$AG:$AG)</f>
        <v>0</v>
      </c>
      <c r="J17" s="23">
        <f>SUMIF('IMPORTE TE (EUROS)'!$C:$C,$B$2,'IMPORTE TE (EUROS)'!$AG:$AG)</f>
        <v>0</v>
      </c>
      <c r="K17" s="23">
        <f>SUMIF('IMPORTE REACTIVA (EUROS)'!$C:$C,$B$2,'IMPORTE REACTIVA (EUROS)'!$AG:$AG)</f>
        <v>0</v>
      </c>
      <c r="L17" s="23">
        <f>SUMIF('IMPORTE BI (EUROS)'!$C:$C,$B$2,'IMPORTE BI (EUROS)'!$AG:$AG)</f>
        <v>0</v>
      </c>
      <c r="M17" s="18">
        <f>SUMIF('IMPORTE TOTAL (EUROS)'!$C:$C,$B$2,'IMPORTE TOTAL (EUROS)'!$AG:$AG)</f>
        <v>0</v>
      </c>
      <c r="Q17" s="27"/>
    </row>
    <row r="18" spans="1:17" ht="13.5" thickBot="1" x14ac:dyDescent="0.35">
      <c r="A18" s="15" t="s">
        <v>21</v>
      </c>
      <c r="B18" s="24">
        <f>SUMIF('CONSUMO ENERGÍA ACTIVA'!$C:$C,$B$2,'CONSUMO ENERGÍA ACTIVA'!$U:$U)</f>
        <v>0</v>
      </c>
      <c r="C18" s="25">
        <f>SUMIF('IMPORTE TP (EUROS)'!$C:$C,$B$2,'IMPORTE TP (EUROS)'!$U:$U)</f>
        <v>0</v>
      </c>
      <c r="D18" s="25">
        <f>SUMIF('IMPORTE TE (EUROS)'!$C:$C,$B$2,'IMPORTE TE (EUROS)'!$U:$U)</f>
        <v>0</v>
      </c>
      <c r="E18" s="25">
        <f>SUMIF('IMPORTE REACTIVA (EUROS)'!$C:$C,$B$2,'IMPORTE REACTIVA (EUROS)'!$U:$U)</f>
        <v>0</v>
      </c>
      <c r="F18" s="25">
        <f>SUMIF('IMPORTE BI (EUROS)'!$C:$C,$B$2,'IMPORTE BI (EUROS)'!$U:$U)</f>
        <v>0</v>
      </c>
      <c r="G18" s="26">
        <f>SUMIF('IMPORTE TOTAL (EUROS)'!$C:$C,$B$2,'IMPORTE TOTAL (EUROS)'!$U:$U)</f>
        <v>0</v>
      </c>
      <c r="H18" s="24">
        <f>SUMIF('CONSUMO ENERGÍA ACTIVA'!$C:$C,$B$2,'CONSUMO ENERGÍA ACTIVA'!$AH:$AH)</f>
        <v>0</v>
      </c>
      <c r="I18" s="25">
        <f>SUMIF('IMPORTE TP (EUROS)'!$C:$C,$B$2,'IMPORTE TP (EUROS)'!$AH:$AH)</f>
        <v>0</v>
      </c>
      <c r="J18" s="25">
        <f>SUMIF('IMPORTE TE (EUROS)'!$C:$C,$B$2,'IMPORTE TE (EUROS)'!$AH:$AH)</f>
        <v>0</v>
      </c>
      <c r="K18" s="25">
        <f>SUMIF('IMPORTE REACTIVA (EUROS)'!$C:$C,$B$2,'IMPORTE REACTIVA (EUROS)'!$AH:$AH)</f>
        <v>0</v>
      </c>
      <c r="L18" s="25">
        <f>SUMIF('IMPORTE BI (EUROS)'!$C:$C,$B$2,'IMPORTE BI (EUROS)'!$AH:$AH)</f>
        <v>0</v>
      </c>
      <c r="M18" s="26">
        <f>SUMIF('IMPORTE TOTAL (EUROS)'!$C:$C,$B$2,'IMPORTE TOTAL (EUROS)'!$AH:$AH)</f>
        <v>0</v>
      </c>
      <c r="Q18" s="27"/>
    </row>
    <row r="19" spans="1:17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7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44"/>
      <c r="P20" s="44"/>
    </row>
    <row r="21" spans="1:17" x14ac:dyDescent="0.25">
      <c r="A21" s="27" t="s">
        <v>30</v>
      </c>
      <c r="B21" s="27"/>
      <c r="C21" s="27"/>
      <c r="D21" s="27" t="s">
        <v>31</v>
      </c>
      <c r="E21" s="27"/>
      <c r="F21" s="27" t="s">
        <v>32</v>
      </c>
      <c r="G21" s="27"/>
      <c r="H21" s="27" t="s">
        <v>33</v>
      </c>
      <c r="I21" s="27"/>
      <c r="J21" s="27" t="s">
        <v>36</v>
      </c>
      <c r="K21" s="27"/>
      <c r="L21" s="27" t="s">
        <v>34</v>
      </c>
      <c r="M21" s="27"/>
      <c r="N21" s="27"/>
      <c r="O21" s="44"/>
      <c r="P21" s="44"/>
    </row>
    <row r="22" spans="1:17" ht="13" x14ac:dyDescent="0.25">
      <c r="A22" s="27"/>
      <c r="B22" s="27">
        <f>IF(B$35,$B$5,"")</f>
        <v>-1</v>
      </c>
      <c r="C22" s="27">
        <f>IF(C$35,$H$5,"")</f>
        <v>0</v>
      </c>
      <c r="D22" s="27" t="str">
        <f>IF(D$35,$B$5,"")</f>
        <v/>
      </c>
      <c r="E22" s="27" t="str">
        <f>IF(E$35,$H$5,"")</f>
        <v/>
      </c>
      <c r="F22" s="27" t="str">
        <f>IF(F$35,$B$5,"")</f>
        <v/>
      </c>
      <c r="G22" s="27" t="str">
        <f>IF(G$35,$H$5,"")</f>
        <v/>
      </c>
      <c r="H22" s="27" t="str">
        <f>IF(H$35,$B$5,"")</f>
        <v/>
      </c>
      <c r="I22" s="27" t="str">
        <f>IF(I$35,$H$5,"")</f>
        <v/>
      </c>
      <c r="J22" s="27" t="str">
        <f>IF(J$35,$B$5,"")</f>
        <v/>
      </c>
      <c r="K22" s="27" t="str">
        <f>IF(K$35,$H$5,"")</f>
        <v/>
      </c>
      <c r="L22" s="27" t="str">
        <f>IF(L$35,$B$5,"")</f>
        <v/>
      </c>
      <c r="M22" s="27" t="str">
        <f>IF(M$35,$H$5,"")</f>
        <v/>
      </c>
      <c r="N22" s="27">
        <f>IFERROR(VLOOKUP($B$3,SOPORTE!$A:$B,2,0),1)</f>
        <v>1</v>
      </c>
      <c r="O22" s="44"/>
      <c r="P22" s="30" t="s">
        <v>50</v>
      </c>
    </row>
    <row r="23" spans="1:17" x14ac:dyDescent="0.25">
      <c r="A23" s="27" t="s">
        <v>10</v>
      </c>
      <c r="B23" s="28">
        <f>IF($B$35,B7,"")</f>
        <v>0</v>
      </c>
      <c r="C23" s="28">
        <f>IF($C$35,H7,"")</f>
        <v>0</v>
      </c>
      <c r="D23" s="29" t="str">
        <f>IF($D$35,C7,"")</f>
        <v/>
      </c>
      <c r="E23" s="29" t="str">
        <f>IF($E$35,I7,"")</f>
        <v/>
      </c>
      <c r="F23" s="29" t="str">
        <f>IF($F$35,D7,"")</f>
        <v/>
      </c>
      <c r="G23" s="29" t="str">
        <f>IF($G$35,J7,"")</f>
        <v/>
      </c>
      <c r="H23" s="29" t="str">
        <f>IF($H$35,E7,"")</f>
        <v/>
      </c>
      <c r="I23" s="29" t="str">
        <f>IF($I$35,K7,"")</f>
        <v/>
      </c>
      <c r="J23" s="29" t="str">
        <f>IF($J$35,G7,"")</f>
        <v/>
      </c>
      <c r="K23" s="29" t="str">
        <f>IF($K$35,M7,"")</f>
        <v/>
      </c>
      <c r="L23" s="29" t="str">
        <f>IF($L$35,F7,"")</f>
        <v/>
      </c>
      <c r="M23" s="29" t="str">
        <f>IF($M$35,L7,"")</f>
        <v/>
      </c>
      <c r="N23" s="27"/>
      <c r="O23" s="44"/>
      <c r="P23" s="45"/>
    </row>
    <row r="24" spans="1:17" x14ac:dyDescent="0.25">
      <c r="A24" s="27" t="s">
        <v>11</v>
      </c>
      <c r="B24" s="28">
        <f t="shared" ref="B24:B34" si="0">IF($B$35,B8,"")</f>
        <v>0</v>
      </c>
      <c r="C24" s="28">
        <f t="shared" ref="C24:C34" si="1">IF($C$35,H8,"")</f>
        <v>0</v>
      </c>
      <c r="D24" s="29" t="str">
        <f t="shared" ref="D24:D34" si="2">IF($D$35,C8,"")</f>
        <v/>
      </c>
      <c r="E24" s="29" t="str">
        <f t="shared" ref="E24:E34" si="3">IF($E$35,I8,"")</f>
        <v/>
      </c>
      <c r="F24" s="29" t="str">
        <f t="shared" ref="F24:F34" si="4">IF($F$35,D8,"")</f>
        <v/>
      </c>
      <c r="G24" s="29" t="str">
        <f t="shared" ref="G24:G34" si="5">IF($G$35,J8,"")</f>
        <v/>
      </c>
      <c r="H24" s="29" t="str">
        <f t="shared" ref="H24:H34" si="6">IF($H$35,E8,"")</f>
        <v/>
      </c>
      <c r="I24" s="29" t="str">
        <f t="shared" ref="I24:I34" si="7">IF($I$35,K8,"")</f>
        <v/>
      </c>
      <c r="J24" s="29" t="str">
        <f t="shared" ref="J24:J34" si="8">IF($J$35,G8,"")</f>
        <v/>
      </c>
      <c r="K24" s="29" t="str">
        <f t="shared" ref="K24:K34" si="9">IF($K$35,M8,"")</f>
        <v/>
      </c>
      <c r="L24" s="29" t="str">
        <f t="shared" ref="L24:L34" si="10">IF($L$35,F8,"")</f>
        <v/>
      </c>
      <c r="M24" s="29" t="str">
        <f t="shared" ref="M24:M34" si="11">IF($M$35,L8,"")</f>
        <v/>
      </c>
      <c r="N24" s="27"/>
      <c r="O24" s="44"/>
      <c r="P24" s="44"/>
    </row>
    <row r="25" spans="1:17" x14ac:dyDescent="0.25">
      <c r="A25" s="27" t="s">
        <v>12</v>
      </c>
      <c r="B25" s="28">
        <f t="shared" si="0"/>
        <v>0</v>
      </c>
      <c r="C25" s="28">
        <f t="shared" si="1"/>
        <v>0</v>
      </c>
      <c r="D25" s="29" t="str">
        <f t="shared" si="2"/>
        <v/>
      </c>
      <c r="E25" s="29" t="str">
        <f t="shared" si="3"/>
        <v/>
      </c>
      <c r="F25" s="29" t="str">
        <f t="shared" si="4"/>
        <v/>
      </c>
      <c r="G25" s="29" t="str">
        <f t="shared" si="5"/>
        <v/>
      </c>
      <c r="H25" s="29" t="str">
        <f t="shared" si="6"/>
        <v/>
      </c>
      <c r="I25" s="29" t="str">
        <f t="shared" si="7"/>
        <v/>
      </c>
      <c r="J25" s="29" t="str">
        <f t="shared" si="8"/>
        <v/>
      </c>
      <c r="K25" s="29" t="str">
        <f t="shared" si="9"/>
        <v/>
      </c>
      <c r="L25" s="29" t="str">
        <f t="shared" si="10"/>
        <v/>
      </c>
      <c r="M25" s="29" t="str">
        <f t="shared" si="11"/>
        <v/>
      </c>
      <c r="N25" s="27"/>
      <c r="O25" s="44"/>
      <c r="P25" s="44"/>
    </row>
    <row r="26" spans="1:17" x14ac:dyDescent="0.25">
      <c r="A26" s="27" t="s">
        <v>13</v>
      </c>
      <c r="B26" s="28">
        <f t="shared" si="0"/>
        <v>0</v>
      </c>
      <c r="C26" s="28">
        <f t="shared" si="1"/>
        <v>0</v>
      </c>
      <c r="D26" s="29" t="str">
        <f t="shared" si="2"/>
        <v/>
      </c>
      <c r="E26" s="29" t="str">
        <f t="shared" si="3"/>
        <v/>
      </c>
      <c r="F26" s="29" t="str">
        <f t="shared" si="4"/>
        <v/>
      </c>
      <c r="G26" s="29" t="str">
        <f t="shared" si="5"/>
        <v/>
      </c>
      <c r="H26" s="29" t="str">
        <f t="shared" si="6"/>
        <v/>
      </c>
      <c r="I26" s="29" t="str">
        <f t="shared" si="7"/>
        <v/>
      </c>
      <c r="J26" s="29" t="str">
        <f t="shared" si="8"/>
        <v/>
      </c>
      <c r="K26" s="29" t="str">
        <f t="shared" si="9"/>
        <v/>
      </c>
      <c r="L26" s="29" t="str">
        <f t="shared" si="10"/>
        <v/>
      </c>
      <c r="M26" s="29" t="str">
        <f t="shared" si="11"/>
        <v/>
      </c>
      <c r="N26" s="27"/>
      <c r="O26" s="44"/>
      <c r="P26" s="44"/>
    </row>
    <row r="27" spans="1:17" x14ac:dyDescent="0.25">
      <c r="A27" s="27" t="s">
        <v>14</v>
      </c>
      <c r="B27" s="28">
        <f t="shared" si="0"/>
        <v>0</v>
      </c>
      <c r="C27" s="28">
        <f t="shared" si="1"/>
        <v>0</v>
      </c>
      <c r="D27" s="29" t="str">
        <f t="shared" si="2"/>
        <v/>
      </c>
      <c r="E27" s="29" t="str">
        <f t="shared" si="3"/>
        <v/>
      </c>
      <c r="F27" s="29" t="str">
        <f t="shared" si="4"/>
        <v/>
      </c>
      <c r="G27" s="29" t="str">
        <f t="shared" si="5"/>
        <v/>
      </c>
      <c r="H27" s="29" t="str">
        <f t="shared" si="6"/>
        <v/>
      </c>
      <c r="I27" s="29" t="str">
        <f t="shared" si="7"/>
        <v/>
      </c>
      <c r="J27" s="29" t="str">
        <f t="shared" si="8"/>
        <v/>
      </c>
      <c r="K27" s="29" t="str">
        <f t="shared" si="9"/>
        <v/>
      </c>
      <c r="L27" s="29" t="str">
        <f t="shared" si="10"/>
        <v/>
      </c>
      <c r="M27" s="29" t="str">
        <f t="shared" si="11"/>
        <v/>
      </c>
      <c r="N27" s="27"/>
      <c r="O27" s="44"/>
      <c r="P27" s="44"/>
    </row>
    <row r="28" spans="1:17" x14ac:dyDescent="0.25">
      <c r="A28" s="27" t="s">
        <v>15</v>
      </c>
      <c r="B28" s="28">
        <f t="shared" si="0"/>
        <v>0</v>
      </c>
      <c r="C28" s="28">
        <f t="shared" si="1"/>
        <v>0</v>
      </c>
      <c r="D28" s="29" t="str">
        <f t="shared" si="2"/>
        <v/>
      </c>
      <c r="E28" s="29" t="str">
        <f t="shared" si="3"/>
        <v/>
      </c>
      <c r="F28" s="29" t="str">
        <f t="shared" si="4"/>
        <v/>
      </c>
      <c r="G28" s="29" t="str">
        <f t="shared" si="5"/>
        <v/>
      </c>
      <c r="H28" s="29" t="str">
        <f t="shared" si="6"/>
        <v/>
      </c>
      <c r="I28" s="29" t="str">
        <f t="shared" si="7"/>
        <v/>
      </c>
      <c r="J28" s="29" t="str">
        <f t="shared" si="8"/>
        <v/>
      </c>
      <c r="K28" s="29" t="str">
        <f t="shared" si="9"/>
        <v/>
      </c>
      <c r="L28" s="29" t="str">
        <f t="shared" si="10"/>
        <v/>
      </c>
      <c r="M28" s="29" t="str">
        <f t="shared" si="11"/>
        <v/>
      </c>
      <c r="N28" s="27"/>
      <c r="O28" s="44"/>
      <c r="P28" s="44"/>
    </row>
    <row r="29" spans="1:17" x14ac:dyDescent="0.25">
      <c r="A29" s="27" t="s">
        <v>16</v>
      </c>
      <c r="B29" s="28">
        <f t="shared" si="0"/>
        <v>0</v>
      </c>
      <c r="C29" s="28">
        <f t="shared" si="1"/>
        <v>0</v>
      </c>
      <c r="D29" s="29" t="str">
        <f t="shared" si="2"/>
        <v/>
      </c>
      <c r="E29" s="29" t="str">
        <f t="shared" si="3"/>
        <v/>
      </c>
      <c r="F29" s="29" t="str">
        <f t="shared" si="4"/>
        <v/>
      </c>
      <c r="G29" s="29" t="str">
        <f t="shared" si="5"/>
        <v/>
      </c>
      <c r="H29" s="29" t="str">
        <f t="shared" si="6"/>
        <v/>
      </c>
      <c r="I29" s="29" t="str">
        <f t="shared" si="7"/>
        <v/>
      </c>
      <c r="J29" s="29" t="str">
        <f t="shared" si="8"/>
        <v/>
      </c>
      <c r="K29" s="29" t="str">
        <f t="shared" si="9"/>
        <v/>
      </c>
      <c r="L29" s="29" t="str">
        <f t="shared" si="10"/>
        <v/>
      </c>
      <c r="M29" s="29" t="str">
        <f t="shared" si="11"/>
        <v/>
      </c>
      <c r="N29" s="27"/>
      <c r="O29" s="44"/>
      <c r="P29" s="44"/>
    </row>
    <row r="30" spans="1:17" x14ac:dyDescent="0.25">
      <c r="A30" s="27" t="s">
        <v>17</v>
      </c>
      <c r="B30" s="28">
        <f t="shared" si="0"/>
        <v>0</v>
      </c>
      <c r="C30" s="28">
        <f t="shared" si="1"/>
        <v>0</v>
      </c>
      <c r="D30" s="29" t="str">
        <f t="shared" si="2"/>
        <v/>
      </c>
      <c r="E30" s="29" t="str">
        <f t="shared" si="3"/>
        <v/>
      </c>
      <c r="F30" s="29" t="str">
        <f t="shared" si="4"/>
        <v/>
      </c>
      <c r="G30" s="29" t="str">
        <f t="shared" si="5"/>
        <v/>
      </c>
      <c r="H30" s="29" t="str">
        <f t="shared" si="6"/>
        <v/>
      </c>
      <c r="I30" s="29" t="str">
        <f t="shared" si="7"/>
        <v/>
      </c>
      <c r="J30" s="29" t="str">
        <f t="shared" si="8"/>
        <v/>
      </c>
      <c r="K30" s="29" t="str">
        <f t="shared" si="9"/>
        <v/>
      </c>
      <c r="L30" s="29" t="str">
        <f t="shared" si="10"/>
        <v/>
      </c>
      <c r="M30" s="29" t="str">
        <f t="shared" si="11"/>
        <v/>
      </c>
      <c r="N30" s="27"/>
      <c r="O30" s="44"/>
      <c r="P30" s="44"/>
    </row>
    <row r="31" spans="1:17" x14ac:dyDescent="0.25">
      <c r="A31" s="27" t="s">
        <v>18</v>
      </c>
      <c r="B31" s="28">
        <f t="shared" si="0"/>
        <v>0</v>
      </c>
      <c r="C31" s="28">
        <f t="shared" si="1"/>
        <v>0</v>
      </c>
      <c r="D31" s="29" t="str">
        <f t="shared" si="2"/>
        <v/>
      </c>
      <c r="E31" s="29" t="str">
        <f t="shared" si="3"/>
        <v/>
      </c>
      <c r="F31" s="29" t="str">
        <f t="shared" si="4"/>
        <v/>
      </c>
      <c r="G31" s="29" t="str">
        <f t="shared" si="5"/>
        <v/>
      </c>
      <c r="H31" s="29" t="str">
        <f t="shared" si="6"/>
        <v/>
      </c>
      <c r="I31" s="29" t="str">
        <f t="shared" si="7"/>
        <v/>
      </c>
      <c r="J31" s="29" t="str">
        <f t="shared" si="8"/>
        <v/>
      </c>
      <c r="K31" s="29" t="str">
        <f t="shared" si="9"/>
        <v/>
      </c>
      <c r="L31" s="29" t="str">
        <f t="shared" si="10"/>
        <v/>
      </c>
      <c r="M31" s="29" t="str">
        <f t="shared" si="11"/>
        <v/>
      </c>
      <c r="N31" s="27"/>
      <c r="O31" s="44"/>
      <c r="P31" s="44"/>
    </row>
    <row r="32" spans="1:17" x14ac:dyDescent="0.25">
      <c r="A32" s="27" t="s">
        <v>19</v>
      </c>
      <c r="B32" s="28">
        <f t="shared" si="0"/>
        <v>0</v>
      </c>
      <c r="C32" s="28">
        <f t="shared" si="1"/>
        <v>0</v>
      </c>
      <c r="D32" s="29" t="str">
        <f t="shared" si="2"/>
        <v/>
      </c>
      <c r="E32" s="29" t="str">
        <f t="shared" si="3"/>
        <v/>
      </c>
      <c r="F32" s="29" t="str">
        <f t="shared" si="4"/>
        <v/>
      </c>
      <c r="G32" s="29" t="str">
        <f t="shared" si="5"/>
        <v/>
      </c>
      <c r="H32" s="29" t="str">
        <f t="shared" si="6"/>
        <v/>
      </c>
      <c r="I32" s="29" t="str">
        <f t="shared" si="7"/>
        <v/>
      </c>
      <c r="J32" s="29" t="str">
        <f t="shared" si="8"/>
        <v/>
      </c>
      <c r="K32" s="29" t="str">
        <f t="shared" si="9"/>
        <v/>
      </c>
      <c r="L32" s="29" t="str">
        <f t="shared" si="10"/>
        <v/>
      </c>
      <c r="M32" s="29" t="str">
        <f t="shared" si="11"/>
        <v/>
      </c>
      <c r="N32" s="27"/>
      <c r="O32" s="44"/>
      <c r="P32" s="44"/>
    </row>
    <row r="33" spans="1:16" x14ac:dyDescent="0.25">
      <c r="A33" s="27" t="s">
        <v>20</v>
      </c>
      <c r="B33" s="28">
        <f t="shared" si="0"/>
        <v>0</v>
      </c>
      <c r="C33" s="28">
        <f t="shared" si="1"/>
        <v>0</v>
      </c>
      <c r="D33" s="29" t="str">
        <f t="shared" si="2"/>
        <v/>
      </c>
      <c r="E33" s="29" t="str">
        <f t="shared" si="3"/>
        <v/>
      </c>
      <c r="F33" s="29" t="str">
        <f t="shared" si="4"/>
        <v/>
      </c>
      <c r="G33" s="29" t="str">
        <f t="shared" si="5"/>
        <v/>
      </c>
      <c r="H33" s="29" t="str">
        <f t="shared" si="6"/>
        <v/>
      </c>
      <c r="I33" s="29" t="str">
        <f t="shared" si="7"/>
        <v/>
      </c>
      <c r="J33" s="29" t="str">
        <f t="shared" si="8"/>
        <v/>
      </c>
      <c r="K33" s="29" t="str">
        <f t="shared" si="9"/>
        <v/>
      </c>
      <c r="L33" s="29" t="str">
        <f t="shared" si="10"/>
        <v/>
      </c>
      <c r="M33" s="29" t="str">
        <f t="shared" si="11"/>
        <v/>
      </c>
      <c r="N33" s="27"/>
      <c r="O33" s="44"/>
      <c r="P33" s="44"/>
    </row>
    <row r="34" spans="1:16" x14ac:dyDescent="0.25">
      <c r="A34" s="27" t="s">
        <v>21</v>
      </c>
      <c r="B34" s="28">
        <f t="shared" si="0"/>
        <v>0</v>
      </c>
      <c r="C34" s="28">
        <f t="shared" si="1"/>
        <v>0</v>
      </c>
      <c r="D34" s="29" t="str">
        <f t="shared" si="2"/>
        <v/>
      </c>
      <c r="E34" s="29" t="str">
        <f t="shared" si="3"/>
        <v/>
      </c>
      <c r="F34" s="29" t="str">
        <f t="shared" si="4"/>
        <v/>
      </c>
      <c r="G34" s="29" t="str">
        <f t="shared" si="5"/>
        <v/>
      </c>
      <c r="H34" s="29" t="str">
        <f t="shared" si="6"/>
        <v/>
      </c>
      <c r="I34" s="29" t="str">
        <f t="shared" si="7"/>
        <v/>
      </c>
      <c r="J34" s="29" t="str">
        <f t="shared" si="8"/>
        <v/>
      </c>
      <c r="K34" s="29" t="str">
        <f t="shared" si="9"/>
        <v/>
      </c>
      <c r="L34" s="29" t="str">
        <f t="shared" si="10"/>
        <v/>
      </c>
      <c r="M34" s="29" t="str">
        <f t="shared" si="11"/>
        <v/>
      </c>
      <c r="N34" s="27"/>
      <c r="O34" s="44"/>
      <c r="P34" s="44"/>
    </row>
    <row r="35" spans="1:16" x14ac:dyDescent="0.25">
      <c r="A35" s="27"/>
      <c r="B35" s="28" t="str">
        <f>IF($N$22=1,"VERDADERO","FALSO")</f>
        <v>VERDADERO</v>
      </c>
      <c r="C35" s="28" t="str">
        <f t="shared" ref="C35" si="12">IF($N$22=1,"VERDADERO","FALSO")</f>
        <v>VERDADERO</v>
      </c>
      <c r="D35" s="28" t="str">
        <f>IF($N$22=2,"VERDADERO","FALSO")</f>
        <v>FALSO</v>
      </c>
      <c r="E35" s="28" t="str">
        <f>IF($N$22=2,"VERDADERO","FALSO")</f>
        <v>FALSO</v>
      </c>
      <c r="F35" s="28" t="str">
        <f>IF($N$22=3,"VERDADERO","FALSO")</f>
        <v>FALSO</v>
      </c>
      <c r="G35" s="28" t="str">
        <f>IF($N$22=3,"VERDADERO","FALSO")</f>
        <v>FALSO</v>
      </c>
      <c r="H35" s="28" t="str">
        <f>IF($N$22=4,"VERDADERO","FALSO")</f>
        <v>FALSO</v>
      </c>
      <c r="I35" s="28" t="str">
        <f>IF($N$22=4,"VERDADERO","FALSO")</f>
        <v>FALSO</v>
      </c>
      <c r="J35" s="28" t="str">
        <f>IF($N$22=5,"VERDADERO","FALSO")</f>
        <v>FALSO</v>
      </c>
      <c r="K35" s="28" t="str">
        <f>IF($N$22=5,"VERDADERO","FALSO")</f>
        <v>FALSO</v>
      </c>
      <c r="L35" s="28" t="str">
        <f>IF($N$22=6,"VERDADERO","FALSO")</f>
        <v>FALSO</v>
      </c>
      <c r="M35" s="28" t="str">
        <f>IF($N$22=6,"VERDADERO","FALSO")</f>
        <v>FALSO</v>
      </c>
      <c r="N35" s="27"/>
      <c r="O35" s="44"/>
      <c r="P35" s="44"/>
    </row>
    <row r="36" spans="1:16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44"/>
      <c r="P36" s="44"/>
    </row>
    <row r="37" spans="1:16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44"/>
      <c r="P37" s="44"/>
    </row>
    <row r="38" spans="1:16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44"/>
      <c r="P38" s="44"/>
    </row>
    <row r="39" spans="1:16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44"/>
      <c r="P39" s="44"/>
    </row>
    <row r="40" spans="1:16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</row>
    <row r="41" spans="1:16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1:16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1:1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1:16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1:1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  <row r="46" spans="1:1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</row>
    <row r="47" spans="1:1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spans="1:1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49" spans="1:16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</row>
    <row r="50" spans="1:16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</row>
    <row r="51" spans="1:16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</row>
    <row r="52" spans="1:16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 spans="1:16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  <row r="54" spans="1:16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</row>
    <row r="55" spans="1:16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</sheetData>
  <mergeCells count="5">
    <mergeCell ref="H5:M5"/>
    <mergeCell ref="B5:G5"/>
    <mergeCell ref="B2:C2"/>
    <mergeCell ref="E2:F2"/>
    <mergeCell ref="E1:F1"/>
  </mergeCells>
  <dataValidations count="2">
    <dataValidation type="list" allowBlank="1" showInputMessage="1" showErrorMessage="1" sqref="P23" xr:uid="{B7BBB30D-18E6-4B07-A744-E321B7904FC5}">
      <formula1>$U$1:$U$6</formula1>
    </dataValidation>
    <dataValidation type="list" allowBlank="1" showInputMessage="1" showErrorMessage="1" sqref="B2:C2" xr:uid="{01C6AB41-3BF9-45B2-9C28-90AA3D4A84BC}">
      <formula1>$S100:$S50000</formula1>
    </dataValidation>
  </dataValidations>
  <pageMargins left="0.7" right="0.7" top="0.75" bottom="0.75" header="0.3" footer="0.3"/>
  <customProperties>
    <customPr name="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E19F-06BD-40D6-8926-8529F06DE858}">
  <sheetPr codeName="Hoja8"/>
  <dimension ref="A1:U61"/>
  <sheetViews>
    <sheetView showGridLines="0" zoomScaleNormal="100" workbookViewId="0"/>
  </sheetViews>
  <sheetFormatPr baseColWidth="10" defaultRowHeight="12.5" x14ac:dyDescent="0.25"/>
  <cols>
    <col min="1" max="1" width="13" bestFit="1" customWidth="1"/>
    <col min="2" max="2" width="12.7265625" customWidth="1"/>
    <col min="3" max="3" width="13" customWidth="1"/>
    <col min="4" max="4" width="12.7265625" customWidth="1"/>
    <col min="5" max="5" width="13.1796875" customWidth="1"/>
    <col min="6" max="6" width="12" customWidth="1"/>
    <col min="7" max="7" width="11.81640625" customWidth="1"/>
    <col min="8" max="8" width="12.7265625" customWidth="1"/>
    <col min="9" max="9" width="12.1796875" bestFit="1" customWidth="1"/>
    <col min="10" max="10" width="12.26953125" customWidth="1"/>
    <col min="11" max="11" width="10.54296875" customWidth="1"/>
    <col min="12" max="12" width="11.453125" customWidth="1"/>
    <col min="13" max="13" width="13.54296875" bestFit="1" customWidth="1"/>
    <col min="16" max="16" width="29.7265625" bestFit="1" customWidth="1"/>
    <col min="19" max="19" width="11.453125" style="27"/>
  </cols>
  <sheetData>
    <row r="1" spans="1:21" x14ac:dyDescent="0.25">
      <c r="U1" s="27" t="str">
        <f>SOPORTE!A1</f>
        <v>CONSUMO ACTIVA</v>
      </c>
    </row>
    <row r="2" spans="1:21" x14ac:dyDescent="0.25">
      <c r="U2" s="27" t="str">
        <f>SOPORTE!A2</f>
        <v>IMPORTE TERMINO DE POTENCIA</v>
      </c>
    </row>
    <row r="3" spans="1:21" x14ac:dyDescent="0.25">
      <c r="U3" s="27" t="str">
        <f>SOPORTE!A3</f>
        <v>IMPORTE TERMINO DE ENERGIA</v>
      </c>
    </row>
    <row r="4" spans="1:21" ht="13" thickBot="1" x14ac:dyDescent="0.3">
      <c r="U4" s="27" t="str">
        <f>SOPORTE!A4</f>
        <v>IMPORTE REACTIVA</v>
      </c>
    </row>
    <row r="5" spans="1:21" ht="18" x14ac:dyDescent="0.4">
      <c r="B5" s="54">
        <f>H5-1</f>
        <v>-1</v>
      </c>
      <c r="C5" s="55"/>
      <c r="D5" s="55"/>
      <c r="E5" s="55"/>
      <c r="F5" s="55"/>
      <c r="G5" s="56"/>
      <c r="H5" s="54">
        <f>'RESUMEN DE CONTRATOS'!$A$1</f>
        <v>0</v>
      </c>
      <c r="I5" s="55"/>
      <c r="J5" s="55"/>
      <c r="K5" s="55"/>
      <c r="L5" s="55"/>
      <c r="M5" s="56"/>
      <c r="U5" s="27" t="str">
        <f>SOPORTE!A5</f>
        <v>IMPORTE BI</v>
      </c>
    </row>
    <row r="6" spans="1:21" ht="26.5" thickBot="1" x14ac:dyDescent="0.3">
      <c r="B6" s="30" t="s">
        <v>30</v>
      </c>
      <c r="C6" s="31" t="s">
        <v>31</v>
      </c>
      <c r="D6" s="31" t="s">
        <v>32</v>
      </c>
      <c r="E6" s="31" t="s">
        <v>33</v>
      </c>
      <c r="F6" s="31" t="s">
        <v>39</v>
      </c>
      <c r="G6" s="43" t="s">
        <v>36</v>
      </c>
      <c r="H6" s="30" t="s">
        <v>30</v>
      </c>
      <c r="I6" s="31" t="s">
        <v>31</v>
      </c>
      <c r="J6" s="31" t="s">
        <v>32</v>
      </c>
      <c r="K6" s="31" t="s">
        <v>33</v>
      </c>
      <c r="L6" s="31" t="s">
        <v>39</v>
      </c>
      <c r="M6" s="43" t="s">
        <v>36</v>
      </c>
      <c r="S6"/>
      <c r="U6" s="27" t="str">
        <f>SOPORTE!A6</f>
        <v>IMPORTE TOTAL</v>
      </c>
    </row>
    <row r="7" spans="1:21" ht="13" x14ac:dyDescent="0.3">
      <c r="A7" s="12" t="s">
        <v>10</v>
      </c>
      <c r="B7" s="16">
        <f>SUM('CONSUMO ENERGÍA ACTIVA'!J3:J1048576)</f>
        <v>0</v>
      </c>
      <c r="C7" s="17">
        <f>SUM('IMPORTE TP (EUROS)'!J3:J1048576)</f>
        <v>0</v>
      </c>
      <c r="D7" s="17">
        <f>SUM('IMPORTE TE (EUROS)'!J3:J1048576)</f>
        <v>0</v>
      </c>
      <c r="E7" s="17">
        <f>SUM('IMPORTE REACTIVA (EUROS)'!$J$3:$J$1048576)</f>
        <v>0</v>
      </c>
      <c r="F7" s="17">
        <f>SUM('IMPORTE BI (EUROS)'!$J$3:$J$1048576)</f>
        <v>0</v>
      </c>
      <c r="G7" s="18">
        <f>SUM('IMPORTE TOTAL (EUROS)'!J3:J1048576)</f>
        <v>0</v>
      </c>
      <c r="H7" s="16">
        <f>SUM('CONSUMO ENERGÍA ACTIVA'!W3:W1048576)</f>
        <v>0</v>
      </c>
      <c r="I7" s="17">
        <f>SUM('IMPORTE TP (EUROS)'!W3:W1048576)</f>
        <v>0</v>
      </c>
      <c r="J7" s="17">
        <f>SUM('IMPORTE TE (EUROS)'!W3:W1048576)</f>
        <v>0</v>
      </c>
      <c r="K7" s="17">
        <f>SUM('IMPORTE REACTIVA (EUROS)'!$W$3:$W$1048576)</f>
        <v>0</v>
      </c>
      <c r="L7" s="17">
        <f>SUM('IMPORTE BI (EUROS)'!$W$3:$W$1048576)</f>
        <v>0</v>
      </c>
      <c r="M7" s="18">
        <f>SUM('IMPORTE TOTAL (EUROS)'!W3:W1048576)</f>
        <v>0</v>
      </c>
      <c r="S7"/>
      <c r="U7" s="27"/>
    </row>
    <row r="8" spans="1:21" ht="13" x14ac:dyDescent="0.3">
      <c r="A8" s="13" t="s">
        <v>11</v>
      </c>
      <c r="B8" s="19">
        <f>SUM('CONSUMO ENERGÍA ACTIVA'!K3:K1048576)</f>
        <v>0</v>
      </c>
      <c r="C8" s="20">
        <f>SUM('IMPORTE TP (EUROS)'!K3:K1048576)</f>
        <v>0</v>
      </c>
      <c r="D8" s="20">
        <f>SUM('IMPORTE TE (EUROS)'!K3:K1048576)</f>
        <v>0</v>
      </c>
      <c r="E8" s="20">
        <f>SUM('IMPORTE REACTIVA (EUROS)'!$K$3:$K$1048576)</f>
        <v>0</v>
      </c>
      <c r="F8" s="20">
        <f>SUM('IMPORTE BI (EUROS)'!$K$3:$K$1048576)</f>
        <v>0</v>
      </c>
      <c r="G8" s="21">
        <f>SUM('IMPORTE TOTAL (EUROS)'!K3:K1048576)</f>
        <v>0</v>
      </c>
      <c r="H8" s="19">
        <f>SUM('CONSUMO ENERGÍA ACTIVA'!X3:X1048576)</f>
        <v>0</v>
      </c>
      <c r="I8" s="20">
        <f>SUM('IMPORTE TP (EUROS)'!X3:X1048576)</f>
        <v>0</v>
      </c>
      <c r="J8" s="20">
        <f>SUM('IMPORTE TE (EUROS)'!X3:X1048576)</f>
        <v>0</v>
      </c>
      <c r="K8" s="20">
        <f>SUM('IMPORTE REACTIVA (EUROS)'!$X$3:$X$1048576)</f>
        <v>0</v>
      </c>
      <c r="L8" s="20">
        <f>SUM('IMPORTE BI (EUROS)'!$X$3:$X$1048576)</f>
        <v>0</v>
      </c>
      <c r="M8" s="21">
        <f>SUM('IMPORTE TOTAL (EUROS)'!X3:X1048576)</f>
        <v>0</v>
      </c>
      <c r="S8"/>
      <c r="U8" s="27"/>
    </row>
    <row r="9" spans="1:21" ht="13" x14ac:dyDescent="0.3">
      <c r="A9" s="14" t="s">
        <v>12</v>
      </c>
      <c r="B9" s="22">
        <f>SUM('CONSUMO ENERGÍA ACTIVA'!L3:L1048576)</f>
        <v>0</v>
      </c>
      <c r="C9" s="23">
        <f>SUM('IMPORTE TP (EUROS)'!L3:L1048576)</f>
        <v>0</v>
      </c>
      <c r="D9" s="23">
        <f>SUM('IMPORTE TE (EUROS)'!L3:L1048576)</f>
        <v>0</v>
      </c>
      <c r="E9" s="23">
        <f>SUM('IMPORTE REACTIVA (EUROS)'!$L$3:$L$1048576)</f>
        <v>0</v>
      </c>
      <c r="F9" s="23">
        <f>SUM('IMPORTE BI (EUROS)'!$L$3:$L$1048576)</f>
        <v>0</v>
      </c>
      <c r="G9" s="18">
        <f>SUM('IMPORTE TOTAL (EUROS)'!L3:L1048576)</f>
        <v>0</v>
      </c>
      <c r="H9" s="22">
        <f>SUM('CONSUMO ENERGÍA ACTIVA'!Y3:Y1048576)</f>
        <v>0</v>
      </c>
      <c r="I9" s="23">
        <f>SUM('IMPORTE TP (EUROS)'!Y3:Y1048576)</f>
        <v>0</v>
      </c>
      <c r="J9" s="23">
        <f>SUM('IMPORTE TE (EUROS)'!Y3:Y1048576)</f>
        <v>0</v>
      </c>
      <c r="K9" s="23">
        <f>SUM('IMPORTE REACTIVA (EUROS)'!$Y$3:$Y$1048576)</f>
        <v>0</v>
      </c>
      <c r="L9" s="23">
        <f>SUM('IMPORTE BI (EUROS)'!$Y$3:$Y$1048576)</f>
        <v>0</v>
      </c>
      <c r="M9" s="18">
        <f>SUM('IMPORTE TOTAL (EUROS)'!Y3:Y1048576)</f>
        <v>0</v>
      </c>
      <c r="S9"/>
      <c r="U9" s="27"/>
    </row>
    <row r="10" spans="1:21" ht="13" x14ac:dyDescent="0.3">
      <c r="A10" s="13" t="s">
        <v>13</v>
      </c>
      <c r="B10" s="19">
        <f>SUM('CONSUMO ENERGÍA ACTIVA'!M3:M1048576)</f>
        <v>0</v>
      </c>
      <c r="C10" s="20">
        <f>SUM('IMPORTE TP (EUROS)'!M3:M1048576)</f>
        <v>0</v>
      </c>
      <c r="D10" s="20">
        <f>SUM('IMPORTE TE (EUROS)'!M3:M1048576)</f>
        <v>0</v>
      </c>
      <c r="E10" s="20">
        <f>SUM('IMPORTE REACTIVA (EUROS)'!$M$3:$M$1048576)</f>
        <v>0</v>
      </c>
      <c r="F10" s="20">
        <f>SUM('IMPORTE BI (EUROS)'!$M$3:$M$1048576)</f>
        <v>0</v>
      </c>
      <c r="G10" s="21">
        <f>SUM('IMPORTE TOTAL (EUROS)'!M3:M1048576)</f>
        <v>0</v>
      </c>
      <c r="H10" s="19">
        <f>SUM('CONSUMO ENERGÍA ACTIVA'!Z3:Z1048576)</f>
        <v>0</v>
      </c>
      <c r="I10" s="20">
        <f>SUM('IMPORTE TP (EUROS)'!Z3:Z1048576)</f>
        <v>0</v>
      </c>
      <c r="J10" s="20">
        <f>SUM('IMPORTE TE (EUROS)'!Z3:Z1048576)</f>
        <v>0</v>
      </c>
      <c r="K10" s="20">
        <f>SUM('IMPORTE REACTIVA (EUROS)'!$Z$3:$Z$1048576)</f>
        <v>0</v>
      </c>
      <c r="L10" s="20">
        <f>SUM('IMPORTE BI (EUROS)'!$Z$3:$Z$1048576)</f>
        <v>0</v>
      </c>
      <c r="M10" s="21">
        <f>SUM('IMPORTE TOTAL (EUROS)'!Z3:Z1048576)</f>
        <v>0</v>
      </c>
      <c r="S10"/>
      <c r="U10" s="27"/>
    </row>
    <row r="11" spans="1:21" ht="13" x14ac:dyDescent="0.3">
      <c r="A11" s="14" t="s">
        <v>14</v>
      </c>
      <c r="B11" s="22">
        <f>SUM('CONSUMO ENERGÍA ACTIVA'!N3:N1048576)</f>
        <v>0</v>
      </c>
      <c r="C11" s="23">
        <f>SUM('IMPORTE TP (EUROS)'!N3:N1048576)</f>
        <v>0</v>
      </c>
      <c r="D11" s="23">
        <f>SUM('IMPORTE TE (EUROS)'!N3:N1048576)</f>
        <v>0</v>
      </c>
      <c r="E11" s="23">
        <f>SUM('IMPORTE REACTIVA (EUROS)'!$N$3:$N$1048576)</f>
        <v>0</v>
      </c>
      <c r="F11" s="23">
        <f>SUM('IMPORTE BI (EUROS)'!$N$3:$N$1048576)</f>
        <v>0</v>
      </c>
      <c r="G11" s="18">
        <f>SUM('IMPORTE TOTAL (EUROS)'!N3:N1048576)</f>
        <v>0</v>
      </c>
      <c r="H11" s="22">
        <f>SUM('CONSUMO ENERGÍA ACTIVA'!AA3:AA1048576)</f>
        <v>0</v>
      </c>
      <c r="I11" s="23">
        <f>SUM('IMPORTE TP (EUROS)'!AA3:AA1048576)</f>
        <v>0</v>
      </c>
      <c r="J11" s="23">
        <f>SUM('IMPORTE TE (EUROS)'!AA3:AA1048576)</f>
        <v>0</v>
      </c>
      <c r="K11" s="23">
        <f>SUM('IMPORTE REACTIVA (EUROS)'!$AA$3:$AA$1048576)</f>
        <v>0</v>
      </c>
      <c r="L11" s="23">
        <f>SUM('IMPORTE BI (EUROS)'!$AA$3:$AA$1048576)</f>
        <v>0</v>
      </c>
      <c r="M11" s="18">
        <f>SUM('IMPORTE TOTAL (EUROS)'!AA3:AA1048576)</f>
        <v>0</v>
      </c>
      <c r="S11"/>
      <c r="U11" s="27"/>
    </row>
    <row r="12" spans="1:21" ht="13" x14ac:dyDescent="0.3">
      <c r="A12" s="13" t="s">
        <v>15</v>
      </c>
      <c r="B12" s="19">
        <f>SUM('CONSUMO ENERGÍA ACTIVA'!O3:O1048576)</f>
        <v>0</v>
      </c>
      <c r="C12" s="20">
        <f>SUM('IMPORTE TP (EUROS)'!O3:O1048576)</f>
        <v>0</v>
      </c>
      <c r="D12" s="20">
        <f>SUM('IMPORTE TE (EUROS)'!O3:O1048576)</f>
        <v>0</v>
      </c>
      <c r="E12" s="20">
        <f>SUM('IMPORTE REACTIVA (EUROS)'!$O$3:$O$1048576)</f>
        <v>0</v>
      </c>
      <c r="F12" s="20">
        <f>SUM('IMPORTE BI (EUROS)'!$O$3:$O$1048576)</f>
        <v>0</v>
      </c>
      <c r="G12" s="21">
        <f>SUM('IMPORTE TOTAL (EUROS)'!O3:O1048576)</f>
        <v>0</v>
      </c>
      <c r="H12" s="19">
        <f>SUM('CONSUMO ENERGÍA ACTIVA'!AB3:AB1048576)</f>
        <v>0</v>
      </c>
      <c r="I12" s="20">
        <f>SUM('IMPORTE TP (EUROS)'!AB3:AB1048576)</f>
        <v>0</v>
      </c>
      <c r="J12" s="20">
        <f>SUM('IMPORTE TE (EUROS)'!AB3:AB1048576)</f>
        <v>0</v>
      </c>
      <c r="K12" s="20">
        <f>SUM('IMPORTE REACTIVA (EUROS)'!$AB$3:$AB$1048576)</f>
        <v>0</v>
      </c>
      <c r="L12" s="20">
        <f>SUM('IMPORTE BI (EUROS)'!$AB$3:$AB$1048576)</f>
        <v>0</v>
      </c>
      <c r="M12" s="21">
        <f>SUM('IMPORTE TOTAL (EUROS)'!AB3:AB1048576)</f>
        <v>0</v>
      </c>
      <c r="S12"/>
      <c r="U12" s="27"/>
    </row>
    <row r="13" spans="1:21" ht="13" x14ac:dyDescent="0.3">
      <c r="A13" s="14" t="s">
        <v>16</v>
      </c>
      <c r="B13" s="22">
        <f>SUM('CONSUMO ENERGÍA ACTIVA'!P3:P1048576)</f>
        <v>0</v>
      </c>
      <c r="C13" s="23">
        <f>SUM('IMPORTE TP (EUROS)'!P3:P1048576)</f>
        <v>0</v>
      </c>
      <c r="D13" s="23">
        <f>SUM('IMPORTE TE (EUROS)'!P3:P1048576)</f>
        <v>0</v>
      </c>
      <c r="E13" s="23">
        <f>SUM('IMPORTE REACTIVA (EUROS)'!$P$3:$P$1048576)</f>
        <v>0</v>
      </c>
      <c r="F13" s="23">
        <f>SUM('IMPORTE BI (EUROS)'!$P$3:$P$1048576)</f>
        <v>0</v>
      </c>
      <c r="G13" s="18">
        <f>SUM('IMPORTE TOTAL (EUROS)'!P3:P1048576)</f>
        <v>0</v>
      </c>
      <c r="H13" s="22">
        <f>SUM('CONSUMO ENERGÍA ACTIVA'!AC3:AC1048576)</f>
        <v>0</v>
      </c>
      <c r="I13" s="23">
        <f>SUM('IMPORTE TP (EUROS)'!AC3:AC1048576)</f>
        <v>0</v>
      </c>
      <c r="J13" s="23">
        <f>SUM('IMPORTE TE (EUROS)'!AC3:AC1048576)</f>
        <v>0</v>
      </c>
      <c r="K13" s="23">
        <f>SUM('IMPORTE REACTIVA (EUROS)'!$AC$3:$AC$1048576)</f>
        <v>0</v>
      </c>
      <c r="L13" s="23">
        <f>SUM('IMPORTE BI (EUROS)'!$AC$3:$AC$1048576)</f>
        <v>0</v>
      </c>
      <c r="M13" s="18">
        <f>SUM('IMPORTE TOTAL (EUROS)'!AC3:AC1048576)</f>
        <v>0</v>
      </c>
      <c r="S13"/>
      <c r="U13" s="27"/>
    </row>
    <row r="14" spans="1:21" ht="13" x14ac:dyDescent="0.3">
      <c r="A14" s="13" t="s">
        <v>17</v>
      </c>
      <c r="B14" s="19">
        <f>SUM('CONSUMO ENERGÍA ACTIVA'!Q3:Q1048576)</f>
        <v>0</v>
      </c>
      <c r="C14" s="20">
        <f>SUM('IMPORTE TP (EUROS)'!Q3:Q1048576)</f>
        <v>0</v>
      </c>
      <c r="D14" s="20">
        <f>SUM('IMPORTE TE (EUROS)'!Q3:Q1048576)</f>
        <v>0</v>
      </c>
      <c r="E14" s="20">
        <f>SUM('IMPORTE REACTIVA (EUROS)'!$Q$3:$Q$1048576)</f>
        <v>0</v>
      </c>
      <c r="F14" s="20">
        <f>SUM('IMPORTE BI (EUROS)'!$Q$3:$Q$1048576)</f>
        <v>0</v>
      </c>
      <c r="G14" s="21">
        <f>SUM('IMPORTE TOTAL (EUROS)'!Q3:Q1048576)</f>
        <v>0</v>
      </c>
      <c r="H14" s="19">
        <f>SUM('CONSUMO ENERGÍA ACTIVA'!AD3:AD1048576)</f>
        <v>0</v>
      </c>
      <c r="I14" s="20">
        <f>SUM('IMPORTE TP (EUROS)'!AD3:AD1048576)</f>
        <v>0</v>
      </c>
      <c r="J14" s="20">
        <f>SUM('IMPORTE TE (EUROS)'!AD3:AD1048576)</f>
        <v>0</v>
      </c>
      <c r="K14" s="20">
        <f>SUM('IMPORTE REACTIVA (EUROS)'!$AD$3:$AD$1048576)</f>
        <v>0</v>
      </c>
      <c r="L14" s="20">
        <f>SUM('IMPORTE BI (EUROS)'!$AD$3:$AD$1048576)</f>
        <v>0</v>
      </c>
      <c r="M14" s="21">
        <f>SUM('IMPORTE TOTAL (EUROS)'!AD3:AD1048576)</f>
        <v>0</v>
      </c>
      <c r="S14"/>
      <c r="U14" s="27"/>
    </row>
    <row r="15" spans="1:21" ht="13" x14ac:dyDescent="0.3">
      <c r="A15" s="14" t="s">
        <v>18</v>
      </c>
      <c r="B15" s="22">
        <f>SUM('CONSUMO ENERGÍA ACTIVA'!R3:R1048576)</f>
        <v>0</v>
      </c>
      <c r="C15" s="23">
        <f>SUM('IMPORTE TP (EUROS)'!R3:R1048576)</f>
        <v>0</v>
      </c>
      <c r="D15" s="23">
        <f>SUM('IMPORTE TE (EUROS)'!R3:R1048576)</f>
        <v>0</v>
      </c>
      <c r="E15" s="23">
        <f>SUM('IMPORTE REACTIVA (EUROS)'!$R$3:$R$1048576)</f>
        <v>0</v>
      </c>
      <c r="F15" s="23">
        <f>SUM('IMPORTE BI (EUROS)'!$R$3:$R$1048576)</f>
        <v>0</v>
      </c>
      <c r="G15" s="18">
        <f>SUM('IMPORTE TOTAL (EUROS)'!R3:R1048576)</f>
        <v>0</v>
      </c>
      <c r="H15" s="22">
        <f>SUM('CONSUMO ENERGÍA ACTIVA'!AE3:AE1048576)</f>
        <v>0</v>
      </c>
      <c r="I15" s="23">
        <f>SUM('IMPORTE TP (EUROS)'!AE3:AE1048576)</f>
        <v>0</v>
      </c>
      <c r="J15" s="23">
        <f>SUM('IMPORTE TE (EUROS)'!AE3:AE1048576)</f>
        <v>0</v>
      </c>
      <c r="K15" s="23">
        <f>SUM('IMPORTE REACTIVA (EUROS)'!$AE$3:$AE$1048576)</f>
        <v>0</v>
      </c>
      <c r="L15" s="23">
        <f>SUM('IMPORTE BI (EUROS)'!$AE$3:$AE$1048576)</f>
        <v>0</v>
      </c>
      <c r="M15" s="18">
        <f>SUM('IMPORTE TOTAL (EUROS)'!AE3:AE1048576)</f>
        <v>0</v>
      </c>
      <c r="S15"/>
      <c r="U15" s="27"/>
    </row>
    <row r="16" spans="1:21" ht="13" x14ac:dyDescent="0.3">
      <c r="A16" s="13" t="s">
        <v>19</v>
      </c>
      <c r="B16" s="19">
        <f>SUM('CONSUMO ENERGÍA ACTIVA'!S3:S1048576)</f>
        <v>0</v>
      </c>
      <c r="C16" s="20">
        <f>SUM('IMPORTE TP (EUROS)'!S3:S1048576)</f>
        <v>0</v>
      </c>
      <c r="D16" s="20">
        <f>SUM('IMPORTE TE (EUROS)'!S3:S1048576)</f>
        <v>0</v>
      </c>
      <c r="E16" s="20">
        <f>SUM('IMPORTE REACTIVA (EUROS)'!$S$3:$S$1048576)</f>
        <v>0</v>
      </c>
      <c r="F16" s="20">
        <f>SUM('IMPORTE BI (EUROS)'!$S$3:$S$1048576)</f>
        <v>0</v>
      </c>
      <c r="G16" s="21">
        <f>SUM('IMPORTE TOTAL (EUROS)'!S3:S1048576)</f>
        <v>0</v>
      </c>
      <c r="H16" s="19">
        <f>SUM('CONSUMO ENERGÍA ACTIVA'!AF3:AF1048576)</f>
        <v>0</v>
      </c>
      <c r="I16" s="20">
        <f>SUM('IMPORTE TP (EUROS)'!AF3:AF1048576)</f>
        <v>0</v>
      </c>
      <c r="J16" s="20">
        <f>SUM('IMPORTE TE (EUROS)'!AF3:AF1048576)</f>
        <v>0</v>
      </c>
      <c r="K16" s="20">
        <f>SUM('IMPORTE REACTIVA (EUROS)'!$AF$3:$AF$1048576)</f>
        <v>0</v>
      </c>
      <c r="L16" s="20">
        <f>SUM('IMPORTE BI (EUROS)'!$AF$3:$AF$1048576)</f>
        <v>0</v>
      </c>
      <c r="M16" s="21">
        <f>SUM('IMPORTE TOTAL (EUROS)'!AF3:AF1048576)</f>
        <v>0</v>
      </c>
      <c r="S16"/>
      <c r="U16" s="27"/>
    </row>
    <row r="17" spans="1:21" ht="13" x14ac:dyDescent="0.3">
      <c r="A17" s="14" t="s">
        <v>20</v>
      </c>
      <c r="B17" s="22">
        <f>SUM('CONSUMO ENERGÍA ACTIVA'!T3:T1048576)</f>
        <v>0</v>
      </c>
      <c r="C17" s="23">
        <f>SUM('IMPORTE TP (EUROS)'!T3:T1048576)</f>
        <v>0</v>
      </c>
      <c r="D17" s="23">
        <f>SUM('IMPORTE TE (EUROS)'!T3:T1048576)</f>
        <v>0</v>
      </c>
      <c r="E17" s="23">
        <f>SUM('IMPORTE REACTIVA (EUROS)'!$T$3:$T$1048576)</f>
        <v>0</v>
      </c>
      <c r="F17" s="23">
        <f>SUM('IMPORTE BI (EUROS)'!$T$3:$T$1048576)</f>
        <v>0</v>
      </c>
      <c r="G17" s="18">
        <f>SUM('IMPORTE TOTAL (EUROS)'!T3:T1048576)</f>
        <v>0</v>
      </c>
      <c r="H17" s="22">
        <f>SUM('CONSUMO ENERGÍA ACTIVA'!AG3:AG1048576)</f>
        <v>0</v>
      </c>
      <c r="I17" s="23">
        <f>SUM('IMPORTE TP (EUROS)'!AG3:AG1048576)</f>
        <v>0</v>
      </c>
      <c r="J17" s="23">
        <f>SUM('IMPORTE TE (EUROS)'!AG3:AG1048576)</f>
        <v>0</v>
      </c>
      <c r="K17" s="23">
        <f>SUM('IMPORTE REACTIVA (EUROS)'!$AG$3:$AG$1048576)</f>
        <v>0</v>
      </c>
      <c r="L17" s="23">
        <f>SUM('IMPORTE BI (EUROS)'!$AG$3:$AG$1048576)</f>
        <v>0</v>
      </c>
      <c r="M17" s="18">
        <f>SUM('IMPORTE TOTAL (EUROS)'!AG3:AG1048576)</f>
        <v>0</v>
      </c>
      <c r="S17"/>
      <c r="U17" s="27"/>
    </row>
    <row r="18" spans="1:21" ht="13.5" thickBot="1" x14ac:dyDescent="0.35">
      <c r="A18" s="15" t="s">
        <v>21</v>
      </c>
      <c r="B18" s="24">
        <f>SUM('CONSUMO ENERGÍA ACTIVA'!U3:U1048576)</f>
        <v>0</v>
      </c>
      <c r="C18" s="25">
        <f>SUM('IMPORTE TP (EUROS)'!U3:U1048576)</f>
        <v>0</v>
      </c>
      <c r="D18" s="25">
        <f>SUM('IMPORTE TE (EUROS)'!U3:U1048576)</f>
        <v>0</v>
      </c>
      <c r="E18" s="25">
        <f>SUM('IMPORTE REACTIVA (EUROS)'!$U$3:$U$1048576)</f>
        <v>0</v>
      </c>
      <c r="F18" s="25">
        <f>SUM('IMPORTE BI (EUROS)'!$U$3:$U$1048576)</f>
        <v>0</v>
      </c>
      <c r="G18" s="26">
        <f>SUM('IMPORTE TOTAL (EUROS)'!U3:U1048576)</f>
        <v>0</v>
      </c>
      <c r="H18" s="24">
        <f>SUM('CONSUMO ENERGÍA ACTIVA'!AH3:AH1048576)</f>
        <v>0</v>
      </c>
      <c r="I18" s="25">
        <f>SUM('IMPORTE TP (EUROS)'!AH3:AH1048576)</f>
        <v>0</v>
      </c>
      <c r="J18" s="25">
        <f>SUM('IMPORTE TE (EUROS)'!AH3:AH1048576)</f>
        <v>0</v>
      </c>
      <c r="K18" s="25">
        <f>SUM('IMPORTE REACTIVA (EUROS)'!$AH$3:$AH$1048576)</f>
        <v>0</v>
      </c>
      <c r="L18" s="25">
        <f>SUM('IMPORTE BI (EUROS)'!$AH$3:$AH$1048576)</f>
        <v>0</v>
      </c>
      <c r="M18" s="26">
        <f>SUM('IMPORTE TOTAL (EUROS)'!AH3:AH1048576)</f>
        <v>0</v>
      </c>
      <c r="S18"/>
      <c r="U18" s="27"/>
    </row>
    <row r="19" spans="1:2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44"/>
      <c r="P19" s="44"/>
      <c r="Q19" s="44"/>
      <c r="R19" s="44"/>
      <c r="S19" s="44"/>
    </row>
    <row r="20" spans="1:2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44"/>
      <c r="P20" s="44"/>
      <c r="Q20" s="44"/>
      <c r="R20" s="44"/>
      <c r="S20" s="44"/>
    </row>
    <row r="21" spans="1:21" x14ac:dyDescent="0.25">
      <c r="A21" s="27" t="s">
        <v>30</v>
      </c>
      <c r="B21" s="27"/>
      <c r="C21" s="27"/>
      <c r="D21" s="27" t="s">
        <v>31</v>
      </c>
      <c r="E21" s="27"/>
      <c r="F21" s="27" t="s">
        <v>32</v>
      </c>
      <c r="G21" s="27"/>
      <c r="H21" s="27" t="s">
        <v>33</v>
      </c>
      <c r="I21" s="27"/>
      <c r="J21" s="27" t="s">
        <v>36</v>
      </c>
      <c r="K21" s="27"/>
      <c r="L21" s="27" t="s">
        <v>34</v>
      </c>
      <c r="M21" s="27"/>
      <c r="N21" s="27"/>
      <c r="O21" s="44"/>
      <c r="P21" s="44"/>
      <c r="Q21" s="44"/>
      <c r="R21" s="44"/>
      <c r="S21" s="44"/>
      <c r="T21" s="27"/>
    </row>
    <row r="22" spans="1:21" ht="13" x14ac:dyDescent="0.25">
      <c r="A22" s="27"/>
      <c r="B22" s="27">
        <f>IF(B$35,$B$5,"")</f>
        <v>-1</v>
      </c>
      <c r="C22" s="27">
        <f>IF(C$35,$H$5,"")</f>
        <v>0</v>
      </c>
      <c r="D22" s="27" t="str">
        <f>IF(D$35,$B$5,"")</f>
        <v/>
      </c>
      <c r="E22" s="27" t="str">
        <f>IF(E$35,$H$5,"")</f>
        <v/>
      </c>
      <c r="F22" s="27" t="str">
        <f>IF(F$35,$B$5,"")</f>
        <v/>
      </c>
      <c r="G22" s="27" t="str">
        <f>IF(G$35,$H$5,"")</f>
        <v/>
      </c>
      <c r="H22" s="27" t="str">
        <f>IF(H$35,$B$5,"")</f>
        <v/>
      </c>
      <c r="I22" s="27" t="str">
        <f>IF(I$35,$H$5,"")</f>
        <v/>
      </c>
      <c r="J22" s="27" t="str">
        <f>IF(J$35,$B$5,"")</f>
        <v/>
      </c>
      <c r="K22" s="27" t="str">
        <f>IF(K$35,$H$5,"")</f>
        <v/>
      </c>
      <c r="L22" s="27" t="str">
        <f>IF(L$35,$B$5,"")</f>
        <v/>
      </c>
      <c r="M22" s="27" t="str">
        <f>IF(M$35,$H$5,"")</f>
        <v/>
      </c>
      <c r="N22" s="27">
        <f>IFERROR(VLOOKUP($P$23,SOPORTE!$A:$B,2,0),1)</f>
        <v>1</v>
      </c>
      <c r="O22" s="44"/>
      <c r="P22" s="30" t="s">
        <v>50</v>
      </c>
      <c r="Q22" s="44"/>
      <c r="R22" s="44"/>
      <c r="S22" s="44"/>
      <c r="T22" s="27"/>
    </row>
    <row r="23" spans="1:21" x14ac:dyDescent="0.25">
      <c r="A23" s="27" t="s">
        <v>10</v>
      </c>
      <c r="B23" s="28">
        <f>IF($B$35,B7,"")</f>
        <v>0</v>
      </c>
      <c r="C23" s="28">
        <f>IF($C$35,H7,"")</f>
        <v>0</v>
      </c>
      <c r="D23" s="29" t="str">
        <f>IF($D$35,C7,"")</f>
        <v/>
      </c>
      <c r="E23" s="29" t="str">
        <f>IF($E$35,I7,"")</f>
        <v/>
      </c>
      <c r="F23" s="29" t="str">
        <f>IF($F$35,D7,"")</f>
        <v/>
      </c>
      <c r="G23" s="29" t="str">
        <f>IF($G$35,J7,"")</f>
        <v/>
      </c>
      <c r="H23" s="29" t="str">
        <f>IF($H$35,E7,"")</f>
        <v/>
      </c>
      <c r="I23" s="29" t="str">
        <f>IF($I$35,K7,"")</f>
        <v/>
      </c>
      <c r="J23" s="29" t="str">
        <f>IF($J$35,G7,"")</f>
        <v/>
      </c>
      <c r="K23" s="29" t="str">
        <f>IF($K$35,M7,"")</f>
        <v/>
      </c>
      <c r="L23" s="29" t="str">
        <f>IF($L$35,F7,"")</f>
        <v/>
      </c>
      <c r="M23" s="29" t="str">
        <f>IF($M$35,L7,"")</f>
        <v/>
      </c>
      <c r="N23" s="27"/>
      <c r="O23" s="44"/>
      <c r="P23" s="45"/>
      <c r="Q23" s="44"/>
      <c r="R23" s="44"/>
      <c r="S23" s="44"/>
      <c r="T23" s="27"/>
    </row>
    <row r="24" spans="1:21" x14ac:dyDescent="0.25">
      <c r="A24" s="27" t="s">
        <v>11</v>
      </c>
      <c r="B24" s="28">
        <f t="shared" ref="B24:B34" si="0">IF($B$35,B8,"")</f>
        <v>0</v>
      </c>
      <c r="C24" s="28">
        <f t="shared" ref="C24:C34" si="1">IF($C$35,H8,"")</f>
        <v>0</v>
      </c>
      <c r="D24" s="29" t="str">
        <f t="shared" ref="D24:D34" si="2">IF($D$35,C8,"")</f>
        <v/>
      </c>
      <c r="E24" s="29" t="str">
        <f t="shared" ref="E24:E34" si="3">IF($E$35,I8,"")</f>
        <v/>
      </c>
      <c r="F24" s="29" t="str">
        <f t="shared" ref="F24:F34" si="4">IF($F$35,D8,"")</f>
        <v/>
      </c>
      <c r="G24" s="29" t="str">
        <f t="shared" ref="G24:G34" si="5">IF($G$35,J8,"")</f>
        <v/>
      </c>
      <c r="H24" s="29" t="str">
        <f t="shared" ref="H24:H34" si="6">IF($H$35,E8,"")</f>
        <v/>
      </c>
      <c r="I24" s="29" t="str">
        <f t="shared" ref="I24:I34" si="7">IF($I$35,K8,"")</f>
        <v/>
      </c>
      <c r="J24" s="29" t="str">
        <f t="shared" ref="J24:J34" si="8">IF($J$35,G8,"")</f>
        <v/>
      </c>
      <c r="K24" s="29" t="str">
        <f t="shared" ref="K24:K34" si="9">IF($K$35,M8,"")</f>
        <v/>
      </c>
      <c r="L24" s="29" t="str">
        <f t="shared" ref="L24:L34" si="10">IF($L$35,F8,"")</f>
        <v/>
      </c>
      <c r="M24" s="29" t="str">
        <f t="shared" ref="M24:M34" si="11">IF($M$35,L8,"")</f>
        <v/>
      </c>
      <c r="N24" s="27"/>
      <c r="O24" s="44"/>
      <c r="P24" s="44"/>
      <c r="Q24" s="44"/>
      <c r="R24" s="44"/>
      <c r="S24" s="44"/>
      <c r="T24" s="27"/>
    </row>
    <row r="25" spans="1:21" x14ac:dyDescent="0.25">
      <c r="A25" s="27" t="s">
        <v>12</v>
      </c>
      <c r="B25" s="28">
        <f t="shared" si="0"/>
        <v>0</v>
      </c>
      <c r="C25" s="28">
        <f t="shared" si="1"/>
        <v>0</v>
      </c>
      <c r="D25" s="29" t="str">
        <f t="shared" si="2"/>
        <v/>
      </c>
      <c r="E25" s="29" t="str">
        <f t="shared" si="3"/>
        <v/>
      </c>
      <c r="F25" s="29" t="str">
        <f t="shared" si="4"/>
        <v/>
      </c>
      <c r="G25" s="29" t="str">
        <f t="shared" si="5"/>
        <v/>
      </c>
      <c r="H25" s="29" t="str">
        <f t="shared" si="6"/>
        <v/>
      </c>
      <c r="I25" s="29" t="str">
        <f t="shared" si="7"/>
        <v/>
      </c>
      <c r="J25" s="29" t="str">
        <f t="shared" si="8"/>
        <v/>
      </c>
      <c r="K25" s="29" t="str">
        <f t="shared" si="9"/>
        <v/>
      </c>
      <c r="L25" s="29" t="str">
        <f t="shared" si="10"/>
        <v/>
      </c>
      <c r="M25" s="29" t="str">
        <f t="shared" si="11"/>
        <v/>
      </c>
      <c r="N25" s="27"/>
      <c r="O25" s="44"/>
      <c r="P25" s="44"/>
      <c r="Q25" s="44"/>
      <c r="R25" s="44"/>
      <c r="S25" s="44"/>
      <c r="T25" s="27"/>
    </row>
    <row r="26" spans="1:21" x14ac:dyDescent="0.25">
      <c r="A26" s="27" t="s">
        <v>13</v>
      </c>
      <c r="B26" s="28">
        <f t="shared" si="0"/>
        <v>0</v>
      </c>
      <c r="C26" s="28">
        <f t="shared" si="1"/>
        <v>0</v>
      </c>
      <c r="D26" s="29" t="str">
        <f t="shared" si="2"/>
        <v/>
      </c>
      <c r="E26" s="29" t="str">
        <f t="shared" si="3"/>
        <v/>
      </c>
      <c r="F26" s="29" t="str">
        <f t="shared" si="4"/>
        <v/>
      </c>
      <c r="G26" s="29" t="str">
        <f t="shared" si="5"/>
        <v/>
      </c>
      <c r="H26" s="29" t="str">
        <f t="shared" si="6"/>
        <v/>
      </c>
      <c r="I26" s="29" t="str">
        <f t="shared" si="7"/>
        <v/>
      </c>
      <c r="J26" s="29" t="str">
        <f t="shared" si="8"/>
        <v/>
      </c>
      <c r="K26" s="29" t="str">
        <f t="shared" si="9"/>
        <v/>
      </c>
      <c r="L26" s="29" t="str">
        <f t="shared" si="10"/>
        <v/>
      </c>
      <c r="M26" s="29" t="str">
        <f t="shared" si="11"/>
        <v/>
      </c>
      <c r="N26" s="27"/>
      <c r="O26" s="44"/>
      <c r="P26" s="44"/>
      <c r="Q26" s="44"/>
      <c r="R26" s="44"/>
      <c r="S26" s="44"/>
      <c r="T26" s="27"/>
    </row>
    <row r="27" spans="1:21" x14ac:dyDescent="0.25">
      <c r="A27" s="27" t="s">
        <v>14</v>
      </c>
      <c r="B27" s="28">
        <f t="shared" si="0"/>
        <v>0</v>
      </c>
      <c r="C27" s="28">
        <f t="shared" si="1"/>
        <v>0</v>
      </c>
      <c r="D27" s="29" t="str">
        <f t="shared" si="2"/>
        <v/>
      </c>
      <c r="E27" s="29" t="str">
        <f t="shared" si="3"/>
        <v/>
      </c>
      <c r="F27" s="29" t="str">
        <f t="shared" si="4"/>
        <v/>
      </c>
      <c r="G27" s="29" t="str">
        <f t="shared" si="5"/>
        <v/>
      </c>
      <c r="H27" s="29" t="str">
        <f t="shared" si="6"/>
        <v/>
      </c>
      <c r="I27" s="29" t="str">
        <f t="shared" si="7"/>
        <v/>
      </c>
      <c r="J27" s="29" t="str">
        <f t="shared" si="8"/>
        <v/>
      </c>
      <c r="K27" s="29" t="str">
        <f t="shared" si="9"/>
        <v/>
      </c>
      <c r="L27" s="29" t="str">
        <f t="shared" si="10"/>
        <v/>
      </c>
      <c r="M27" s="29" t="str">
        <f t="shared" si="11"/>
        <v/>
      </c>
      <c r="N27" s="27"/>
      <c r="O27" s="44"/>
      <c r="P27" s="44"/>
      <c r="Q27" s="44"/>
      <c r="R27" s="44"/>
      <c r="S27" s="44"/>
      <c r="T27" s="27"/>
    </row>
    <row r="28" spans="1:21" x14ac:dyDescent="0.25">
      <c r="A28" s="27" t="s">
        <v>15</v>
      </c>
      <c r="B28" s="28">
        <f t="shared" si="0"/>
        <v>0</v>
      </c>
      <c r="C28" s="28">
        <f t="shared" si="1"/>
        <v>0</v>
      </c>
      <c r="D28" s="29" t="str">
        <f t="shared" si="2"/>
        <v/>
      </c>
      <c r="E28" s="29" t="str">
        <f t="shared" si="3"/>
        <v/>
      </c>
      <c r="F28" s="29" t="str">
        <f t="shared" si="4"/>
        <v/>
      </c>
      <c r="G28" s="29" t="str">
        <f t="shared" si="5"/>
        <v/>
      </c>
      <c r="H28" s="29" t="str">
        <f t="shared" si="6"/>
        <v/>
      </c>
      <c r="I28" s="29" t="str">
        <f t="shared" si="7"/>
        <v/>
      </c>
      <c r="J28" s="29" t="str">
        <f t="shared" si="8"/>
        <v/>
      </c>
      <c r="K28" s="29" t="str">
        <f t="shared" si="9"/>
        <v/>
      </c>
      <c r="L28" s="29" t="str">
        <f t="shared" si="10"/>
        <v/>
      </c>
      <c r="M28" s="29" t="str">
        <f t="shared" si="11"/>
        <v/>
      </c>
      <c r="N28" s="27"/>
      <c r="O28" s="44"/>
      <c r="P28" s="44"/>
      <c r="Q28" s="44"/>
      <c r="R28" s="44"/>
      <c r="S28" s="44"/>
      <c r="T28" s="27"/>
    </row>
    <row r="29" spans="1:21" x14ac:dyDescent="0.25">
      <c r="A29" s="27" t="s">
        <v>16</v>
      </c>
      <c r="B29" s="28">
        <f t="shared" si="0"/>
        <v>0</v>
      </c>
      <c r="C29" s="28">
        <f t="shared" si="1"/>
        <v>0</v>
      </c>
      <c r="D29" s="29" t="str">
        <f t="shared" si="2"/>
        <v/>
      </c>
      <c r="E29" s="29" t="str">
        <f t="shared" si="3"/>
        <v/>
      </c>
      <c r="F29" s="29" t="str">
        <f t="shared" si="4"/>
        <v/>
      </c>
      <c r="G29" s="29" t="str">
        <f t="shared" si="5"/>
        <v/>
      </c>
      <c r="H29" s="29" t="str">
        <f t="shared" si="6"/>
        <v/>
      </c>
      <c r="I29" s="29" t="str">
        <f t="shared" si="7"/>
        <v/>
      </c>
      <c r="J29" s="29" t="str">
        <f t="shared" si="8"/>
        <v/>
      </c>
      <c r="K29" s="29" t="str">
        <f t="shared" si="9"/>
        <v/>
      </c>
      <c r="L29" s="29" t="str">
        <f t="shared" si="10"/>
        <v/>
      </c>
      <c r="M29" s="29" t="str">
        <f t="shared" si="11"/>
        <v/>
      </c>
      <c r="N29" s="27"/>
      <c r="O29" s="44"/>
      <c r="P29" s="44"/>
      <c r="Q29" s="44"/>
      <c r="R29" s="44"/>
      <c r="S29" s="44"/>
      <c r="T29" s="27"/>
    </row>
    <row r="30" spans="1:21" x14ac:dyDescent="0.25">
      <c r="A30" s="27" t="s">
        <v>17</v>
      </c>
      <c r="B30" s="28">
        <f t="shared" si="0"/>
        <v>0</v>
      </c>
      <c r="C30" s="28">
        <f t="shared" si="1"/>
        <v>0</v>
      </c>
      <c r="D30" s="29" t="str">
        <f t="shared" si="2"/>
        <v/>
      </c>
      <c r="E30" s="29" t="str">
        <f t="shared" si="3"/>
        <v/>
      </c>
      <c r="F30" s="29" t="str">
        <f t="shared" si="4"/>
        <v/>
      </c>
      <c r="G30" s="29" t="str">
        <f t="shared" si="5"/>
        <v/>
      </c>
      <c r="H30" s="29" t="str">
        <f t="shared" si="6"/>
        <v/>
      </c>
      <c r="I30" s="29" t="str">
        <f t="shared" si="7"/>
        <v/>
      </c>
      <c r="J30" s="29" t="str">
        <f t="shared" si="8"/>
        <v/>
      </c>
      <c r="K30" s="29" t="str">
        <f t="shared" si="9"/>
        <v/>
      </c>
      <c r="L30" s="29" t="str">
        <f t="shared" si="10"/>
        <v/>
      </c>
      <c r="M30" s="29" t="str">
        <f t="shared" si="11"/>
        <v/>
      </c>
      <c r="N30" s="27"/>
      <c r="O30" s="44"/>
      <c r="P30" s="44"/>
      <c r="Q30" s="44"/>
      <c r="R30" s="44"/>
      <c r="S30" s="44"/>
      <c r="T30" s="27"/>
    </row>
    <row r="31" spans="1:21" x14ac:dyDescent="0.25">
      <c r="A31" s="27" t="s">
        <v>18</v>
      </c>
      <c r="B31" s="28">
        <f t="shared" si="0"/>
        <v>0</v>
      </c>
      <c r="C31" s="28">
        <f t="shared" si="1"/>
        <v>0</v>
      </c>
      <c r="D31" s="29" t="str">
        <f t="shared" si="2"/>
        <v/>
      </c>
      <c r="E31" s="29" t="str">
        <f t="shared" si="3"/>
        <v/>
      </c>
      <c r="F31" s="29" t="str">
        <f t="shared" si="4"/>
        <v/>
      </c>
      <c r="G31" s="29" t="str">
        <f t="shared" si="5"/>
        <v/>
      </c>
      <c r="H31" s="29" t="str">
        <f t="shared" si="6"/>
        <v/>
      </c>
      <c r="I31" s="29" t="str">
        <f t="shared" si="7"/>
        <v/>
      </c>
      <c r="J31" s="29" t="str">
        <f t="shared" si="8"/>
        <v/>
      </c>
      <c r="K31" s="29" t="str">
        <f t="shared" si="9"/>
        <v/>
      </c>
      <c r="L31" s="29" t="str">
        <f t="shared" si="10"/>
        <v/>
      </c>
      <c r="M31" s="29" t="str">
        <f t="shared" si="11"/>
        <v/>
      </c>
      <c r="N31" s="27"/>
      <c r="O31" s="44"/>
      <c r="P31" s="44"/>
      <c r="Q31" s="44"/>
      <c r="R31" s="44"/>
      <c r="S31" s="44"/>
      <c r="T31" s="27"/>
    </row>
    <row r="32" spans="1:21" x14ac:dyDescent="0.25">
      <c r="A32" s="27" t="s">
        <v>19</v>
      </c>
      <c r="B32" s="28">
        <f t="shared" si="0"/>
        <v>0</v>
      </c>
      <c r="C32" s="28">
        <f t="shared" si="1"/>
        <v>0</v>
      </c>
      <c r="D32" s="29" t="str">
        <f t="shared" si="2"/>
        <v/>
      </c>
      <c r="E32" s="29" t="str">
        <f t="shared" si="3"/>
        <v/>
      </c>
      <c r="F32" s="29" t="str">
        <f t="shared" si="4"/>
        <v/>
      </c>
      <c r="G32" s="29" t="str">
        <f t="shared" si="5"/>
        <v/>
      </c>
      <c r="H32" s="29" t="str">
        <f t="shared" si="6"/>
        <v/>
      </c>
      <c r="I32" s="29" t="str">
        <f t="shared" si="7"/>
        <v/>
      </c>
      <c r="J32" s="29" t="str">
        <f t="shared" si="8"/>
        <v/>
      </c>
      <c r="K32" s="29" t="str">
        <f t="shared" si="9"/>
        <v/>
      </c>
      <c r="L32" s="29" t="str">
        <f t="shared" si="10"/>
        <v/>
      </c>
      <c r="M32" s="29" t="str">
        <f t="shared" si="11"/>
        <v/>
      </c>
      <c r="N32" s="27"/>
      <c r="O32" s="44"/>
      <c r="P32" s="44"/>
      <c r="Q32" s="44"/>
      <c r="R32" s="44"/>
      <c r="S32" s="44"/>
      <c r="T32" s="27"/>
    </row>
    <row r="33" spans="1:20" x14ac:dyDescent="0.25">
      <c r="A33" s="27" t="s">
        <v>20</v>
      </c>
      <c r="B33" s="28">
        <f t="shared" si="0"/>
        <v>0</v>
      </c>
      <c r="C33" s="28">
        <f t="shared" si="1"/>
        <v>0</v>
      </c>
      <c r="D33" s="29" t="str">
        <f t="shared" si="2"/>
        <v/>
      </c>
      <c r="E33" s="29" t="str">
        <f t="shared" si="3"/>
        <v/>
      </c>
      <c r="F33" s="29" t="str">
        <f t="shared" si="4"/>
        <v/>
      </c>
      <c r="G33" s="29" t="str">
        <f t="shared" si="5"/>
        <v/>
      </c>
      <c r="H33" s="29" t="str">
        <f t="shared" si="6"/>
        <v/>
      </c>
      <c r="I33" s="29" t="str">
        <f t="shared" si="7"/>
        <v/>
      </c>
      <c r="J33" s="29" t="str">
        <f t="shared" si="8"/>
        <v/>
      </c>
      <c r="K33" s="29" t="str">
        <f t="shared" si="9"/>
        <v/>
      </c>
      <c r="L33" s="29" t="str">
        <f t="shared" si="10"/>
        <v/>
      </c>
      <c r="M33" s="29" t="str">
        <f t="shared" si="11"/>
        <v/>
      </c>
      <c r="N33" s="27"/>
      <c r="O33" s="44"/>
      <c r="P33" s="44"/>
      <c r="Q33" s="44"/>
      <c r="R33" s="44"/>
      <c r="S33" s="44"/>
      <c r="T33" s="27"/>
    </row>
    <row r="34" spans="1:20" x14ac:dyDescent="0.25">
      <c r="A34" s="27" t="s">
        <v>21</v>
      </c>
      <c r="B34" s="28">
        <f t="shared" si="0"/>
        <v>0</v>
      </c>
      <c r="C34" s="28">
        <f t="shared" si="1"/>
        <v>0</v>
      </c>
      <c r="D34" s="29" t="str">
        <f t="shared" si="2"/>
        <v/>
      </c>
      <c r="E34" s="29" t="str">
        <f t="shared" si="3"/>
        <v/>
      </c>
      <c r="F34" s="29" t="str">
        <f t="shared" si="4"/>
        <v/>
      </c>
      <c r="G34" s="29" t="str">
        <f t="shared" si="5"/>
        <v/>
      </c>
      <c r="H34" s="29" t="str">
        <f t="shared" si="6"/>
        <v/>
      </c>
      <c r="I34" s="29" t="str">
        <f t="shared" si="7"/>
        <v/>
      </c>
      <c r="J34" s="29" t="str">
        <f t="shared" si="8"/>
        <v/>
      </c>
      <c r="K34" s="29" t="str">
        <f t="shared" si="9"/>
        <v/>
      </c>
      <c r="L34" s="29" t="str">
        <f t="shared" si="10"/>
        <v/>
      </c>
      <c r="M34" s="29" t="str">
        <f t="shared" si="11"/>
        <v/>
      </c>
      <c r="N34" s="27"/>
      <c r="O34" s="44"/>
      <c r="P34" s="44"/>
      <c r="Q34" s="44"/>
      <c r="R34" s="44"/>
      <c r="S34" s="44"/>
      <c r="T34" s="27"/>
    </row>
    <row r="35" spans="1:20" x14ac:dyDescent="0.25">
      <c r="A35" s="27"/>
      <c r="B35" s="28" t="str">
        <f>IF($N$22=1,"VERDADERO","FALSO")</f>
        <v>VERDADERO</v>
      </c>
      <c r="C35" s="28" t="str">
        <f t="shared" ref="C35" si="12">IF($N$22=1,"VERDADERO","FALSO")</f>
        <v>VERDADERO</v>
      </c>
      <c r="D35" s="28" t="str">
        <f>IF($N$22=2,"VERDADERO","FALSO")</f>
        <v>FALSO</v>
      </c>
      <c r="E35" s="28" t="str">
        <f>IF($N$22=2,"VERDADERO","FALSO")</f>
        <v>FALSO</v>
      </c>
      <c r="F35" s="28" t="str">
        <f>IF($N$22=3,"VERDADERO","FALSO")</f>
        <v>FALSO</v>
      </c>
      <c r="G35" s="28" t="str">
        <f>IF($N$22=3,"VERDADERO","FALSO")</f>
        <v>FALSO</v>
      </c>
      <c r="H35" s="28" t="str">
        <f>IF($N$22=4,"VERDADERO","FALSO")</f>
        <v>FALSO</v>
      </c>
      <c r="I35" s="28" t="str">
        <f>IF($N$22=4,"VERDADERO","FALSO")</f>
        <v>FALSO</v>
      </c>
      <c r="J35" s="28" t="str">
        <f>IF($N$22=5,"VERDADERO","FALSO")</f>
        <v>FALSO</v>
      </c>
      <c r="K35" s="28" t="str">
        <f>IF($N$22=5,"VERDADERO","FALSO")</f>
        <v>FALSO</v>
      </c>
      <c r="L35" s="28" t="str">
        <f>IF($N$22=6,"VERDADERO","FALSO")</f>
        <v>FALSO</v>
      </c>
      <c r="M35" s="28" t="str">
        <f>IF($N$22=6,"VERDADERO","FALSO")</f>
        <v>FALSO</v>
      </c>
      <c r="N35" s="27"/>
      <c r="O35" s="44"/>
      <c r="P35" s="44"/>
      <c r="Q35" s="44"/>
      <c r="R35" s="44"/>
      <c r="S35" s="44"/>
      <c r="T35" s="27"/>
    </row>
    <row r="36" spans="1:20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44"/>
      <c r="P36" s="44"/>
      <c r="Q36" s="44"/>
      <c r="R36" s="44"/>
      <c r="S36" s="44"/>
    </row>
    <row r="37" spans="1:20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44"/>
      <c r="P37" s="44"/>
      <c r="Q37" s="44"/>
      <c r="R37" s="44"/>
      <c r="S37" s="44"/>
    </row>
    <row r="38" spans="1:20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44"/>
      <c r="P38" s="44"/>
      <c r="Q38" s="44"/>
      <c r="R38" s="44"/>
      <c r="S38" s="44"/>
    </row>
    <row r="39" spans="1:20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44"/>
      <c r="P39" s="44"/>
      <c r="Q39" s="44"/>
      <c r="R39" s="44"/>
      <c r="S39" s="44"/>
    </row>
    <row r="40" spans="1:20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44"/>
      <c r="P40" s="44"/>
      <c r="Q40" s="44"/>
      <c r="R40" s="44"/>
      <c r="S40" s="44"/>
    </row>
    <row r="41" spans="1:20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44"/>
      <c r="P41" s="44"/>
      <c r="Q41" s="44"/>
      <c r="R41" s="44"/>
      <c r="S41" s="44"/>
    </row>
    <row r="42" spans="1:20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44"/>
      <c r="P42" s="44"/>
      <c r="Q42" s="44"/>
      <c r="R42" s="44"/>
      <c r="S42" s="44"/>
    </row>
    <row r="43" spans="1:20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44"/>
      <c r="P43" s="44"/>
      <c r="Q43" s="44"/>
      <c r="R43" s="44"/>
      <c r="S43" s="44"/>
    </row>
    <row r="44" spans="1:20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1:20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 spans="1:20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20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1:20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1:19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1:19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1:19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1:19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1:19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19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19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19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19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 spans="1:19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 spans="1:19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 spans="1:19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 spans="1:19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</sheetData>
  <mergeCells count="2">
    <mergeCell ref="H5:M5"/>
    <mergeCell ref="B5:G5"/>
  </mergeCells>
  <dataValidations count="1">
    <dataValidation type="list" allowBlank="1" showInputMessage="1" showErrorMessage="1" sqref="P23" xr:uid="{08D2C385-C421-473E-B66D-0E74FF1DD6D5}">
      <formula1>$U$1:$U$6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A0D2-04B3-4D7F-935D-79C28249DBA8}">
  <sheetPr codeName="Hoja9"/>
  <dimension ref="A1:B6"/>
  <sheetViews>
    <sheetView workbookViewId="0"/>
  </sheetViews>
  <sheetFormatPr baseColWidth="10" defaultRowHeight="12.5" x14ac:dyDescent="0.25"/>
  <cols>
    <col min="1" max="1" width="30.81640625" bestFit="1" customWidth="1"/>
  </cols>
  <sheetData>
    <row r="1" spans="1:2" x14ac:dyDescent="0.25">
      <c r="A1" t="s">
        <v>30</v>
      </c>
      <c r="B1">
        <v>1</v>
      </c>
    </row>
    <row r="2" spans="1:2" x14ac:dyDescent="0.25">
      <c r="A2" t="s">
        <v>47</v>
      </c>
      <c r="B2">
        <v>2</v>
      </c>
    </row>
    <row r="3" spans="1:2" x14ac:dyDescent="0.25">
      <c r="A3" t="s">
        <v>48</v>
      </c>
      <c r="B3">
        <v>3</v>
      </c>
    </row>
    <row r="4" spans="1:2" x14ac:dyDescent="0.25">
      <c r="A4" t="s">
        <v>33</v>
      </c>
      <c r="B4">
        <v>4</v>
      </c>
    </row>
    <row r="5" spans="1:2" x14ac:dyDescent="0.25">
      <c r="A5" t="s">
        <v>49</v>
      </c>
      <c r="B5">
        <v>6</v>
      </c>
    </row>
    <row r="6" spans="1:2" x14ac:dyDescent="0.25">
      <c r="A6" t="s">
        <v>36</v>
      </c>
      <c r="B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S2"/>
  <sheetViews>
    <sheetView tabSelected="1" zoomScale="80" zoomScaleNormal="80" workbookViewId="0">
      <pane ySplit="2" topLeftCell="A3" activePane="bottomLeft" state="frozen"/>
      <selection activeCell="D1" sqref="D1"/>
      <selection pane="bottomLeft"/>
    </sheetView>
  </sheetViews>
  <sheetFormatPr baseColWidth="10" defaultColWidth="11.453125" defaultRowHeight="12.5" x14ac:dyDescent="0.25"/>
  <cols>
    <col min="1" max="1" width="11" bestFit="1" customWidth="1"/>
    <col min="2" max="2" width="42" bestFit="1" customWidth="1"/>
    <col min="3" max="3" width="24.26953125" bestFit="1" customWidth="1"/>
    <col min="4" max="4" width="14.81640625" style="40" bestFit="1" customWidth="1"/>
    <col min="5" max="5" width="14.81640625" bestFit="1" customWidth="1"/>
    <col min="6" max="6" width="27.1796875" bestFit="1" customWidth="1"/>
    <col min="7" max="7" width="11.7265625" bestFit="1" customWidth="1"/>
    <col min="8" max="8" width="73.453125" bestFit="1" customWidth="1"/>
    <col min="9" max="9" width="29.453125" bestFit="1" customWidth="1"/>
    <col min="10" max="10" width="14.54296875" bestFit="1" customWidth="1"/>
    <col min="11" max="11" width="24.54296875" bestFit="1" customWidth="1"/>
    <col min="12" max="12" width="10.81640625" style="40" bestFit="1" customWidth="1"/>
    <col min="13" max="14" width="7.54296875" bestFit="1" customWidth="1"/>
    <col min="15" max="18" width="7.54296875" style="1" bestFit="1" customWidth="1"/>
    <col min="19" max="19" width="35.81640625" bestFit="1" customWidth="1"/>
  </cols>
  <sheetData>
    <row r="1" spans="1:19" ht="13" x14ac:dyDescent="0.3">
      <c r="A1" s="46"/>
      <c r="M1" s="52" t="s">
        <v>8</v>
      </c>
      <c r="N1" s="52"/>
      <c r="O1" s="52"/>
      <c r="P1" s="52"/>
      <c r="Q1" s="52"/>
      <c r="R1" s="52"/>
    </row>
    <row r="2" spans="1:19" s="6" customFormat="1" ht="32.25" customHeight="1" x14ac:dyDescent="0.25">
      <c r="A2" s="4" t="s">
        <v>22</v>
      </c>
      <c r="B2" s="4" t="s">
        <v>23</v>
      </c>
      <c r="C2" s="4" t="s">
        <v>0</v>
      </c>
      <c r="D2" s="41" t="s">
        <v>1</v>
      </c>
      <c r="E2" s="5" t="s">
        <v>2</v>
      </c>
      <c r="F2" s="5" t="s">
        <v>38</v>
      </c>
      <c r="G2" s="5" t="s">
        <v>40</v>
      </c>
      <c r="H2" s="4" t="s">
        <v>3</v>
      </c>
      <c r="I2" s="4" t="s">
        <v>4</v>
      </c>
      <c r="J2" s="4" t="s">
        <v>5</v>
      </c>
      <c r="K2" s="5" t="s">
        <v>6</v>
      </c>
      <c r="L2" s="41" t="s">
        <v>7</v>
      </c>
      <c r="M2" s="11" t="s">
        <v>24</v>
      </c>
      <c r="N2" s="11" t="s">
        <v>25</v>
      </c>
      <c r="O2" s="11" t="s">
        <v>26</v>
      </c>
      <c r="P2" s="11" t="s">
        <v>27</v>
      </c>
      <c r="Q2" s="11" t="s">
        <v>28</v>
      </c>
      <c r="R2" s="11" t="s">
        <v>29</v>
      </c>
      <c r="S2" s="5" t="s">
        <v>9</v>
      </c>
    </row>
  </sheetData>
  <sheetProtection selectLockedCells="1" selectUnlockedCells="1"/>
  <autoFilter ref="A2:S2" xr:uid="{00000000-0009-0000-0000-000005000000}"/>
  <mergeCells count="1">
    <mergeCell ref="M1:R1"/>
  </mergeCells>
  <phoneticPr fontId="8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AJ2"/>
  <sheetViews>
    <sheetView zoomScale="80" zoomScaleNormal="80" workbookViewId="0">
      <pane ySplit="2" topLeftCell="A3" activePane="bottomLeft" state="frozen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7" width="10.54296875" hidden="1" customWidth="1" outlineLevel="1"/>
    <col min="18" max="18" width="13.7265625" hidden="1" customWidth="1" outlineLevel="1"/>
    <col min="19" max="19" width="10.7265625" hidden="1" customWidth="1" outlineLevel="1"/>
    <col min="20" max="20" width="12.81640625" hidden="1" customWidth="1" outlineLevel="1"/>
    <col min="21" max="21" width="12" hidden="1" customWidth="1" outlineLevel="1"/>
    <col min="22" max="22" width="14.81640625" hidden="1" customWidth="1" outlineLevel="1"/>
    <col min="23" max="23" width="10.54296875" bestFit="1" customWidth="1" collapsed="1"/>
    <col min="24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18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1" t="s">
        <v>9</v>
      </c>
    </row>
    <row r="2" spans="1:36" ht="16.5" customHeight="1" x14ac:dyDescent="0.3">
      <c r="A2" s="2" t="s">
        <v>22</v>
      </c>
      <c r="B2" s="2" t="s">
        <v>23</v>
      </c>
      <c r="C2" s="2" t="s">
        <v>0</v>
      </c>
      <c r="D2" s="2" t="s">
        <v>38</v>
      </c>
      <c r="E2" s="2" t="s">
        <v>40</v>
      </c>
      <c r="F2" s="2" t="s">
        <v>3</v>
      </c>
      <c r="G2" s="2" t="s">
        <v>4</v>
      </c>
      <c r="H2" s="10" t="s">
        <v>5</v>
      </c>
      <c r="I2" s="2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1"/>
    </row>
  </sheetData>
  <sheetProtection selectLockedCells="1" selectUnlockedCells="1"/>
  <autoFilter ref="A2:AK2" xr:uid="{00000000-0001-0000-0600-000000000000}"/>
  <mergeCells count="5">
    <mergeCell ref="AJ1:AJ2"/>
    <mergeCell ref="W1:AH1"/>
    <mergeCell ref="AI1:AI2"/>
    <mergeCell ref="J1:U1"/>
    <mergeCell ref="V1:V2"/>
  </mergeCells>
  <phoneticPr fontId="8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0.81640625" hidden="1" customWidth="1" outlineLevel="1"/>
    <col min="11" max="11" width="13.453125" hidden="1" customWidth="1" outlineLevel="1"/>
    <col min="12" max="12" width="10.7265625" hidden="1" customWidth="1" outlineLevel="1"/>
    <col min="13" max="13" width="10.54296875" hidden="1" customWidth="1" outlineLevel="1"/>
    <col min="14" max="14" width="11.1796875" hidden="1" customWidth="1" outlineLevel="1"/>
    <col min="15" max="16" width="10.542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0.81640625" bestFit="1" customWidth="1" collapsed="1"/>
    <col min="24" max="24" width="13.453125" bestFit="1" customWidth="1"/>
    <col min="25" max="25" width="10.7265625" bestFit="1" customWidth="1"/>
    <col min="26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00000000-0001-0000-0700-000000000000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9C48-095D-4738-B53B-02A9DA76CC39}"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0.81640625" hidden="1" customWidth="1" outlineLevel="1"/>
    <col min="11" max="11" width="13.453125" hidden="1" customWidth="1" outlineLevel="1"/>
    <col min="12" max="12" width="10.7265625" hidden="1" customWidth="1" outlineLevel="1"/>
    <col min="13" max="13" width="10.54296875" hidden="1" customWidth="1" outlineLevel="1"/>
    <col min="14" max="14" width="11.1796875" hidden="1" customWidth="1" outlineLevel="1"/>
    <col min="15" max="16" width="10.542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0.81640625" bestFit="1" customWidth="1" collapsed="1"/>
    <col min="24" max="24" width="13.453125" bestFit="1" customWidth="1"/>
    <col min="25" max="25" width="10.7265625" bestFit="1" customWidth="1"/>
    <col min="26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10099C48-095D-4738-B53B-02A9DA76CC39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1.1796875" hidden="1" customWidth="1" outlineLevel="1"/>
    <col min="11" max="11" width="13.453125" hidden="1" customWidth="1" outlineLevel="1"/>
    <col min="12" max="12" width="10.7265625" hidden="1" customWidth="1" outlineLevel="1"/>
    <col min="13" max="13" width="10.54296875" hidden="1" customWidth="1" outlineLevel="1"/>
    <col min="14" max="16" width="11.17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1.1796875" bestFit="1" customWidth="1" collapsed="1"/>
    <col min="24" max="24" width="13.453125" bestFit="1" customWidth="1"/>
    <col min="25" max="25" width="10.7265625" bestFit="1" customWidth="1"/>
    <col min="26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00000000-0001-0000-0800-000000000000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5"/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0.81640625" hidden="1" customWidth="1" outlineLevel="1"/>
    <col min="11" max="11" width="13.453125" hidden="1" customWidth="1" outlineLevel="1"/>
    <col min="12" max="12" width="10.7265625" hidden="1" customWidth="1" outlineLevel="1"/>
    <col min="13" max="16" width="10.542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0.81640625" bestFit="1" customWidth="1" collapsed="1"/>
    <col min="24" max="24" width="13.453125" bestFit="1" customWidth="1"/>
    <col min="25" max="25" width="10.7265625" bestFit="1" customWidth="1"/>
    <col min="26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00000000-0001-0000-0900-000000000000}"/>
  <mergeCells count="5">
    <mergeCell ref="AJ1:AJ2"/>
    <mergeCell ref="W1:AH1"/>
    <mergeCell ref="AI1:AI2"/>
    <mergeCell ref="J1:U1"/>
    <mergeCell ref="V1:V2"/>
  </mergeCells>
  <phoneticPr fontId="8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1B5E-906D-4034-BD06-D3EB0F90C5C9}">
  <sheetPr codeName="Hoja15"/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1.1796875" hidden="1" customWidth="1" outlineLevel="1"/>
    <col min="11" max="11" width="13.453125" hidden="1" customWidth="1" outlineLevel="1"/>
    <col min="12" max="16" width="11.17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1.1796875" bestFit="1" customWidth="1" collapsed="1"/>
    <col min="24" max="24" width="13.453125" bestFit="1" customWidth="1"/>
    <col min="25" max="26" width="11.1796875" bestFit="1" customWidth="1"/>
    <col min="27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AC521B5E-906D-4034-BD06-D3EB0F90C5C9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6"/>
  <dimension ref="A1:AJ2"/>
  <sheetViews>
    <sheetView zoomScale="80" zoomScaleNormal="80" workbookViewId="0">
      <pane ySplit="2" topLeftCell="A3" activePane="bottomLeft" state="frozen"/>
      <selection activeCell="C1" sqref="C1"/>
      <selection pane="bottomLeft"/>
    </sheetView>
  </sheetViews>
  <sheetFormatPr baseColWidth="10" defaultRowHeight="12.5" outlineLevelCol="1" x14ac:dyDescent="0.25"/>
  <cols>
    <col min="1" max="1" width="11" bestFit="1" customWidth="1"/>
    <col min="2" max="2" width="42" bestFit="1" customWidth="1"/>
    <col min="3" max="3" width="24.26953125" bestFit="1" customWidth="1"/>
    <col min="4" max="4" width="27.1796875" bestFit="1" customWidth="1"/>
    <col min="5" max="5" width="19.7265625" bestFit="1" customWidth="1"/>
    <col min="6" max="6" width="73.453125" bestFit="1" customWidth="1"/>
    <col min="7" max="7" width="29.453125" bestFit="1" customWidth="1"/>
    <col min="8" max="8" width="14.54296875" bestFit="1" customWidth="1"/>
    <col min="9" max="9" width="10.81640625" bestFit="1" customWidth="1"/>
    <col min="10" max="10" width="11.1796875" hidden="1" customWidth="1" outlineLevel="1"/>
    <col min="11" max="11" width="13.453125" hidden="1" customWidth="1" outlineLevel="1"/>
    <col min="12" max="16" width="11.1796875" hidden="1" customWidth="1" outlineLevel="1"/>
    <col min="17" max="17" width="12" hidden="1" customWidth="1" outlineLevel="1"/>
    <col min="18" max="18" width="16.54296875" hidden="1" customWidth="1" outlineLevel="1"/>
    <col min="19" max="19" width="13.54296875" hidden="1" customWidth="1" outlineLevel="1"/>
    <col min="20" max="20" width="15.7265625" hidden="1" customWidth="1" outlineLevel="1"/>
    <col min="21" max="22" width="14.81640625" hidden="1" customWidth="1" outlineLevel="1"/>
    <col min="23" max="23" width="11.1796875" bestFit="1" customWidth="1" collapsed="1"/>
    <col min="24" max="24" width="13.453125" bestFit="1" customWidth="1"/>
    <col min="25" max="26" width="11.1796875" bestFit="1" customWidth="1"/>
    <col min="27" max="30" width="10.54296875" bestFit="1" customWidth="1"/>
    <col min="31" max="31" width="13.7265625" bestFit="1" customWidth="1"/>
    <col min="32" max="32" width="10.7265625" bestFit="1" customWidth="1"/>
    <col min="33" max="33" width="12.81640625" bestFit="1" customWidth="1"/>
    <col min="34" max="34" width="12" bestFit="1" customWidth="1"/>
    <col min="35" max="35" width="14.81640625" bestFit="1" customWidth="1"/>
    <col min="36" max="36" width="35.81640625" bestFit="1" customWidth="1"/>
  </cols>
  <sheetData>
    <row r="1" spans="1:36" ht="20.25" customHeight="1" x14ac:dyDescent="0.4">
      <c r="J1" s="47">
        <f>W1-1</f>
        <v>-1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 t="str">
        <f>"TOTAL "&amp;$J$1</f>
        <v>TOTAL -1</v>
      </c>
      <c r="W1" s="49">
        <f>'RESUMEN DE CONTRATOS'!$A$1</f>
        <v>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tr">
        <f>"TOTAL "&amp;$W$1</f>
        <v>TOTAL 0</v>
      </c>
      <c r="AJ1" s="53" t="s">
        <v>9</v>
      </c>
    </row>
    <row r="2" spans="1:36" ht="12.75" customHeight="1" x14ac:dyDescent="0.3">
      <c r="A2" s="3" t="s">
        <v>22</v>
      </c>
      <c r="B2" s="3" t="s">
        <v>23</v>
      </c>
      <c r="C2" s="3" t="s">
        <v>0</v>
      </c>
      <c r="D2" s="3" t="s">
        <v>38</v>
      </c>
      <c r="E2" s="3" t="s">
        <v>40</v>
      </c>
      <c r="F2" s="3" t="s">
        <v>3</v>
      </c>
      <c r="G2" s="3" t="s">
        <v>4</v>
      </c>
      <c r="H2" s="7" t="s">
        <v>5</v>
      </c>
      <c r="I2" s="3" t="s">
        <v>7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48"/>
      <c r="W2" s="9" t="s">
        <v>10</v>
      </c>
      <c r="X2" s="9" t="s">
        <v>11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16</v>
      </c>
      <c r="AD2" s="9" t="s">
        <v>17</v>
      </c>
      <c r="AE2" s="9" t="s">
        <v>18</v>
      </c>
      <c r="AF2" s="9" t="s">
        <v>19</v>
      </c>
      <c r="AG2" s="9" t="s">
        <v>20</v>
      </c>
      <c r="AH2" s="9" t="s">
        <v>21</v>
      </c>
      <c r="AI2" s="50"/>
      <c r="AJ2" s="53"/>
    </row>
  </sheetData>
  <sheetProtection selectLockedCells="1" selectUnlockedCells="1"/>
  <autoFilter ref="A2:AK2" xr:uid="{00000000-0001-0000-0A00-000000000000}"/>
  <mergeCells count="5">
    <mergeCell ref="J1:U1"/>
    <mergeCell ref="V1:V2"/>
    <mergeCell ref="W1:AH1"/>
    <mergeCell ref="AI1:AI2"/>
    <mergeCell ref="AJ1:AJ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DATO EXTRA</vt:lpstr>
      <vt:lpstr>RESUMEN DE CONTRATOS</vt:lpstr>
      <vt:lpstr>CONSUMO ENERGÍA ACTIVA</vt:lpstr>
      <vt:lpstr>IMPORTE TP (EUROS)</vt:lpstr>
      <vt:lpstr>IMPORTE EXC POT (EUROS)</vt:lpstr>
      <vt:lpstr>IMPORTE TE (EUROS)</vt:lpstr>
      <vt:lpstr>IMPORTE REACTIVA (EUROS)</vt:lpstr>
      <vt:lpstr>IMPORTE BI (EUROS)</vt:lpstr>
      <vt:lpstr>IMPORTE TOTAL (EUROS)</vt:lpstr>
      <vt:lpstr>GRAFICA DE COMPARACIÓN CIF</vt:lpstr>
      <vt:lpstr>GRAFICA DE COMPARACIÓN CUPS</vt:lpstr>
      <vt:lpstr>GRAFICA TOTAL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</dc:creator>
  <cp:lastModifiedBy>fannunziato</cp:lastModifiedBy>
  <dcterms:created xsi:type="dcterms:W3CDTF">2012-07-30T13:44:10Z</dcterms:created>
  <dcterms:modified xsi:type="dcterms:W3CDTF">2022-09-19T14:01:00Z</dcterms:modified>
</cp:coreProperties>
</file>