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C\UCC_CreacionBD\bd_final_proyecto\data\"/>
    </mc:Choice>
  </mc:AlternateContent>
  <xr:revisionPtr revIDLastSave="0" documentId="13_ncr:1_{8BB800C3-DB2E-4D58-9FF4-851E7D0803F4}" xr6:coauthVersionLast="47" xr6:coauthVersionMax="47" xr10:uidLastSave="{00000000-0000-0000-0000-000000000000}"/>
  <bookViews>
    <workbookView xWindow="-120" yWindow="-120" windowWidth="20730" windowHeight="11040" activeTab="5" xr2:uid="{0CAB5911-9E3D-427B-BA7E-06C1ECBD2359}"/>
  </bookViews>
  <sheets>
    <sheet name="CONTENIDO" sheetId="1" r:id="rId1"/>
    <sheet name="RECOLECCION" sheetId="2" r:id="rId2"/>
    <sheet name="SEGURO" sheetId="3" r:id="rId3"/>
    <sheet name="OFICINA" sheetId="4" r:id="rId4"/>
    <sheet name="STATUS_ENTREGA" sheetId="5" r:id="rId5"/>
    <sheet name="TIP_ENV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E2" i="5"/>
  <c r="E3" i="5"/>
  <c r="E4" i="5"/>
  <c r="E5" i="5"/>
  <c r="G2" i="4"/>
  <c r="G3" i="4"/>
  <c r="G4" i="4"/>
  <c r="G5" i="4"/>
  <c r="D2" i="3"/>
  <c r="D3" i="3"/>
  <c r="D4" i="3"/>
  <c r="D5" i="3"/>
  <c r="C2" i="2"/>
  <c r="C3" i="2"/>
  <c r="C4" i="2"/>
  <c r="C5" i="2"/>
  <c r="F2" i="1"/>
  <c r="F3" i="1"/>
  <c r="F4" i="1"/>
  <c r="F5" i="1"/>
</calcChain>
</file>

<file path=xl/sharedStrings.xml><?xml version="1.0" encoding="utf-8"?>
<sst xmlns="http://schemas.openxmlformats.org/spreadsheetml/2006/main" count="82" uniqueCount="70">
  <si>
    <t>ID_CONTENIDO</t>
  </si>
  <si>
    <t>PESO</t>
  </si>
  <si>
    <t>VOLUMEN</t>
  </si>
  <si>
    <t>CANTIDAD</t>
  </si>
  <si>
    <t>DESCRIPCION</t>
  </si>
  <si>
    <t>SCRIPT_CONTENIDO</t>
  </si>
  <si>
    <t>56W83FG2652864</t>
  </si>
  <si>
    <t>7643839GDT45674</t>
  </si>
  <si>
    <t>10675FRTO452637</t>
  </si>
  <si>
    <t>5653ALU3527G780</t>
  </si>
  <si>
    <t>masivo</t>
  </si>
  <si>
    <t>individual</t>
  </si>
  <si>
    <t>ID_RECOLECCION</t>
  </si>
  <si>
    <t>SCRIPT_RECOLECCION</t>
  </si>
  <si>
    <t>ID_SEGURO</t>
  </si>
  <si>
    <t>VALOR</t>
  </si>
  <si>
    <t>SCRIPT_SEGURO</t>
  </si>
  <si>
    <t>ID_OFICINA</t>
  </si>
  <si>
    <t>ID_CIUDAD</t>
  </si>
  <si>
    <t>NOMBRE</t>
  </si>
  <si>
    <t>DIRECCION</t>
  </si>
  <si>
    <t>REFERENCIA</t>
  </si>
  <si>
    <t>SCRIPT_OFICINA</t>
  </si>
  <si>
    <t>ID_STATUS</t>
  </si>
  <si>
    <t>RECEBIDO</t>
  </si>
  <si>
    <t>RECEPTOR</t>
  </si>
  <si>
    <t>FECHA</t>
  </si>
  <si>
    <t>SCRIPT_STATUS</t>
  </si>
  <si>
    <t>ID_ENVIO</t>
  </si>
  <si>
    <t>SCRIPT_TIP_ENVIO</t>
  </si>
  <si>
    <t>128IOSS</t>
  </si>
  <si>
    <t>456PVA</t>
  </si>
  <si>
    <t>877VOEC</t>
  </si>
  <si>
    <t>ventanilla única de importación</t>
  </si>
  <si>
    <t>contabilidad de IVA aplazada</t>
  </si>
  <si>
    <t>IVA sobre comercio electrónico</t>
  </si>
  <si>
    <t>Campo de edición de ID de cobro del proveedor</t>
  </si>
  <si>
    <t>907VCI</t>
  </si>
  <si>
    <t>Entrega rapida</t>
  </si>
  <si>
    <t>Contra rembolso</t>
  </si>
  <si>
    <t>Urgente</t>
  </si>
  <si>
    <t>Domicilio</t>
  </si>
  <si>
    <t>Poliza especifica</t>
  </si>
  <si>
    <t>Prima</t>
  </si>
  <si>
    <t>Deducible</t>
  </si>
  <si>
    <t>Cobertura</t>
  </si>
  <si>
    <t>Deprisa</t>
  </si>
  <si>
    <t>Servientrega S.a</t>
  </si>
  <si>
    <t>Grupo TCC</t>
  </si>
  <si>
    <t>DHL</t>
  </si>
  <si>
    <t>SI</t>
  </si>
  <si>
    <t>NO</t>
  </si>
  <si>
    <t>Juliana Alvarez</t>
  </si>
  <si>
    <t>Yulian Caicedo</t>
  </si>
  <si>
    <t>Juan Castillo</t>
  </si>
  <si>
    <t>Carlos Barreiro</t>
  </si>
  <si>
    <t>901.245.789-2</t>
  </si>
  <si>
    <t>900308342 – 2</t>
  </si>
  <si>
    <t>Cra. 5 #10 -17 Local 5 </t>
  </si>
  <si>
    <t>Cra. 23 # 25 - 32 </t>
  </si>
  <si>
    <t>Cra. 39 #32-1</t>
  </si>
  <si>
    <t>Cra. 36a #10 - 170</t>
  </si>
  <si>
    <t>Buen tiempo de entrega y estado de mercancia</t>
  </si>
  <si>
    <t>Estado de mercancia buena</t>
  </si>
  <si>
    <t>Buena atecion y confianza a sus clientes</t>
  </si>
  <si>
    <t>Brinda tranquilidad y confianza as sus clientes</t>
  </si>
  <si>
    <t>Let</t>
  </si>
  <si>
    <t>Med</t>
  </si>
  <si>
    <t>Ara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</si>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</sst>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B7CC2E-7C2B-4DBC-90B3-1196648F1AAB}" name="Tabla3" displayName="Tabla3" ref="A1:F5" totalsRowShown="0">
  <autoFilter ref="A1:F5" xr:uid="{73B7CC2E-7C2B-4DBC-90B3-1196648F1AAB}"/>
  <tableColumns count="6">
    <tableColumn id="1" xr3:uid="{6DB86B20-B31E-4E9C-B0F2-4A3B5A95C218}" name="ID_CONTENIDO"/>
    <tableColumn id="2" xr3:uid="{7AA87441-04C9-49B6-80AC-EA4F23184A84}" name="PESO"/>
    <tableColumn id="3" xr3:uid="{8B0779B1-4A16-473C-9F2E-2F915700A3E4}" name="VOLUMEN"/>
    <tableColumn id="4" xr3:uid="{8701FDBE-F5E2-466E-8A70-09AE0CCA2318}" name="CANTIDAD"/>
    <tableColumn id="5" xr3:uid="{5D60AAD5-9ED9-4929-9D18-0A203721D1F6}" name="DESCRIPCION"/>
    <tableColumn id="6" xr3:uid="{0DB09654-431E-4ED6-85D6-A2B10290E437}" name="SCRIPT_CONTENIDO" dataDxfId="5">
      <calculatedColumnFormula>"INSERT INTO CONTENIDO(ID_CONTENIDO, PESO. VOLUMEN, CANTIDAD, DESCRIPCION)VALUES("&amp;Tabla3[[#This Row],[ID_CONTENIDO]]&amp;", "&amp;Tabla3[[#This Row],[PESO]]&amp;", "&amp;Tabla3[[#This Row],[VOLUMEN]]&amp;", "&amp;Tabla3[[#This Row],[CANTIDAD]]&amp;", "&amp;Tabla3[[#This Row],[DESCRIPCION]]&amp;");"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69350-A556-4343-A3FD-3220B40F62CC}" name="Tabla6" displayName="Tabla6" ref="A1:C5" totalsRowShown="0">
  <autoFilter ref="A1:C5" xr:uid="{AB569350-A556-4343-A3FD-3220B40F62CC}"/>
  <tableColumns count="3">
    <tableColumn id="1" xr3:uid="{F45B474D-F69E-417B-B09B-B5D8AA102E3A}" name="ID_RECOLECCION"/>
    <tableColumn id="2" xr3:uid="{7764EA85-EF24-4615-9500-F1B8C5EB1426}" name="DESCRIPCION"/>
    <tableColumn id="3" xr3:uid="{3D448828-81AE-4DE8-9C10-F2CC826D6D18}" name="SCRIPT_RECOLECCION" dataDxfId="4">
      <calculatedColumnFormula>"INSERT INTO RECOLECCION(ID_RECOLECCION, DESCRIPCION)VALUES("&amp;Tabla6[[#This Row],[ID_RECOLECCION]]&amp;", "&amp;Tabla6[[#This Row],[DESCRIPCION]]&amp;");"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B4862-274E-417A-B6E3-BF92075309F2}" name="Tabla7" displayName="Tabla7" ref="A1:D5" totalsRowShown="0">
  <autoFilter ref="A1:D5" xr:uid="{911B4862-274E-417A-B6E3-BF92075309F2}"/>
  <tableColumns count="4">
    <tableColumn id="1" xr3:uid="{B4566A3C-7AF7-4BC1-BAEC-2D77E2A242ED}" name="ID_SEGURO"/>
    <tableColumn id="2" xr3:uid="{09047021-6530-4E9C-9EE8-BEB15A970831}" name="DESCRIPCION"/>
    <tableColumn id="3" xr3:uid="{8AB1824D-387B-4D8E-B8BF-422951960940}" name="VALOR"/>
    <tableColumn id="4" xr3:uid="{6CDABA24-8C19-4F1A-9530-E95EC75ED367}" name="SCRIPT_SEGURO" dataDxfId="3">
      <calculatedColumnFormula>"INSERT INTO SEGURO(ID_SEGURO, DESCRIPCCION, VALOR)VALUES("&amp;Tabla7[[#This Row],[ID_SEGURO]]&amp;", "&amp;Tabla7[[#This Row],[DESCRIPCION]]&amp;", "&amp;Tabla7[[#This Row],[VALOR]]&amp;");"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C90B09-073D-4FEC-A262-6CEE471A8981}" name="Tabla8" displayName="Tabla8" ref="A1:G5" totalsRowShown="0">
  <autoFilter ref="A1:G5" xr:uid="{55C90B09-073D-4FEC-A262-6CEE471A8981}"/>
  <tableColumns count="7">
    <tableColumn id="1" xr3:uid="{0C7994D3-7AF7-4D42-AD80-9F2A8301430A}" name="ID_OFICINA"/>
    <tableColumn id="9" xr3:uid="{22F25AF8-EBE7-4E82-A253-1C520B3BB421}" name="ID_RECOLECCION"/>
    <tableColumn id="8" xr3:uid="{B58D7B6E-CFE9-43AA-9798-B8F738EDA790}" name="ID_CIUDAD"/>
    <tableColumn id="4" xr3:uid="{F91289F5-ADF0-44B0-B412-80251727FFF1}" name="NOMBRE"/>
    <tableColumn id="5" xr3:uid="{B0AF8430-B8A8-42EC-BC8B-F18908CBD1A6}" name="DIRECCION"/>
    <tableColumn id="6" xr3:uid="{FC6B8DAB-2D1B-4682-9F6D-2EA0CF7ECD4A}" name="REFERENCIA"/>
    <tableColumn id="7" xr3:uid="{FB413F51-6F3D-4861-86AE-27EC982B3F09}" name="SCRIPT_OFICINA" dataDxfId="2">
      <calculatedColumnFormula>"INSERT INTO OFICINA( ID_OFICINA, ID_RECOLECCION, ID_CIUDAD, NOMBRE, DIRECCION, REFERENCIA)VALUES("&amp;Tabla8[[#This Row],[ID_OFICINA]]&amp;", "&amp;Tabla8[[#This Row],[ID_RECOLECCION]]&amp;", "&amp;Tabla8[[#This Row],[ID_CIUDAD]]&amp;","&amp;Tabla8[[#This Row],[NOMBRE]]&amp;","&amp;Tabla8[[#This Row],[DIRECCION]]&amp;","&amp;Tabla8[[#This Row],[REFERENCIA]]&amp;");"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DF9C2E-EACE-4ACF-9FD1-C28B7F6A8630}" name="Tabla9" displayName="Tabla9" ref="A1:E5" totalsRowShown="0">
  <autoFilter ref="A1:E5" xr:uid="{25DF9C2E-EACE-4ACF-9FD1-C28B7F6A8630}"/>
  <tableColumns count="5">
    <tableColumn id="1" xr3:uid="{340C79E4-7455-4B2C-A08C-811D75E407D0}" name="ID_STATUS"/>
    <tableColumn id="2" xr3:uid="{8FD80CCA-EC41-47FB-9D47-04EA8FDB3766}" name="RECEBIDO"/>
    <tableColumn id="3" xr3:uid="{4F007F45-103B-4A59-ADB3-132A5880F580}" name="RECEPTOR"/>
    <tableColumn id="4" xr3:uid="{119C60FC-477B-4525-9017-37463A3B128C}" name="FECHA"/>
    <tableColumn id="5" xr3:uid="{97C68705-6FA3-4D9B-8B47-FDB79075222E}" name="SCRIPT_STATUS" dataDxfId="1">
      <calculatedColumnFormula>"INSERT INTO STATUS_ENTREGA(ID_STATUST_ENTREGA, RECEBIDO, RECEPTOR, FECHA)VALUES("&amp;Tabla9[[#This Row],[ID_STATUS]]&amp;", "&amp;Tabla9[[#This Row],[RECEBIDO]]&amp;","&amp;Tabla9[[#This Row],[RECEPTOR]]&amp;","&amp;Tabla9[[#This Row],[FECHA]]&amp;");"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C059EF-1AFC-491C-AAFA-421208FF13F2}" name="Tabla10" displayName="Tabla10" ref="A1:C5" totalsRowShown="0">
  <autoFilter ref="A1:C5" xr:uid="{E8C059EF-1AFC-491C-AAFA-421208FF13F2}"/>
  <tableColumns count="3">
    <tableColumn id="1" xr3:uid="{7CC03A08-00DC-4696-91E7-632E1C9BF615}" name="ID_ENVIO"/>
    <tableColumn id="2" xr3:uid="{94E0B20E-613A-4758-B2E4-E32F04FA8983}" name="DESCRIPCION"/>
    <tableColumn id="3" xr3:uid="{50BFC4B6-936D-4222-B7E7-26176F4C9D0D}" name="SCRIPT_TIP_ENVIO" dataDxfId="0">
      <calculatedColumnFormula>"INSERT INTO TIP_ENVIO(ID_TIP_ENVIO, DESCRIPCION)VALUES("&amp;Tabla10[[#This Row],[ID_ENVIO]]&amp;","&amp;Tabla10[[#This Row],[DESCRIPCION]]&amp;");"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17FB-7116-4B1F-90DF-6F2A1BCDB051}">
  <dimension ref="A1:F5"/>
  <sheetViews>
    <sheetView workbookViewId="0">
      <selection activeCell="F6" sqref="F6"/>
    </sheetView>
  </sheetViews>
  <sheetFormatPr baseColWidth="10" defaultRowHeight="15" x14ac:dyDescent="0.25"/>
  <cols>
    <col min="1" max="1" width="18.42578125" customWidth="1"/>
    <col min="3" max="4" width="12.42578125" customWidth="1"/>
    <col min="5" max="5" width="15.42578125" customWidth="1"/>
    <col min="6" max="6" width="2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</v>
      </c>
      <c r="C2">
        <v>250</v>
      </c>
      <c r="D2">
        <v>4</v>
      </c>
      <c r="E2" t="s">
        <v>10</v>
      </c>
      <c r="F2" t="str">
        <f>"INSERT INTO CONTENIDO(ID_CONTENIDO, PESO. VOLUMEN, CANTIDAD, DESCRIPCION)VALUES("&amp;Tabla3[[#This Row],[ID_CONTENIDO]]&amp;", "&amp;Tabla3[[#This Row],[PESO]]&amp;", "&amp;Tabla3[[#This Row],[VOLUMEN]]&amp;", "&amp;Tabla3[[#This Row],[CANTIDAD]]&amp;", "&amp;Tabla3[[#This Row],[DESCRIPCION]]&amp;");"</f>
        <v>INSERT INTO CONTENIDO(ID_CONTENIDO, PESO. VOLUMEN, CANTIDAD, DESCRIPCION)VALUES(56W83FG2652864, 50, 250, 4, masivo);</v>
      </c>
    </row>
    <row r="3" spans="1:6" x14ac:dyDescent="0.25">
      <c r="A3" t="s">
        <v>7</v>
      </c>
      <c r="B3">
        <v>10</v>
      </c>
      <c r="C3">
        <v>50</v>
      </c>
      <c r="D3">
        <v>1</v>
      </c>
      <c r="E3" t="s">
        <v>11</v>
      </c>
      <c r="F3" t="str">
        <f>"INSERT INTO CONTENIDO(ID_CONTENIDO, PESO. VOLUMEN, CANTIDAD, DESCRIPCION)VALUES("&amp;Tabla3[[#This Row],[ID_CONTENIDO]]&amp;", "&amp;Tabla3[[#This Row],[PESO]]&amp;", "&amp;Tabla3[[#This Row],[VOLUMEN]]&amp;", "&amp;Tabla3[[#This Row],[CANTIDAD]]&amp;", "&amp;Tabla3[[#This Row],[DESCRIPCION]]&amp;");"</f>
        <v>INSERT INTO CONTENIDO(ID_CONTENIDO, PESO. VOLUMEN, CANTIDAD, DESCRIPCION)VALUES(7643839GDT45674, 10, 50, 1, individual);</v>
      </c>
    </row>
    <row r="4" spans="1:6" x14ac:dyDescent="0.25">
      <c r="A4" t="s">
        <v>8</v>
      </c>
      <c r="B4">
        <v>30</v>
      </c>
      <c r="C4">
        <v>150</v>
      </c>
      <c r="D4">
        <v>3</v>
      </c>
      <c r="E4" t="s">
        <v>10</v>
      </c>
      <c r="F4" t="str">
        <f>"INSERT INTO CONTENIDO(ID_CONTENIDO, PESO. VOLUMEN, CANTIDAD, DESCRIPCION)VALUES("&amp;Tabla3[[#This Row],[ID_CONTENIDO]]&amp;", "&amp;Tabla3[[#This Row],[PESO]]&amp;", "&amp;Tabla3[[#This Row],[VOLUMEN]]&amp;", "&amp;Tabla3[[#This Row],[CANTIDAD]]&amp;", "&amp;Tabla3[[#This Row],[DESCRIPCION]]&amp;");"</f>
        <v>INSERT INTO CONTENIDO(ID_CONTENIDO, PESO. VOLUMEN, CANTIDAD, DESCRIPCION)VALUES(10675FRTO452637, 30, 150, 3, masivo);</v>
      </c>
    </row>
    <row r="5" spans="1:6" x14ac:dyDescent="0.25">
      <c r="A5" t="s">
        <v>9</v>
      </c>
      <c r="B5">
        <v>60</v>
      </c>
      <c r="C5">
        <v>300</v>
      </c>
      <c r="D5">
        <v>4</v>
      </c>
      <c r="E5" t="s">
        <v>10</v>
      </c>
      <c r="F5" t="str">
        <f>"INSERT INTO CONTENIDO(ID_CONTENIDO, PESO. VOLUMEN, CANTIDAD, DESCRIPCION)VALUES("&amp;Tabla3[[#This Row],[ID_CONTENIDO]]&amp;", "&amp;Tabla3[[#This Row],[PESO]]&amp;", "&amp;Tabla3[[#This Row],[VOLUMEN]]&amp;", "&amp;Tabla3[[#This Row],[CANTIDAD]]&amp;", "&amp;Tabla3[[#This Row],[DESCRIPCION]]&amp;");"</f>
        <v>INSERT INTO CONTENIDO(ID_CONTENIDO, PESO. VOLUMEN, CANTIDAD, DESCRIPCION)VALUES(5653ALU3527G780, 60, 300, 4, masivo);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5006-F93C-467D-8A43-57D55C805161}">
  <dimension ref="A1:C5"/>
  <sheetViews>
    <sheetView workbookViewId="0">
      <selection activeCell="C2" sqref="C2:C5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2.42578125" customWidth="1"/>
  </cols>
  <sheetData>
    <row r="1" spans="1:3" x14ac:dyDescent="0.25">
      <c r="A1" t="s">
        <v>12</v>
      </c>
      <c r="B1" t="s">
        <v>4</v>
      </c>
      <c r="C1" t="s">
        <v>13</v>
      </c>
    </row>
    <row r="2" spans="1:3" x14ac:dyDescent="0.25">
      <c r="A2" t="s">
        <v>30</v>
      </c>
      <c r="B2" t="s">
        <v>33</v>
      </c>
      <c r="C2" t="str">
        <f>"INSERT INTO RECOLECCION(ID_RECOLECCION, DESCRIPCION)VALUES("&amp;Tabla6[[#This Row],[ID_RECOLECCION]]&amp;", "&amp;Tabla6[[#This Row],[DESCRIPCION]]&amp;");"</f>
        <v>INSERT INTO RECOLECCION(ID_RECOLECCION, DESCRIPCION)VALUES(128IOSS, ventanilla única de importación);</v>
      </c>
    </row>
    <row r="3" spans="1:3" x14ac:dyDescent="0.25">
      <c r="A3" t="s">
        <v>31</v>
      </c>
      <c r="B3" t="s">
        <v>34</v>
      </c>
      <c r="C3" t="str">
        <f>"INSERT INTO RECOLECCION(ID_RECOLECCION, DESCRIPCION)VALUES("&amp;Tabla6[[#This Row],[ID_RECOLECCION]]&amp;", "&amp;Tabla6[[#This Row],[DESCRIPCION]]&amp;");"</f>
        <v>INSERT INTO RECOLECCION(ID_RECOLECCION, DESCRIPCION)VALUES(456PVA, contabilidad de IVA aplazada);</v>
      </c>
    </row>
    <row r="4" spans="1:3" x14ac:dyDescent="0.25">
      <c r="A4" t="s">
        <v>32</v>
      </c>
      <c r="B4" t="s">
        <v>35</v>
      </c>
      <c r="C4" t="str">
        <f>"INSERT INTO RECOLECCION(ID_RECOLECCION, DESCRIPCION)VALUES("&amp;Tabla6[[#This Row],[ID_RECOLECCION]]&amp;", "&amp;Tabla6[[#This Row],[DESCRIPCION]]&amp;");"</f>
        <v>INSERT INTO RECOLECCION(ID_RECOLECCION, DESCRIPCION)VALUES(877VOEC, IVA sobre comercio electrónico);</v>
      </c>
    </row>
    <row r="5" spans="1:3" x14ac:dyDescent="0.25">
      <c r="A5" t="s">
        <v>37</v>
      </c>
      <c r="B5" t="s">
        <v>36</v>
      </c>
      <c r="C5" t="str">
        <f>"INSERT INTO RECOLECCION(ID_RECOLECCION, DESCRIPCION)VALUES("&amp;Tabla6[[#This Row],[ID_RECOLECCION]]&amp;", "&amp;Tabla6[[#This Row],[DESCRIPCION]]&amp;");"</f>
        <v>INSERT INTO RECOLECCION(ID_RECOLECCION, DESCRIPCION)VALUES(907VCI, Campo de edición de ID de cobro del proveedor);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E94D-1D96-48E0-9ADA-FC2E86D1D3B5}">
  <dimension ref="A1:D5"/>
  <sheetViews>
    <sheetView workbookViewId="0">
      <selection activeCell="D2" sqref="D2:D5"/>
    </sheetView>
  </sheetViews>
  <sheetFormatPr baseColWidth="10" defaultRowHeight="15" x14ac:dyDescent="0.25"/>
  <cols>
    <col min="1" max="1" width="13.42578125" customWidth="1"/>
    <col min="2" max="2" width="15" customWidth="1"/>
    <col min="4" max="4" width="17.5703125" customWidth="1"/>
  </cols>
  <sheetData>
    <row r="1" spans="1:4" x14ac:dyDescent="0.25">
      <c r="A1" t="s">
        <v>14</v>
      </c>
      <c r="B1" t="s">
        <v>4</v>
      </c>
      <c r="C1" t="s">
        <v>15</v>
      </c>
      <c r="D1" t="s">
        <v>16</v>
      </c>
    </row>
    <row r="2" spans="1:4" x14ac:dyDescent="0.25">
      <c r="A2">
        <v>675454</v>
      </c>
      <c r="B2" t="s">
        <v>42</v>
      </c>
      <c r="C2" s="1">
        <v>300000</v>
      </c>
      <c r="D2" t="str">
        <f>"INSERT INTO SEGURO(ID_SEGURO, DESCRIPCCION, VALOR)VALUES("&amp;Tabla7[[#This Row],[ID_SEGURO]]&amp;", "&amp;Tabla7[[#This Row],[DESCRIPCION]]&amp;", "&amp;Tabla7[[#This Row],[VALOR]]&amp;");"</f>
        <v>INSERT INTO SEGURO(ID_SEGURO, DESCRIPCCION, VALOR)VALUES(675454, Poliza especifica, 300000);</v>
      </c>
    </row>
    <row r="3" spans="1:4" x14ac:dyDescent="0.25">
      <c r="A3">
        <v>454755</v>
      </c>
      <c r="B3" t="s">
        <v>43</v>
      </c>
      <c r="C3" s="1">
        <v>150000</v>
      </c>
      <c r="D3" t="str">
        <f>"INSERT INTO SEGURO(ID_SEGURO, DESCRIPCCION, VALOR)VALUES("&amp;Tabla7[[#This Row],[ID_SEGURO]]&amp;", "&amp;Tabla7[[#This Row],[DESCRIPCION]]&amp;", "&amp;Tabla7[[#This Row],[VALOR]]&amp;");"</f>
        <v>INSERT INTO SEGURO(ID_SEGURO, DESCRIPCCION, VALOR)VALUES(454755, Prima, 150000);</v>
      </c>
    </row>
    <row r="4" spans="1:4" x14ac:dyDescent="0.25">
      <c r="A4">
        <v>674444</v>
      </c>
      <c r="B4" t="s">
        <v>44</v>
      </c>
      <c r="C4" s="1">
        <v>120000</v>
      </c>
      <c r="D4" t="str">
        <f>"INSERT INTO SEGURO(ID_SEGURO, DESCRIPCCION, VALOR)VALUES("&amp;Tabla7[[#This Row],[ID_SEGURO]]&amp;", "&amp;Tabla7[[#This Row],[DESCRIPCION]]&amp;", "&amp;Tabla7[[#This Row],[VALOR]]&amp;");"</f>
        <v>INSERT INTO SEGURO(ID_SEGURO, DESCRIPCCION, VALOR)VALUES(674444, Deducible, 120000);</v>
      </c>
    </row>
    <row r="5" spans="1:4" x14ac:dyDescent="0.25">
      <c r="A5">
        <v>577733</v>
      </c>
      <c r="B5" t="s">
        <v>45</v>
      </c>
      <c r="C5" s="1">
        <v>80000</v>
      </c>
      <c r="D5" t="str">
        <f>"INSERT INTO SEGURO(ID_SEGURO, DESCRIPCCION, VALOR)VALUES("&amp;Tabla7[[#This Row],[ID_SEGURO]]&amp;", "&amp;Tabla7[[#This Row],[DESCRIPCION]]&amp;", "&amp;Tabla7[[#This Row],[VALOR]]&amp;");"</f>
        <v>INSERT INTO SEGURO(ID_SEGURO, DESCRIPCCION, VALOR)VALUES(577733, Cobertura, 80000);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421F-AFB6-4D20-B342-0DDF038C029D}">
  <dimension ref="A1:G5"/>
  <sheetViews>
    <sheetView workbookViewId="0">
      <selection activeCell="G2" sqref="G2:G5"/>
    </sheetView>
  </sheetViews>
  <sheetFormatPr baseColWidth="10" defaultRowHeight="15" x14ac:dyDescent="0.25"/>
  <cols>
    <col min="1" max="1" width="13.42578125" customWidth="1"/>
    <col min="2" max="2" width="17.140625" customWidth="1"/>
    <col min="3" max="3" width="17.42578125" customWidth="1"/>
    <col min="4" max="4" width="15.7109375" customWidth="1"/>
    <col min="5" max="5" width="12.85546875" customWidth="1"/>
    <col min="6" max="6" width="13.85546875" customWidth="1"/>
    <col min="7" max="7" width="17.5703125" customWidth="1"/>
  </cols>
  <sheetData>
    <row r="1" spans="1:7" x14ac:dyDescent="0.25">
      <c r="A1" t="s">
        <v>17</v>
      </c>
      <c r="B1" t="s">
        <v>12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56</v>
      </c>
      <c r="B2" t="s">
        <v>30</v>
      </c>
      <c r="C2" t="s">
        <v>66</v>
      </c>
      <c r="D2" t="s">
        <v>46</v>
      </c>
      <c r="E2" t="s">
        <v>61</v>
      </c>
      <c r="F2" t="s">
        <v>62</v>
      </c>
      <c r="G2" t="str">
        <f>"INSERT INTO OFICINA( ID_OFICINA, ID_RECOLECCION, ID_CIUDAD, NOMBRE, DIRECCION, REFERENCIA)VALUES("&amp;Tabla8[[#This Row],[ID_OFICINA]]&amp;", "&amp;Tabla8[[#This Row],[ID_RECOLECCION]]&amp;", "&amp;Tabla8[[#This Row],[ID_CIUDAD]]&amp;","&amp;Tabla8[[#This Row],[NOMBRE]]&amp;","&amp;Tabla8[[#This Row],[DIRECCION]]&amp;","&amp;Tabla8[[#This Row],[REFERENCIA]]&amp;");"</f>
        <v>INSERT INTO OFICINA( ID_OFICINA, ID_RECOLECCION, ID_CIUDAD, NOMBRE, DIRECCION, REFERENCIA)VALUES(901.245.789-2, 128IOSS, Let,Deprisa,Cra. 36a #10 - 170,Buen tiempo de entrega y estado de mercancia);</v>
      </c>
    </row>
    <row r="3" spans="1:7" x14ac:dyDescent="0.25">
      <c r="A3">
        <v>8605123303</v>
      </c>
      <c r="B3" t="s">
        <v>31</v>
      </c>
      <c r="C3" t="s">
        <v>67</v>
      </c>
      <c r="D3" t="s">
        <v>47</v>
      </c>
      <c r="E3" t="s">
        <v>60</v>
      </c>
      <c r="F3" t="s">
        <v>63</v>
      </c>
      <c r="G3" t="str">
        <f>"INSERT INTO OFICINA( ID_OFICINA, ID_RECOLECCION, ID_CIUDAD, NOMBRE, DIRECCION, REFERENCIA)VALUES("&amp;Tabla8[[#This Row],[ID_OFICINA]]&amp;", "&amp;Tabla8[[#This Row],[ID_RECOLECCION]]&amp;", "&amp;Tabla8[[#This Row],[ID_CIUDAD]]&amp;","&amp;Tabla8[[#This Row],[NOMBRE]]&amp;","&amp;Tabla8[[#This Row],[DIRECCION]]&amp;","&amp;Tabla8[[#This Row],[REFERENCIA]]&amp;");"</f>
        <v>INSERT INTO OFICINA( ID_OFICINA, ID_RECOLECCION, ID_CIUDAD, NOMBRE, DIRECCION, REFERENCIA)VALUES(8605123303, 456PVA, Med,Servientrega S.a,Cra. 39 #32-1,Estado de mercancia buena);</v>
      </c>
    </row>
    <row r="4" spans="1:7" x14ac:dyDescent="0.25">
      <c r="A4" t="s">
        <v>57</v>
      </c>
      <c r="B4" t="s">
        <v>32</v>
      </c>
      <c r="C4" t="s">
        <v>68</v>
      </c>
      <c r="D4" t="s">
        <v>48</v>
      </c>
      <c r="E4" t="s">
        <v>59</v>
      </c>
      <c r="F4" t="s">
        <v>65</v>
      </c>
      <c r="G4" t="str">
        <f>"INSERT INTO OFICINA( ID_OFICINA, ID_RECOLECCION, ID_CIUDAD, NOMBRE, DIRECCION, REFERENCIA)VALUES("&amp;Tabla8[[#This Row],[ID_OFICINA]]&amp;", "&amp;Tabla8[[#This Row],[ID_RECOLECCION]]&amp;", "&amp;Tabla8[[#This Row],[ID_CIUDAD]]&amp;","&amp;Tabla8[[#This Row],[NOMBRE]]&amp;","&amp;Tabla8[[#This Row],[DIRECCION]]&amp;","&amp;Tabla8[[#This Row],[REFERENCIA]]&amp;");"</f>
        <v>INSERT INTO OFICINA( ID_OFICINA, ID_RECOLECCION, ID_CIUDAD, NOMBRE, DIRECCION, REFERENCIA)VALUES(900308342 – 2, 877VOEC, Ara,Grupo TCC,Cra. 23 # 25 - 32 ,Brinda tranquilidad y confianza as sus clientes);</v>
      </c>
    </row>
    <row r="5" spans="1:7" x14ac:dyDescent="0.25">
      <c r="A5">
        <v>8605026091</v>
      </c>
      <c r="B5" t="s">
        <v>37</v>
      </c>
      <c r="C5" t="s">
        <v>69</v>
      </c>
      <c r="D5" t="s">
        <v>49</v>
      </c>
      <c r="E5" t="s">
        <v>58</v>
      </c>
      <c r="F5" t="s">
        <v>64</v>
      </c>
      <c r="G5" t="str">
        <f>"INSERT INTO OFICINA( ID_OFICINA, ID_RECOLECCION, ID_CIUDAD, NOMBRE, DIRECCION, REFERENCIA)VALUES("&amp;Tabla8[[#This Row],[ID_OFICINA]]&amp;", "&amp;Tabla8[[#This Row],[ID_RECOLECCION]]&amp;", "&amp;Tabla8[[#This Row],[ID_CIUDAD]]&amp;","&amp;Tabla8[[#This Row],[NOMBRE]]&amp;","&amp;Tabla8[[#This Row],[DIRECCION]]&amp;","&amp;Tabla8[[#This Row],[REFERENCIA]]&amp;");"</f>
        <v>INSERT INTO OFICINA( ID_OFICINA, ID_RECOLECCION, ID_CIUDAD, NOMBRE, DIRECCION, REFERENCIA)VALUES(8605026091, 907VCI, Bar,DHL,Cra. 5 #10 -17 Local 5 ,Buena atecion y confianza a sus clientes);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27F0-C60C-438B-A4C6-BE8DA5F69A64}">
  <dimension ref="A1:E5"/>
  <sheetViews>
    <sheetView workbookViewId="0">
      <selection activeCell="E2" sqref="E2:E5"/>
    </sheetView>
  </sheetViews>
  <sheetFormatPr baseColWidth="10" defaultRowHeight="15" x14ac:dyDescent="0.25"/>
  <cols>
    <col min="1" max="1" width="12.7109375" customWidth="1"/>
    <col min="2" max="2" width="11.85546875" customWidth="1"/>
    <col min="3" max="3" width="12.140625" customWidth="1"/>
    <col min="5" max="5" width="16.8554687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7873</v>
      </c>
      <c r="B2" t="s">
        <v>50</v>
      </c>
      <c r="C2" t="s">
        <v>52</v>
      </c>
      <c r="D2" s="3">
        <v>43598</v>
      </c>
      <c r="E2" t="str">
        <f>"INSERT INTO STATUS_ENTREGA(ID_STATUST_ENTREGA, RECEBIDO, RECEPTOR, FECHA)VALUES("&amp;Tabla9[[#This Row],[ID_STATUS]]&amp;", "&amp;Tabla9[[#This Row],[RECEBIDO]]&amp;","&amp;Tabla9[[#This Row],[RECEPTOR]]&amp;","&amp;Tabla9[[#This Row],[FECHA]]&amp;");"</f>
        <v>INSERT INTO STATUS_ENTREGA(ID_STATUST_ENTREGA, RECEBIDO, RECEPTOR, FECHA)VALUES(7873, SI,Juliana Alvarez,43598);</v>
      </c>
    </row>
    <row r="3" spans="1:5" x14ac:dyDescent="0.25">
      <c r="A3">
        <v>9982</v>
      </c>
      <c r="B3" t="s">
        <v>51</v>
      </c>
      <c r="C3" t="s">
        <v>53</v>
      </c>
      <c r="D3" s="2">
        <v>40033</v>
      </c>
      <c r="E3" t="str">
        <f>"INSERT INTO STATUS_ENTREGA(ID_STATUST_ENTREGA, RECEBIDO, RECEPTOR, FECHA)VALUES("&amp;Tabla9[[#This Row],[ID_STATUS]]&amp;", "&amp;Tabla9[[#This Row],[RECEBIDO]]&amp;","&amp;Tabla9[[#This Row],[RECEPTOR]]&amp;","&amp;Tabla9[[#This Row],[FECHA]]&amp;");"</f>
        <v>INSERT INTO STATUS_ENTREGA(ID_STATUST_ENTREGA, RECEBIDO, RECEPTOR, FECHA)VALUES(9982, NO,Yulian Caicedo,40033);</v>
      </c>
    </row>
    <row r="4" spans="1:5" x14ac:dyDescent="0.25">
      <c r="A4">
        <v>5556</v>
      </c>
      <c r="B4" t="s">
        <v>51</v>
      </c>
      <c r="C4" t="s">
        <v>54</v>
      </c>
      <c r="D4" s="2">
        <v>44193</v>
      </c>
      <c r="E4" t="str">
        <f>"INSERT INTO STATUS_ENTREGA(ID_STATUST_ENTREGA, RECEBIDO, RECEPTOR, FECHA)VALUES("&amp;Tabla9[[#This Row],[ID_STATUS]]&amp;", "&amp;Tabla9[[#This Row],[RECEBIDO]]&amp;","&amp;Tabla9[[#This Row],[RECEPTOR]]&amp;","&amp;Tabla9[[#This Row],[FECHA]]&amp;");"</f>
        <v>INSERT INTO STATUS_ENTREGA(ID_STATUST_ENTREGA, RECEBIDO, RECEPTOR, FECHA)VALUES(5556, NO,Juan Castillo,44193);</v>
      </c>
    </row>
    <row r="5" spans="1:5" x14ac:dyDescent="0.25">
      <c r="A5">
        <v>3335</v>
      </c>
      <c r="B5" t="s">
        <v>50</v>
      </c>
      <c r="C5" t="s">
        <v>55</v>
      </c>
      <c r="D5" s="2">
        <v>41305</v>
      </c>
      <c r="E5" t="str">
        <f>"INSERT INTO STATUS_ENTREGA(ID_STATUST_ENTREGA, RECEBIDO, RECEPTOR, FECHA)VALUES("&amp;Tabla9[[#This Row],[ID_STATUS]]&amp;", "&amp;Tabla9[[#This Row],[RECEBIDO]]&amp;","&amp;Tabla9[[#This Row],[RECEPTOR]]&amp;","&amp;Tabla9[[#This Row],[FECHA]]&amp;");"</f>
        <v>INSERT INTO STATUS_ENTREGA(ID_STATUST_ENTREGA, RECEBIDO, RECEPTOR, FECHA)VALUES(3335, SI,Carlos Barreiro,41305);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76C1-62B7-4A18-A5B4-2FEAADBC007A}">
  <dimension ref="A1:C5"/>
  <sheetViews>
    <sheetView tabSelected="1" workbookViewId="0">
      <selection activeCell="C2" sqref="C2:C5"/>
    </sheetView>
  </sheetViews>
  <sheetFormatPr baseColWidth="10" defaultRowHeight="15" x14ac:dyDescent="0.25"/>
  <cols>
    <col min="1" max="1" width="11.7109375" customWidth="1"/>
    <col min="2" max="2" width="15" customWidth="1"/>
    <col min="3" max="3" width="19.5703125" customWidth="1"/>
  </cols>
  <sheetData>
    <row r="1" spans="1:3" x14ac:dyDescent="0.25">
      <c r="A1" t="s">
        <v>28</v>
      </c>
      <c r="B1" t="s">
        <v>4</v>
      </c>
      <c r="C1" t="s">
        <v>29</v>
      </c>
    </row>
    <row r="2" spans="1:3" x14ac:dyDescent="0.25">
      <c r="A2">
        <v>56864</v>
      </c>
      <c r="B2" t="s">
        <v>38</v>
      </c>
      <c r="C2" s="4" t="str">
        <f>"INSERT INTO TIP_ENVIO(ID_TIP_ENVIO, DESCRIPCION)VALUES("&amp;Tabla10[[#This Row],[ID_ENVIO]]&amp;","&amp;Tabla10[[#This Row],[DESCRIPCION]]&amp;");"</f>
        <v>INSERT INTO TIP_ENVIO(ID_TIP_ENVIO, DESCRIPCION)VALUES(56864,Entrega rapida);</v>
      </c>
    </row>
    <row r="3" spans="1:3" x14ac:dyDescent="0.25">
      <c r="A3">
        <v>34216</v>
      </c>
      <c r="B3" t="s">
        <v>39</v>
      </c>
      <c r="C3" s="4" t="str">
        <f>"INSERT INTO TIP_ENVIO(ID_TIP_ENVIO, DESCRIPCION)VALUES("&amp;Tabla10[[#This Row],[ID_ENVIO]]&amp;","&amp;Tabla10[[#This Row],[DESCRIPCION]]&amp;");"</f>
        <v>INSERT INTO TIP_ENVIO(ID_TIP_ENVIO, DESCRIPCION)VALUES(34216,Contra rembolso);</v>
      </c>
    </row>
    <row r="4" spans="1:3" x14ac:dyDescent="0.25">
      <c r="A4">
        <v>90876</v>
      </c>
      <c r="B4" t="s">
        <v>40</v>
      </c>
      <c r="C4" s="4" t="str">
        <f>"INSERT INTO TIP_ENVIO(ID_TIP_ENVIO, DESCRIPCION)VALUES("&amp;Tabla10[[#This Row],[ID_ENVIO]]&amp;","&amp;Tabla10[[#This Row],[DESCRIPCION]]&amp;");"</f>
        <v>INSERT INTO TIP_ENVIO(ID_TIP_ENVIO, DESCRIPCION)VALUES(90876,Urgente);</v>
      </c>
    </row>
    <row r="5" spans="1:3" x14ac:dyDescent="0.25">
      <c r="A5">
        <v>96467</v>
      </c>
      <c r="B5" t="s">
        <v>41</v>
      </c>
      <c r="C5" s="4" t="str">
        <f>"INSERT INTO TIP_ENVIO(ID_TIP_ENVIO, DESCRIPCION)VALUES("&amp;Tabla10[[#This Row],[ID_ENVIO]]&amp;","&amp;Tabla10[[#This Row],[DESCRIPCION]]&amp;");"</f>
        <v>INSERT INTO TIP_ENVIO(ID_TIP_ENVIO, DESCRIPCION)VALUES(96467,Domicilio);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CONTENIDO</vt:lpstr>
      <vt:lpstr>RECOLECCION</vt:lpstr>
      <vt:lpstr>SEGURO</vt:lpstr>
      <vt:lpstr>OFICINA</vt:lpstr>
      <vt:lpstr>STATUS_ENTREGA</vt:lpstr>
      <vt:lpstr>TIP_ENVIO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Landazuri</dc:creator>
  <cp:lastModifiedBy>Franz Landazuri</cp:lastModifiedBy>
  <dcterms:created xsi:type="dcterms:W3CDTF">2023-05-13T15:18:43Z</dcterms:created>
  <dcterms:modified xsi:type="dcterms:W3CDTF">2023-05-14T11:44:52Z</dcterms:modified>
</cp:coreProperties>
</file>