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ropbox\Research\Projects\Current\AMBON\Analysis\Community analyses\data_Mar2021\O18\"/>
    </mc:Choice>
  </mc:AlternateContent>
  <bookViews>
    <workbookView xWindow="0" yWindow="0" windowWidth="19200" windowHeight="7185" tabRatio="461"/>
  </bookViews>
  <sheets>
    <sheet name="O18-salinity mixing equations" sheetId="2" r:id="rId1"/>
  </sheets>
  <definedNames>
    <definedName name="_xlnm._FilterDatabase" localSheetId="0" hidden="1">'O18-salinity mixing equations'!$H$1:$H$79</definedName>
  </definedNames>
  <calcPr calcId="162913"/>
</workbook>
</file>

<file path=xl/calcChain.xml><?xml version="1.0" encoding="utf-8"?>
<calcChain xmlns="http://schemas.openxmlformats.org/spreadsheetml/2006/main">
  <c r="I3" i="2" l="1"/>
  <c r="I4" i="2"/>
  <c r="O3" i="2" l="1"/>
  <c r="J3" i="2"/>
  <c r="K3" i="2"/>
  <c r="L3" i="2"/>
  <c r="J4" i="2"/>
  <c r="K4" i="2"/>
  <c r="L4" i="2"/>
  <c r="I5" i="2"/>
  <c r="O5" i="2" s="1"/>
  <c r="J5" i="2"/>
  <c r="K5" i="2"/>
  <c r="L5" i="2"/>
  <c r="I6" i="2"/>
  <c r="J6" i="2"/>
  <c r="K6" i="2"/>
  <c r="L6" i="2"/>
  <c r="I7" i="2"/>
  <c r="O7" i="2" s="1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O15" i="2" s="1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O18" i="2" s="1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O23" i="2" s="1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I31" i="2"/>
  <c r="J31" i="2"/>
  <c r="K31" i="2"/>
  <c r="L31" i="2"/>
  <c r="I32" i="2"/>
  <c r="J32" i="2"/>
  <c r="K32" i="2"/>
  <c r="L32" i="2"/>
  <c r="I33" i="2"/>
  <c r="J33" i="2"/>
  <c r="K33" i="2"/>
  <c r="L33" i="2"/>
  <c r="I34" i="2"/>
  <c r="J34" i="2"/>
  <c r="K34" i="2"/>
  <c r="L34" i="2"/>
  <c r="I35" i="2"/>
  <c r="J35" i="2"/>
  <c r="K35" i="2"/>
  <c r="L35" i="2"/>
  <c r="I36" i="2"/>
  <c r="J36" i="2"/>
  <c r="K36" i="2"/>
  <c r="L36" i="2"/>
  <c r="I37" i="2"/>
  <c r="J37" i="2"/>
  <c r="K37" i="2"/>
  <c r="L37" i="2"/>
  <c r="I38" i="2"/>
  <c r="J38" i="2"/>
  <c r="K38" i="2"/>
  <c r="L38" i="2"/>
  <c r="I39" i="2"/>
  <c r="J39" i="2"/>
  <c r="K39" i="2"/>
  <c r="L39" i="2"/>
  <c r="O39" i="2"/>
  <c r="I40" i="2"/>
  <c r="J40" i="2"/>
  <c r="K40" i="2"/>
  <c r="L40" i="2"/>
  <c r="I41" i="2"/>
  <c r="J41" i="2"/>
  <c r="K41" i="2"/>
  <c r="L41" i="2"/>
  <c r="I42" i="2"/>
  <c r="J42" i="2"/>
  <c r="K42" i="2"/>
  <c r="L42" i="2"/>
  <c r="I43" i="2"/>
  <c r="J43" i="2"/>
  <c r="K43" i="2"/>
  <c r="L43" i="2"/>
  <c r="I44" i="2"/>
  <c r="J44" i="2"/>
  <c r="K44" i="2"/>
  <c r="L44" i="2"/>
  <c r="I45" i="2"/>
  <c r="J45" i="2"/>
  <c r="K45" i="2"/>
  <c r="L45" i="2"/>
  <c r="I46" i="2"/>
  <c r="J46" i="2"/>
  <c r="K46" i="2"/>
  <c r="L46" i="2"/>
  <c r="I47" i="2"/>
  <c r="J47" i="2"/>
  <c r="K47" i="2"/>
  <c r="L47" i="2"/>
  <c r="I48" i="2"/>
  <c r="J48" i="2"/>
  <c r="K48" i="2"/>
  <c r="L48" i="2"/>
  <c r="I49" i="2"/>
  <c r="J49" i="2"/>
  <c r="K49" i="2"/>
  <c r="L49" i="2"/>
  <c r="I50" i="2"/>
  <c r="J50" i="2"/>
  <c r="K50" i="2"/>
  <c r="O50" i="2" s="1"/>
  <c r="L50" i="2"/>
  <c r="I51" i="2"/>
  <c r="J51" i="2"/>
  <c r="K51" i="2"/>
  <c r="L51" i="2"/>
  <c r="I52" i="2"/>
  <c r="J52" i="2"/>
  <c r="K52" i="2"/>
  <c r="L52" i="2"/>
  <c r="I53" i="2"/>
  <c r="J53" i="2"/>
  <c r="K53" i="2"/>
  <c r="L53" i="2"/>
  <c r="I54" i="2"/>
  <c r="J54" i="2"/>
  <c r="K54" i="2"/>
  <c r="L54" i="2"/>
  <c r="I55" i="2"/>
  <c r="J55" i="2"/>
  <c r="K55" i="2"/>
  <c r="L55" i="2"/>
  <c r="I56" i="2"/>
  <c r="J56" i="2"/>
  <c r="K56" i="2"/>
  <c r="L56" i="2"/>
  <c r="I57" i="2"/>
  <c r="J57" i="2"/>
  <c r="K57" i="2"/>
  <c r="L57" i="2"/>
  <c r="I58" i="2"/>
  <c r="J58" i="2"/>
  <c r="K58" i="2"/>
  <c r="L58" i="2"/>
  <c r="I59" i="2"/>
  <c r="J59" i="2"/>
  <c r="K59" i="2"/>
  <c r="L59" i="2"/>
  <c r="I60" i="2"/>
  <c r="J60" i="2"/>
  <c r="K60" i="2"/>
  <c r="L60" i="2"/>
  <c r="I61" i="2"/>
  <c r="J61" i="2"/>
  <c r="K61" i="2"/>
  <c r="L61" i="2"/>
  <c r="I62" i="2"/>
  <c r="J62" i="2"/>
  <c r="K62" i="2"/>
  <c r="L62" i="2"/>
  <c r="I63" i="2"/>
  <c r="J63" i="2"/>
  <c r="K63" i="2"/>
  <c r="L63" i="2"/>
  <c r="I64" i="2"/>
  <c r="J64" i="2"/>
  <c r="K64" i="2"/>
  <c r="L64" i="2"/>
  <c r="I65" i="2"/>
  <c r="J65" i="2"/>
  <c r="K65" i="2"/>
  <c r="L65" i="2"/>
  <c r="I66" i="2"/>
  <c r="J66" i="2"/>
  <c r="K66" i="2"/>
  <c r="O66" i="2" s="1"/>
  <c r="L66" i="2"/>
  <c r="I67" i="2"/>
  <c r="J67" i="2"/>
  <c r="K67" i="2"/>
  <c r="L67" i="2"/>
  <c r="I68" i="2"/>
  <c r="J68" i="2"/>
  <c r="K68" i="2"/>
  <c r="L68" i="2"/>
  <c r="I69" i="2"/>
  <c r="J69" i="2"/>
  <c r="K69" i="2"/>
  <c r="L69" i="2"/>
  <c r="I70" i="2"/>
  <c r="J70" i="2"/>
  <c r="K70" i="2"/>
  <c r="L70" i="2"/>
  <c r="I71" i="2"/>
  <c r="J71" i="2"/>
  <c r="K71" i="2"/>
  <c r="L71" i="2"/>
  <c r="I72" i="2"/>
  <c r="J72" i="2"/>
  <c r="K72" i="2"/>
  <c r="L72" i="2"/>
  <c r="I73" i="2"/>
  <c r="J73" i="2"/>
  <c r="K73" i="2"/>
  <c r="L73" i="2"/>
  <c r="I74" i="2"/>
  <c r="J74" i="2"/>
  <c r="K74" i="2"/>
  <c r="L74" i="2"/>
  <c r="I75" i="2"/>
  <c r="J75" i="2"/>
  <c r="K75" i="2"/>
  <c r="L75" i="2"/>
  <c r="I76" i="2"/>
  <c r="J76" i="2"/>
  <c r="K76" i="2"/>
  <c r="L76" i="2"/>
  <c r="I77" i="2"/>
  <c r="J77" i="2"/>
  <c r="K77" i="2"/>
  <c r="L77" i="2"/>
  <c r="I78" i="2"/>
  <c r="J78" i="2"/>
  <c r="K78" i="2"/>
  <c r="L78" i="2"/>
  <c r="I2" i="2"/>
  <c r="J2" i="2"/>
  <c r="K2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2" i="2"/>
  <c r="O16" i="2" l="1"/>
  <c r="P16" i="2" s="1"/>
  <c r="O46" i="2"/>
  <c r="O40" i="2"/>
  <c r="O32" i="2"/>
  <c r="P32" i="2" s="1"/>
  <c r="O64" i="2"/>
  <c r="O61" i="2"/>
  <c r="P61" i="2" s="1"/>
  <c r="Q61" i="2" s="1"/>
  <c r="O44" i="2"/>
  <c r="O69" i="2"/>
  <c r="Q69" i="2" s="1"/>
  <c r="O67" i="2"/>
  <c r="O65" i="2"/>
  <c r="Q65" i="2" s="1"/>
  <c r="O55" i="2"/>
  <c r="O48" i="2"/>
  <c r="P48" i="2" s="1"/>
  <c r="O42" i="2"/>
  <c r="O2" i="2"/>
  <c r="P2" i="2" s="1"/>
  <c r="O71" i="2"/>
  <c r="P18" i="2"/>
  <c r="Q18" i="2" s="1"/>
  <c r="O63" i="2"/>
  <c r="P63" i="2" s="1"/>
  <c r="O28" i="2"/>
  <c r="P28" i="2" s="1"/>
  <c r="Q28" i="2" s="1"/>
  <c r="O26" i="2"/>
  <c r="P26" i="2" s="1"/>
  <c r="O24" i="2"/>
  <c r="P64" i="2"/>
  <c r="P66" i="2"/>
  <c r="Q66" i="2" s="1"/>
  <c r="O53" i="2"/>
  <c r="P53" i="2" s="1"/>
  <c r="O51" i="2"/>
  <c r="Q51" i="2" s="1"/>
  <c r="O49" i="2"/>
  <c r="O45" i="2"/>
  <c r="P45" i="2" s="1"/>
  <c r="Q45" i="2" s="1"/>
  <c r="O76" i="2"/>
  <c r="O74" i="2"/>
  <c r="P74" i="2" s="1"/>
  <c r="O72" i="2"/>
  <c r="O47" i="2"/>
  <c r="P47" i="2" s="1"/>
  <c r="O12" i="2"/>
  <c r="P12" i="2" s="1"/>
  <c r="Q12" i="2" s="1"/>
  <c r="O10" i="2"/>
  <c r="P10" i="2" s="1"/>
  <c r="O8" i="2"/>
  <c r="P8" i="2" s="1"/>
  <c r="Q8" i="2" s="1"/>
  <c r="P50" i="2"/>
  <c r="Q50" i="2" s="1"/>
  <c r="O35" i="2"/>
  <c r="O29" i="2"/>
  <c r="P29" i="2" s="1"/>
  <c r="Q29" i="2" s="1"/>
  <c r="O60" i="2"/>
  <c r="P60" i="2" s="1"/>
  <c r="Q60" i="2" s="1"/>
  <c r="O58" i="2"/>
  <c r="P58" i="2" s="1"/>
  <c r="O56" i="2"/>
  <c r="O31" i="2"/>
  <c r="P31" i="2" s="1"/>
  <c r="O37" i="2"/>
  <c r="O33" i="2"/>
  <c r="O77" i="2"/>
  <c r="O34" i="2"/>
  <c r="P34" i="2" s="1"/>
  <c r="O21" i="2"/>
  <c r="P21" i="2" s="1"/>
  <c r="Q21" i="2" s="1"/>
  <c r="O19" i="2"/>
  <c r="P19" i="2" s="1"/>
  <c r="Q19" i="2" s="1"/>
  <c r="O17" i="2"/>
  <c r="P17" i="2" s="1"/>
  <c r="Q17" i="2" s="1"/>
  <c r="O13" i="2"/>
  <c r="P13" i="2" s="1"/>
  <c r="Q13" i="2" s="1"/>
  <c r="P42" i="2"/>
  <c r="P15" i="2"/>
  <c r="Q64" i="2"/>
  <c r="P24" i="2"/>
  <c r="Q24" i="2" s="1"/>
  <c r="P69" i="2"/>
  <c r="Q37" i="2"/>
  <c r="P37" i="2"/>
  <c r="P5" i="2"/>
  <c r="Q5" i="2" s="1"/>
  <c r="Q77" i="2"/>
  <c r="P77" i="2"/>
  <c r="P40" i="2"/>
  <c r="Q40" i="2" s="1"/>
  <c r="P55" i="2"/>
  <c r="Q55" i="2" s="1"/>
  <c r="O6" i="2"/>
  <c r="P39" i="2"/>
  <c r="P7" i="2"/>
  <c r="Q7" i="2" s="1"/>
  <c r="O54" i="2"/>
  <c r="P54" i="2" s="1"/>
  <c r="Q54" i="2" s="1"/>
  <c r="P23" i="2"/>
  <c r="O75" i="2"/>
  <c r="O68" i="2"/>
  <c r="O59" i="2"/>
  <c r="P59" i="2" s="1"/>
  <c r="O52" i="2"/>
  <c r="P52" i="2" s="1"/>
  <c r="O43" i="2"/>
  <c r="P43" i="2" s="1"/>
  <c r="Q43" i="2" s="1"/>
  <c r="O36" i="2"/>
  <c r="O27" i="2"/>
  <c r="P27" i="2" s="1"/>
  <c r="Q27" i="2" s="1"/>
  <c r="O20" i="2"/>
  <c r="P20" i="2" s="1"/>
  <c r="Q20" i="2" s="1"/>
  <c r="O11" i="2"/>
  <c r="O4" i="2"/>
  <c r="P4" i="2" s="1"/>
  <c r="Q4" i="2" s="1"/>
  <c r="O70" i="2"/>
  <c r="O22" i="2"/>
  <c r="P22" i="2" s="1"/>
  <c r="Q22" i="2" s="1"/>
  <c r="Q48" i="2"/>
  <c r="Q32" i="2"/>
  <c r="Q16" i="2"/>
  <c r="O73" i="2"/>
  <c r="O57" i="2"/>
  <c r="O41" i="2"/>
  <c r="P41" i="2" s="1"/>
  <c r="Q41" i="2" s="1"/>
  <c r="O25" i="2"/>
  <c r="P25" i="2" s="1"/>
  <c r="O9" i="2"/>
  <c r="P9" i="2" s="1"/>
  <c r="P71" i="2"/>
  <c r="Q71" i="2" s="1"/>
  <c r="O38" i="2"/>
  <c r="O78" i="2"/>
  <c r="P78" i="2" s="1"/>
  <c r="Q78" i="2" s="1"/>
  <c r="O62" i="2"/>
  <c r="P62" i="2" s="1"/>
  <c r="Q62" i="2" s="1"/>
  <c r="O30" i="2"/>
  <c r="P30" i="2" s="1"/>
  <c r="O14" i="2"/>
  <c r="P14" i="2" s="1"/>
  <c r="P44" i="2"/>
  <c r="Q44" i="2" s="1"/>
  <c r="P33" i="2"/>
  <c r="Q33" i="2" s="1"/>
  <c r="P67" i="2"/>
  <c r="Q67" i="2" s="1"/>
  <c r="P65" i="2"/>
  <c r="P6" i="2"/>
  <c r="P75" i="2"/>
  <c r="P68" i="2"/>
  <c r="P11" i="2"/>
  <c r="P76" i="2"/>
  <c r="Q76" i="2" s="1"/>
  <c r="P35" i="2"/>
  <c r="Q35" i="2" s="1"/>
  <c r="P73" i="2"/>
  <c r="Q73" i="2" s="1"/>
  <c r="P57" i="2"/>
  <c r="P51" i="2"/>
  <c r="P3" i="2"/>
  <c r="Q3" i="2" s="1"/>
  <c r="P49" i="2"/>
  <c r="Q49" i="2" s="1"/>
  <c r="P46" i="2"/>
  <c r="Q46" i="2" s="1"/>
  <c r="Q63" i="2"/>
  <c r="Q39" i="2"/>
  <c r="Q23" i="2"/>
  <c r="Q15" i="2"/>
  <c r="Q74" i="2"/>
  <c r="Q58" i="2"/>
  <c r="Q42" i="2"/>
  <c r="Q34" i="2"/>
  <c r="Q26" i="2"/>
  <c r="Q47" i="2" l="1"/>
  <c r="Q2" i="2"/>
  <c r="Q10" i="2"/>
  <c r="Q14" i="2"/>
  <c r="Q6" i="2"/>
  <c r="Q31" i="2"/>
  <c r="Q53" i="2"/>
  <c r="P36" i="2"/>
  <c r="Q36" i="2" s="1"/>
  <c r="P56" i="2"/>
  <c r="Q56" i="2" s="1"/>
  <c r="Q68" i="2"/>
  <c r="P38" i="2"/>
  <c r="Q38" i="2" s="1"/>
  <c r="Q52" i="2"/>
  <c r="Q57" i="2"/>
  <c r="Q11" i="2"/>
  <c r="Q75" i="2"/>
  <c r="Q9" i="2"/>
  <c r="P72" i="2"/>
  <c r="Q72" i="2" s="1"/>
  <c r="Q25" i="2"/>
  <c r="Q59" i="2"/>
  <c r="Q30" i="2"/>
  <c r="P70" i="2"/>
  <c r="Q70" i="2" s="1"/>
</calcChain>
</file>

<file path=xl/comments1.xml><?xml version="1.0" encoding="utf-8"?>
<comments xmlns="http://schemas.openxmlformats.org/spreadsheetml/2006/main">
  <authors>
    <author>Franz Mueter</author>
    <author>fmueter</author>
    <author>Lee Cooper</author>
  </authors>
  <commentList>
    <comment ref="O1" authorId="0" shapeId="0">
      <text>
        <r>
          <rPr>
            <b/>
            <sz val="9"/>
            <color indexed="81"/>
            <rFont val="Tahoma"/>
            <charset val="1"/>
          </rPr>
          <t>Franz Mueter:</t>
        </r>
        <r>
          <rPr>
            <sz val="9"/>
            <color indexed="81"/>
            <rFont val="Tahoma"/>
            <charset val="1"/>
          </rPr>
          <t xml:space="preserve">
Fraction that is sea ice melt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Franz Mueter:</t>
        </r>
        <r>
          <rPr>
            <sz val="9"/>
            <color indexed="81"/>
            <rFont val="Tahoma"/>
            <charset val="1"/>
          </rPr>
          <t xml:space="preserve">
Fraction that is freshwater runoff</t>
        </r>
      </text>
    </comment>
    <comment ref="Q1" authorId="1" shapeId="0">
      <text>
        <r>
          <rPr>
            <b/>
            <sz val="9"/>
            <color indexed="81"/>
            <rFont val="Tahoma"/>
            <charset val="1"/>
          </rPr>
          <t>fmueter:</t>
        </r>
        <r>
          <rPr>
            <sz val="9"/>
            <color indexed="81"/>
            <rFont val="Tahoma"/>
            <charset val="1"/>
          </rPr>
          <t xml:space="preserve">
1 - fsim - frunoff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Franz Mueter:</t>
        </r>
        <r>
          <rPr>
            <sz val="9"/>
            <color indexed="81"/>
            <rFont val="Tahoma"/>
            <family val="2"/>
          </rPr>
          <t xml:space="preserve">
Estimated salinity of melted sea ice</t>
        </r>
      </text>
    </comment>
    <comment ref="A4" authorId="2" shapeId="0">
      <text>
        <r>
          <rPr>
            <b/>
            <sz val="9"/>
            <color indexed="81"/>
            <rFont val="Calibri"/>
            <family val="2"/>
          </rPr>
          <t>Lee Cooper:</t>
        </r>
        <r>
          <rPr>
            <sz val="9"/>
            <color indexed="81"/>
            <rFont val="Calibri"/>
            <family val="2"/>
          </rPr>
          <t xml:space="preserve">
Salinity of deep north Pacific Ocean water, from Craig and Gordon, 1965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Franz Mueter:</t>
        </r>
        <r>
          <rPr>
            <sz val="9"/>
            <color indexed="81"/>
            <rFont val="Tahoma"/>
            <family val="2"/>
          </rPr>
          <t xml:space="preserve">
Slight discrepancy between this value and value previously entered in 'fixed' formulas (columns N, O used 34.8)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Franz Mueter:</t>
        </r>
        <r>
          <rPr>
            <sz val="9"/>
            <color indexed="81"/>
            <rFont val="Tahoma"/>
            <family val="2"/>
          </rPr>
          <t xml:space="preserve">
estimated delta O-18 value for melted sea ice</t>
        </r>
      </text>
    </comment>
    <comment ref="A6" authorId="2" shapeId="0">
      <text>
        <r>
          <rPr>
            <b/>
            <sz val="9"/>
            <color indexed="81"/>
            <rFont val="Calibri"/>
            <family val="2"/>
          </rPr>
          <t>Lee Cooper:</t>
        </r>
        <r>
          <rPr>
            <sz val="9"/>
            <color indexed="81"/>
            <rFont val="Calibri"/>
            <family val="2"/>
          </rPr>
          <t xml:space="preserve">
Best estimate of d18O for runoff flowing through Bering Strait (Cooper et al. 2006)</t>
        </r>
      </text>
    </comment>
    <comment ref="A7" authorId="2" shapeId="0">
      <text>
        <r>
          <rPr>
            <b/>
            <sz val="9"/>
            <color indexed="81"/>
            <rFont val="Calibri"/>
            <family val="2"/>
          </rPr>
          <t xml:space="preserve">Lee Cooper:
</t>
        </r>
        <r>
          <rPr>
            <sz val="9"/>
            <color indexed="81"/>
            <rFont val="Calibri"/>
            <family val="2"/>
          </rPr>
          <t>delta oxygen-18 value of deep north Pacific water (from Craig and Gordon, 1965)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Franz Mueter:</t>
        </r>
        <r>
          <rPr>
            <sz val="9"/>
            <color indexed="81"/>
            <rFont val="Tahoma"/>
            <family val="2"/>
          </rPr>
          <t xml:space="preserve">
Discrepancy with some of the fixed values (0.3) in Lee Cooper's sheet</t>
        </r>
      </text>
    </comment>
  </commentList>
</comments>
</file>

<file path=xl/sharedStrings.xml><?xml version="1.0" encoding="utf-8"?>
<sst xmlns="http://schemas.openxmlformats.org/spreadsheetml/2006/main" count="99" uniqueCount="99">
  <si>
    <t>salinity</t>
  </si>
  <si>
    <t>O-18 value</t>
  </si>
  <si>
    <t>O-18SIM</t>
  </si>
  <si>
    <t>O-18runoff</t>
  </si>
  <si>
    <t>salinitySIM</t>
  </si>
  <si>
    <t>salinityrunoff</t>
  </si>
  <si>
    <t>fsim</t>
  </si>
  <si>
    <t>frunoff</t>
  </si>
  <si>
    <t>StationNme</t>
  </si>
  <si>
    <t xml:space="preserve">Latitude </t>
  </si>
  <si>
    <t>Longitude</t>
  </si>
  <si>
    <t>CL3</t>
  </si>
  <si>
    <t>CL2</t>
  </si>
  <si>
    <t>CL1</t>
  </si>
  <si>
    <t>CL0</t>
  </si>
  <si>
    <t>salinity Pacific</t>
  </si>
  <si>
    <t>O18Pacific water</t>
  </si>
  <si>
    <t>(salinity-salinityPac)(O18runofff-O18Pac)</t>
  </si>
  <si>
    <t>(salinity sim - salinity Pac)(18O runoff-O18Pac)</t>
  </si>
  <si>
    <t>(salinity runoff-salinity Pac)*(O18sim-O18Pc)</t>
  </si>
  <si>
    <t>(salinity -salinityPac) /(salinityrunoff-salinityPac)</t>
  </si>
  <si>
    <t>(salinitySIM-salinityPac)/(salinityrunoff-salinityPac)</t>
  </si>
  <si>
    <t>(salinity runoff - salinity Pac) * (O18 - O18Pac)</t>
  </si>
  <si>
    <t>fPac</t>
  </si>
  <si>
    <t>DBO3.8</t>
  </si>
  <si>
    <t>DBO3.7</t>
  </si>
  <si>
    <t>DBO3.6</t>
  </si>
  <si>
    <t>DBO3.5</t>
  </si>
  <si>
    <t>DBO3.3</t>
  </si>
  <si>
    <t>DBO3.2</t>
  </si>
  <si>
    <t>DBO3.1</t>
  </si>
  <si>
    <t>ML6.1</t>
  </si>
  <si>
    <t>ML6.2</t>
  </si>
  <si>
    <t>ML6.3</t>
  </si>
  <si>
    <t>ML6.4</t>
  </si>
  <si>
    <t>ML6.5</t>
  </si>
  <si>
    <t>ML6.6</t>
  </si>
  <si>
    <t>ML6.7</t>
  </si>
  <si>
    <t>ML6.8</t>
  </si>
  <si>
    <t>ML6.9</t>
  </si>
  <si>
    <t>ML6.10</t>
  </si>
  <si>
    <t>ML6.11</t>
  </si>
  <si>
    <t>ML4.3</t>
  </si>
  <si>
    <t>ML4.2</t>
  </si>
  <si>
    <t>ML4.1</t>
  </si>
  <si>
    <t>ML4.5</t>
  </si>
  <si>
    <t>ML4.6</t>
  </si>
  <si>
    <t>ML4.7</t>
  </si>
  <si>
    <t>ML4.8</t>
  </si>
  <si>
    <t>ML4.9</t>
  </si>
  <si>
    <t>ML4.10</t>
  </si>
  <si>
    <t>ML4.11</t>
  </si>
  <si>
    <t>ML4.12</t>
  </si>
  <si>
    <t>ML4.13</t>
  </si>
  <si>
    <t>ML4.14</t>
  </si>
  <si>
    <t>ML5.10</t>
  </si>
  <si>
    <t>ML5.9</t>
  </si>
  <si>
    <t>ML3.14</t>
  </si>
  <si>
    <t>ML3.13</t>
  </si>
  <si>
    <t>ML3.12</t>
  </si>
  <si>
    <t>ML3.11</t>
  </si>
  <si>
    <t>ML3.10</t>
  </si>
  <si>
    <t>ML3.9</t>
  </si>
  <si>
    <t>ML3.8</t>
  </si>
  <si>
    <t>ML3.7</t>
  </si>
  <si>
    <t>ML3.6</t>
  </si>
  <si>
    <t>ML3.5</t>
  </si>
  <si>
    <t>ML3.4</t>
  </si>
  <si>
    <t>ML3.3</t>
  </si>
  <si>
    <t>ML3.2</t>
  </si>
  <si>
    <t>ML3.1</t>
  </si>
  <si>
    <t>ML1.1</t>
  </si>
  <si>
    <t>ML1.2</t>
  </si>
  <si>
    <t>ML1.3</t>
  </si>
  <si>
    <t>ML1.4</t>
  </si>
  <si>
    <t>ML1.5</t>
  </si>
  <si>
    <t>ML1.6</t>
  </si>
  <si>
    <t>ML1.7</t>
  </si>
  <si>
    <t>ML1.8</t>
  </si>
  <si>
    <t>ML1.9</t>
  </si>
  <si>
    <t>ML1.10</t>
  </si>
  <si>
    <t>ML1.11</t>
  </si>
  <si>
    <t>ML1.12</t>
  </si>
  <si>
    <t>ML1.13</t>
  </si>
  <si>
    <t>ML5.7</t>
  </si>
  <si>
    <t>ML5.6</t>
  </si>
  <si>
    <t>ML5.5</t>
  </si>
  <si>
    <t>ML5.4</t>
  </si>
  <si>
    <t>ML5.2</t>
  </si>
  <si>
    <t>ML5.1</t>
  </si>
  <si>
    <t>BBL1</t>
  </si>
  <si>
    <t>BBL2</t>
  </si>
  <si>
    <t>BBL3</t>
  </si>
  <si>
    <t>BBL5</t>
  </si>
  <si>
    <t>BBL6</t>
  </si>
  <si>
    <t>DBO3.4</t>
  </si>
  <si>
    <t>BBL4</t>
  </si>
  <si>
    <t>Parameters for three end members</t>
  </si>
  <si>
    <t>SIM=Sea-Ice 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</si>
</sst>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3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5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7" xfId="0" applyFont="1" applyBorder="1"/>
    <xf numFmtId="0" fontId="0" fillId="0" borderId="7" xfId="0" applyBorder="1"/>
    <xf numFmtId="0" fontId="10" fillId="3" borderId="1" xfId="565" applyBorder="1"/>
  </cellXfs>
  <cellStyles count="5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Good" xfId="5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282726</xdr:colOff>
      <xdr:row>0</xdr:row>
      <xdr:rowOff>133048</xdr:rowOff>
    </xdr:from>
    <xdr:ext cx="4735285" cy="1344599"/>
    <xdr:sp macro="" textlink="">
      <xdr:nvSpPr>
        <xdr:cNvPr id="4" name="TextBox 3"/>
        <xdr:cNvSpPr txBox="1"/>
      </xdr:nvSpPr>
      <xdr:spPr>
        <a:xfrm>
          <a:off x="4378476" y="133048"/>
          <a:ext cx="4735285" cy="13445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Enter Station info,</a:t>
          </a:r>
          <a:r>
            <a:rPr lang="en-US" sz="1600" baseline="0"/>
            <a:t> del O18 and salninity (from the same bottle / depth) in columns D:H to compute fractions of sea ice melt and runoff in the water (columns O,P). These are 2017 AMBON near-bottom values.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8"/>
  <sheetViews>
    <sheetView tabSelected="1" zoomScale="90" zoomScaleNormal="9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18" sqref="H18"/>
    </sheetView>
  </sheetViews>
  <sheetFormatPr defaultColWidth="11" defaultRowHeight="15.75" x14ac:dyDescent="0.25"/>
  <cols>
    <col min="1" max="1" width="17.375" style="1" customWidth="1"/>
    <col min="2" max="2" width="11" style="1"/>
    <col min="3" max="3" width="3.75" style="1" customWidth="1"/>
    <col min="4" max="4" width="11" style="2" customWidth="1"/>
    <col min="5" max="8" width="10.625" style="2" customWidth="1"/>
    <col min="9" max="9" width="13.75" style="1" customWidth="1"/>
    <col min="10" max="12" width="12.375" style="1" customWidth="1"/>
    <col min="13" max="13" width="11.375" style="1" customWidth="1"/>
    <col min="14" max="14" width="9.875" style="1" customWidth="1"/>
    <col min="15" max="15" width="12.875" style="14" bestFit="1" customWidth="1"/>
    <col min="16" max="16" width="11" style="14"/>
    <col min="17" max="16384" width="11" style="1"/>
  </cols>
  <sheetData>
    <row r="1" spans="1:17" ht="16.5" thickBot="1" x14ac:dyDescent="0.3">
      <c r="A1" s="12" t="s">
        <v>97</v>
      </c>
      <c r="B1" s="13"/>
      <c r="C1" s="13"/>
      <c r="D1" s="2" t="s">
        <v>8</v>
      </c>
      <c r="E1" s="2" t="s">
        <v>9</v>
      </c>
      <c r="F1" s="2" t="s">
        <v>10</v>
      </c>
      <c r="G1" s="2" t="s">
        <v>1</v>
      </c>
      <c r="H1" s="2" t="s">
        <v>0</v>
      </c>
      <c r="I1" s="1" t="s">
        <v>17</v>
      </c>
      <c r="J1" s="1" t="s">
        <v>22</v>
      </c>
      <c r="K1" s="1" t="s">
        <v>18</v>
      </c>
      <c r="L1" s="1" t="s">
        <v>19</v>
      </c>
      <c r="M1" s="1" t="s">
        <v>20</v>
      </c>
      <c r="N1" s="1" t="s">
        <v>21</v>
      </c>
      <c r="O1" s="14" t="s">
        <v>6</v>
      </c>
      <c r="P1" s="14" t="s">
        <v>7</v>
      </c>
      <c r="Q1" s="1" t="s">
        <v>23</v>
      </c>
    </row>
    <row r="2" spans="1:17" x14ac:dyDescent="0.25">
      <c r="A2" s="9" t="s">
        <v>4</v>
      </c>
      <c r="B2" s="10">
        <v>4</v>
      </c>
      <c r="C2" s="11"/>
      <c r="D2" s="2" t="s">
        <v>24</v>
      </c>
      <c r="E2" s="2">
        <v>67.667500000000004</v>
      </c>
      <c r="F2" s="2">
        <v>-168.9547</v>
      </c>
      <c r="G2" s="2">
        <v>-1.1020251843800606</v>
      </c>
      <c r="H2" s="2">
        <v>32.712000000000003</v>
      </c>
      <c r="I2" s="1">
        <f>(H2-$B$4)*($B$6-$B$7)</f>
        <v>42.404039999999988</v>
      </c>
      <c r="J2" s="1">
        <f>($B$3-$B$4)*(G2-$B$7)</f>
        <v>32.341273897988103</v>
      </c>
      <c r="K2" s="1">
        <f>($B$2-$B$4)*($B$6-$B$7)</f>
        <v>654.83100000000002</v>
      </c>
      <c r="L2" s="1">
        <f>($B$3-$B$4)*($B$5-$B$7)</f>
        <v>28.801000000000002</v>
      </c>
      <c r="M2" s="1">
        <f>(H2-$B$4)/($B$3-$B$4)</f>
        <v>5.7291066282420734E-2</v>
      </c>
      <c r="N2" s="1">
        <f>($B$2-$B$4)/($B$3-$B$4)</f>
        <v>0.88472622478386165</v>
      </c>
      <c r="O2" s="14">
        <f t="shared" ref="O2:O33" si="0">(I2-J2)/(K2-L2)</f>
        <v>1.6073935916828083E-2</v>
      </c>
      <c r="P2" s="14">
        <f t="shared" ref="P2:P33" si="1">M2-N2*O2</f>
        <v>4.3070033641307702E-2</v>
      </c>
      <c r="Q2" s="1">
        <f t="shared" ref="Q2:Q33" si="2">1-(O2+P2)</f>
        <v>0.94085603044186417</v>
      </c>
    </row>
    <row r="3" spans="1:17" x14ac:dyDescent="0.25">
      <c r="A3" s="3" t="s">
        <v>5</v>
      </c>
      <c r="B3" s="6">
        <v>0</v>
      </c>
      <c r="C3" s="4"/>
      <c r="D3" s="2" t="s">
        <v>25</v>
      </c>
      <c r="E3" s="2">
        <v>67.783600000000007</v>
      </c>
      <c r="F3" s="2">
        <v>-168.6046</v>
      </c>
      <c r="G3" s="2">
        <v>-1.3398038524245328</v>
      </c>
      <c r="H3" s="2">
        <v>31.997</v>
      </c>
      <c r="I3" s="1">
        <f t="shared" ref="I3:I4" si="3">(H3-$B$4)*($B$6-$B$7)</f>
        <v>57.654990000000062</v>
      </c>
      <c r="J3" s="1">
        <f t="shared" ref="J3:J66" si="4">($B$3-$B$4)*(G3-$B$7)</f>
        <v>40.592193679131292</v>
      </c>
      <c r="K3" s="1">
        <f t="shared" ref="K3:K66" si="5">($B$2-$B$4)*($B$6-$B$7)</f>
        <v>654.83100000000002</v>
      </c>
      <c r="L3" s="1">
        <f t="shared" ref="L3:L66" si="6">($B$3-$B$4)*($B$5-$B$7)</f>
        <v>28.801000000000002</v>
      </c>
      <c r="M3" s="1">
        <f t="shared" ref="M3:M66" si="7">(H3-$B$4)/($B$3-$B$4)</f>
        <v>7.7896253602305551E-2</v>
      </c>
      <c r="N3" s="1">
        <f t="shared" ref="N3:N66" si="8">($B$2-$B$4)/($B$3-$B$4)</f>
        <v>0.88472622478386165</v>
      </c>
      <c r="O3" s="14">
        <f t="shared" si="0"/>
        <v>2.7255556955527324E-2</v>
      </c>
      <c r="P3" s="14">
        <f t="shared" si="1"/>
        <v>5.3782547592660337E-2</v>
      </c>
      <c r="Q3" s="1">
        <f t="shared" si="2"/>
        <v>0.91896189545181239</v>
      </c>
    </row>
    <row r="4" spans="1:17" x14ac:dyDescent="0.25">
      <c r="A4" s="3" t="s">
        <v>15</v>
      </c>
      <c r="B4" s="8">
        <v>34.700000000000003</v>
      </c>
      <c r="C4" s="4"/>
      <c r="D4" s="2" t="s">
        <v>26</v>
      </c>
      <c r="E4" s="2">
        <v>67.897019999999998</v>
      </c>
      <c r="F4" s="2">
        <v>-168.23689999999999</v>
      </c>
      <c r="G4" s="2">
        <v>-1.2902666299152676</v>
      </c>
      <c r="H4" s="2">
        <v>32.072000000000003</v>
      </c>
      <c r="I4" s="1">
        <f t="shared" si="3"/>
        <v>56.055239999999998</v>
      </c>
      <c r="J4" s="1">
        <f t="shared" si="4"/>
        <v>38.873252058059791</v>
      </c>
      <c r="K4" s="1">
        <f t="shared" si="5"/>
        <v>654.83100000000002</v>
      </c>
      <c r="L4" s="1">
        <f t="shared" si="6"/>
        <v>28.801000000000002</v>
      </c>
      <c r="M4" s="1">
        <f t="shared" si="7"/>
        <v>7.5734870317002878E-2</v>
      </c>
      <c r="N4" s="1">
        <f t="shared" si="8"/>
        <v>0.88472622478386165</v>
      </c>
      <c r="O4" s="14">
        <f t="shared" si="0"/>
        <v>2.7445949781863821E-2</v>
      </c>
      <c r="P4" s="14">
        <f t="shared" si="1"/>
        <v>5.1452718780887044E-2</v>
      </c>
      <c r="Q4" s="1">
        <f t="shared" si="2"/>
        <v>0.92110133143724915</v>
      </c>
    </row>
    <row r="5" spans="1:17" x14ac:dyDescent="0.25">
      <c r="A5" s="3" t="s">
        <v>2</v>
      </c>
      <c r="B5" s="6">
        <v>-1</v>
      </c>
      <c r="C5" s="4"/>
      <c r="D5" s="2" t="s">
        <v>27</v>
      </c>
      <c r="E5" s="2">
        <v>68.011989999999997</v>
      </c>
      <c r="F5" s="2">
        <v>-167.86660000000001</v>
      </c>
      <c r="G5" s="2">
        <v>-1.1614698513911788</v>
      </c>
      <c r="H5" s="2">
        <v>32.011000000000003</v>
      </c>
      <c r="I5" s="1">
        <f t="shared" ref="I5:I66" si="9">(H5-$B$4)*($B$6-$B$7)</f>
        <v>57.356369999999998</v>
      </c>
      <c r="J5" s="1">
        <f t="shared" si="4"/>
        <v>34.404003843273905</v>
      </c>
      <c r="K5" s="1">
        <f t="shared" si="5"/>
        <v>654.83100000000002</v>
      </c>
      <c r="L5" s="1">
        <f t="shared" si="6"/>
        <v>28.801000000000002</v>
      </c>
      <c r="M5" s="1">
        <f t="shared" si="7"/>
        <v>7.7492795389048991E-2</v>
      </c>
      <c r="N5" s="1">
        <f t="shared" si="8"/>
        <v>0.88472622478386165</v>
      </c>
      <c r="O5" s="14">
        <f t="shared" si="0"/>
        <v>3.6663364625858334E-2</v>
      </c>
      <c r="P5" s="14">
        <f t="shared" si="1"/>
        <v>4.5055755215739166E-2</v>
      </c>
      <c r="Q5" s="1">
        <f t="shared" si="2"/>
        <v>0.91828088015840248</v>
      </c>
    </row>
    <row r="6" spans="1:17" x14ac:dyDescent="0.25">
      <c r="A6" s="3" t="s">
        <v>3</v>
      </c>
      <c r="B6" s="6">
        <v>-21.5</v>
      </c>
      <c r="C6" s="4"/>
      <c r="D6" s="2" t="s">
        <v>95</v>
      </c>
      <c r="E6" s="2">
        <v>68.124210000000005</v>
      </c>
      <c r="F6" s="2">
        <v>-167.49760000000001</v>
      </c>
      <c r="G6" s="2">
        <v>-1.1094557677564503</v>
      </c>
      <c r="H6" s="2">
        <v>31.718</v>
      </c>
      <c r="I6" s="1">
        <f t="shared" si="9"/>
        <v>63.606060000000056</v>
      </c>
      <c r="J6" s="1">
        <f t="shared" si="4"/>
        <v>32.599115141148829</v>
      </c>
      <c r="K6" s="1">
        <f t="shared" si="5"/>
        <v>654.83100000000002</v>
      </c>
      <c r="L6" s="1">
        <f t="shared" si="6"/>
        <v>28.801000000000002</v>
      </c>
      <c r="M6" s="1">
        <f t="shared" si="7"/>
        <v>8.5936599423631202E-2</v>
      </c>
      <c r="N6" s="1">
        <f t="shared" si="8"/>
        <v>0.88472622478386165</v>
      </c>
      <c r="O6" s="14">
        <f t="shared" si="0"/>
        <v>4.9529487179290496E-2</v>
      </c>
      <c r="P6" s="14">
        <f t="shared" si="1"/>
        <v>4.2116563216016846E-2</v>
      </c>
      <c r="Q6" s="1">
        <f t="shared" si="2"/>
        <v>0.90835394960469262</v>
      </c>
    </row>
    <row r="7" spans="1:17" ht="16.5" thickBot="1" x14ac:dyDescent="0.3">
      <c r="A7" s="3" t="s">
        <v>16</v>
      </c>
      <c r="B7" s="7">
        <v>-0.17</v>
      </c>
      <c r="C7" s="4"/>
      <c r="D7" s="2" t="s">
        <v>28</v>
      </c>
      <c r="E7" s="2">
        <v>68.186019999999999</v>
      </c>
      <c r="F7" s="2">
        <v>-167.3058</v>
      </c>
      <c r="G7" s="2">
        <v>-1.097071462129134</v>
      </c>
      <c r="H7" s="2">
        <v>31.64</v>
      </c>
      <c r="I7" s="1">
        <f t="shared" si="9"/>
        <v>65.269800000000046</v>
      </c>
      <c r="J7" s="1">
        <f t="shared" si="4"/>
        <v>32.169379735880952</v>
      </c>
      <c r="K7" s="1">
        <f t="shared" si="5"/>
        <v>654.83100000000002</v>
      </c>
      <c r="L7" s="1">
        <f t="shared" si="6"/>
        <v>28.801000000000002</v>
      </c>
      <c r="M7" s="1">
        <f t="shared" si="7"/>
        <v>8.8184438040345883E-2</v>
      </c>
      <c r="N7" s="1">
        <f t="shared" si="8"/>
        <v>0.88472622478386165</v>
      </c>
      <c r="O7" s="14">
        <f t="shared" si="0"/>
        <v>5.2873536833888304E-2</v>
      </c>
      <c r="P7" s="14">
        <f t="shared" si="1"/>
        <v>4.1405833406329431E-2</v>
      </c>
      <c r="Q7" s="1">
        <f t="shared" si="2"/>
        <v>0.90572062975978229</v>
      </c>
    </row>
    <row r="8" spans="1:17" x14ac:dyDescent="0.25">
      <c r="B8" s="5"/>
      <c r="D8" s="2" t="s">
        <v>29</v>
      </c>
      <c r="E8" s="2">
        <v>68.243300000000005</v>
      </c>
      <c r="F8" s="2">
        <v>-167.12520000000001</v>
      </c>
      <c r="G8" s="2">
        <v>-1.2233913795277598</v>
      </c>
      <c r="H8" s="2">
        <v>31.454999999999998</v>
      </c>
      <c r="I8" s="1">
        <f t="shared" si="9"/>
        <v>69.215850000000088</v>
      </c>
      <c r="J8" s="1">
        <f t="shared" si="4"/>
        <v>36.552680869613269</v>
      </c>
      <c r="K8" s="1">
        <f t="shared" si="5"/>
        <v>654.83100000000002</v>
      </c>
      <c r="L8" s="1">
        <f t="shared" si="6"/>
        <v>28.801000000000002</v>
      </c>
      <c r="M8" s="1">
        <f t="shared" si="7"/>
        <v>9.3515850144092347E-2</v>
      </c>
      <c r="N8" s="1">
        <f t="shared" si="8"/>
        <v>0.88472622478386165</v>
      </c>
      <c r="O8" s="14">
        <f t="shared" si="0"/>
        <v>5.2175086066780861E-2</v>
      </c>
      <c r="P8" s="14">
        <f t="shared" si="1"/>
        <v>4.7355183220456253E-2</v>
      </c>
      <c r="Q8" s="1">
        <f t="shared" si="2"/>
        <v>0.90046973071276293</v>
      </c>
    </row>
    <row r="9" spans="1:17" x14ac:dyDescent="0.25">
      <c r="A9" s="1" t="s">
        <v>98</v>
      </c>
      <c r="D9" s="2" t="s">
        <v>30</v>
      </c>
      <c r="E9" s="2">
        <v>68.299170000000004</v>
      </c>
      <c r="F9" s="2">
        <v>-166.93809999999999</v>
      </c>
      <c r="G9" s="2">
        <v>-3.1349089531040235</v>
      </c>
      <c r="H9" s="2">
        <v>28.265000000000001</v>
      </c>
      <c r="I9" s="1">
        <f t="shared" si="9"/>
        <v>137.25855000000004</v>
      </c>
      <c r="J9" s="1">
        <f t="shared" si="4"/>
        <v>102.88234067270963</v>
      </c>
      <c r="K9" s="1">
        <f t="shared" si="5"/>
        <v>654.83100000000002</v>
      </c>
      <c r="L9" s="1">
        <f t="shared" si="6"/>
        <v>28.801000000000002</v>
      </c>
      <c r="M9" s="1">
        <f t="shared" si="7"/>
        <v>0.1854466858789626</v>
      </c>
      <c r="N9" s="1">
        <f t="shared" si="8"/>
        <v>0.88472622478386165</v>
      </c>
      <c r="O9" s="14">
        <f t="shared" si="0"/>
        <v>5.4911440869112364E-2</v>
      </c>
      <c r="P9" s="14">
        <f t="shared" si="1"/>
        <v>0.13686509410139056</v>
      </c>
      <c r="Q9" s="1">
        <f t="shared" si="2"/>
        <v>0.80822346502949705</v>
      </c>
    </row>
    <row r="10" spans="1:17" x14ac:dyDescent="0.25">
      <c r="D10" s="2" t="s">
        <v>11</v>
      </c>
      <c r="E10" s="2">
        <v>69.033330000000007</v>
      </c>
      <c r="F10" s="2">
        <v>-168.89330000000001</v>
      </c>
      <c r="G10" s="2">
        <v>-1.1571353444216175</v>
      </c>
      <c r="H10" s="2">
        <v>32.246000000000002</v>
      </c>
      <c r="I10" s="1">
        <f t="shared" si="9"/>
        <v>52.343820000000008</v>
      </c>
      <c r="J10" s="1">
        <f t="shared" si="4"/>
        <v>34.253596451430127</v>
      </c>
      <c r="K10" s="1">
        <f t="shared" si="5"/>
        <v>654.83100000000002</v>
      </c>
      <c r="L10" s="1">
        <f t="shared" si="6"/>
        <v>28.801000000000002</v>
      </c>
      <c r="M10" s="1">
        <f t="shared" si="7"/>
        <v>7.072046109510087E-2</v>
      </c>
      <c r="N10" s="1">
        <f t="shared" si="8"/>
        <v>0.88472622478386165</v>
      </c>
      <c r="O10" s="14">
        <f t="shared" si="0"/>
        <v>2.8896735857019441E-2</v>
      </c>
      <c r="P10" s="14">
        <f t="shared" si="1"/>
        <v>4.5154761071743613E-2</v>
      </c>
      <c r="Q10" s="1">
        <f t="shared" si="2"/>
        <v>0.92594850307123688</v>
      </c>
    </row>
    <row r="11" spans="1:17" x14ac:dyDescent="0.25">
      <c r="D11" s="2" t="s">
        <v>12</v>
      </c>
      <c r="E11" s="2">
        <v>69.028899999999993</v>
      </c>
      <c r="F11" s="2">
        <v>-167.93430000000001</v>
      </c>
      <c r="G11" s="2">
        <v>-1.6859451947080217</v>
      </c>
      <c r="H11" s="2">
        <v>31.49</v>
      </c>
      <c r="I11" s="1">
        <f t="shared" si="9"/>
        <v>68.469300000000089</v>
      </c>
      <c r="J11" s="1">
        <f t="shared" si="4"/>
        <v>52.603298256368362</v>
      </c>
      <c r="K11" s="1">
        <f t="shared" si="5"/>
        <v>654.83100000000002</v>
      </c>
      <c r="L11" s="1">
        <f t="shared" si="6"/>
        <v>28.801000000000002</v>
      </c>
      <c r="M11" s="1">
        <f t="shared" si="7"/>
        <v>9.2507204610951133E-2</v>
      </c>
      <c r="N11" s="1">
        <f t="shared" si="8"/>
        <v>0.88472622478386165</v>
      </c>
      <c r="O11" s="14">
        <f t="shared" si="0"/>
        <v>2.5343836147839128E-2</v>
      </c>
      <c r="P11" s="14">
        <f t="shared" si="1"/>
        <v>7.0084848134332661E-2</v>
      </c>
      <c r="Q11" s="1">
        <f t="shared" si="2"/>
        <v>0.90457131571782823</v>
      </c>
    </row>
    <row r="12" spans="1:17" x14ac:dyDescent="0.25">
      <c r="D12" s="2" t="s">
        <v>13</v>
      </c>
      <c r="E12" s="2">
        <v>68.948880000000003</v>
      </c>
      <c r="F12" s="2">
        <v>-166.9074</v>
      </c>
      <c r="G12" s="2">
        <v>-2.0221790924896577</v>
      </c>
      <c r="H12" s="2">
        <v>31.077000000000002</v>
      </c>
      <c r="I12" s="1">
        <f t="shared" si="9"/>
        <v>77.278590000000023</v>
      </c>
      <c r="J12" s="1">
        <f t="shared" si="4"/>
        <v>64.270614509391123</v>
      </c>
      <c r="K12" s="1">
        <f t="shared" si="5"/>
        <v>654.83100000000002</v>
      </c>
      <c r="L12" s="1">
        <f t="shared" si="6"/>
        <v>28.801000000000002</v>
      </c>
      <c r="M12" s="1">
        <f t="shared" si="7"/>
        <v>0.10440922190201732</v>
      </c>
      <c r="N12" s="1">
        <f t="shared" si="8"/>
        <v>0.88472622478386165</v>
      </c>
      <c r="O12" s="14">
        <f t="shared" si="0"/>
        <v>2.0778517787660176E-2</v>
      </c>
      <c r="P12" s="14">
        <f t="shared" si="1"/>
        <v>8.602592230313641E-2</v>
      </c>
      <c r="Q12" s="1">
        <f t="shared" si="2"/>
        <v>0.89319555990920341</v>
      </c>
    </row>
    <row r="13" spans="1:17" x14ac:dyDescent="0.25">
      <c r="D13" s="2" t="s">
        <v>14</v>
      </c>
      <c r="E13" s="2">
        <v>68.89931</v>
      </c>
      <c r="F13" s="2">
        <v>-166.4263</v>
      </c>
      <c r="G13" s="2">
        <v>-3.2147877244002134</v>
      </c>
      <c r="H13" s="2">
        <v>28.256</v>
      </c>
      <c r="I13" s="1">
        <f t="shared" si="9"/>
        <v>137.45052000000004</v>
      </c>
      <c r="J13" s="1">
        <f t="shared" si="4"/>
        <v>105.65413403668742</v>
      </c>
      <c r="K13" s="1">
        <f t="shared" si="5"/>
        <v>654.83100000000002</v>
      </c>
      <c r="L13" s="1">
        <f t="shared" si="6"/>
        <v>28.801000000000002</v>
      </c>
      <c r="M13" s="1">
        <f t="shared" si="7"/>
        <v>0.18570605187319891</v>
      </c>
      <c r="N13" s="1">
        <f t="shared" si="8"/>
        <v>0.88472622478386165</v>
      </c>
      <c r="O13" s="14">
        <f t="shared" si="0"/>
        <v>5.0790514772954362E-2</v>
      </c>
      <c r="P13" s="14">
        <f t="shared" si="1"/>
        <v>0.14077035148329403</v>
      </c>
      <c r="Q13" s="1">
        <f t="shared" si="2"/>
        <v>0.80843913374375154</v>
      </c>
    </row>
    <row r="14" spans="1:17" x14ac:dyDescent="0.25">
      <c r="D14" s="2" t="s">
        <v>31</v>
      </c>
      <c r="E14" s="2">
        <v>70.087050000000005</v>
      </c>
      <c r="F14" s="2">
        <v>-163.96039999999999</v>
      </c>
      <c r="G14" s="2">
        <v>-2.2376660104049608</v>
      </c>
      <c r="H14" s="2">
        <v>30.558</v>
      </c>
      <c r="I14" s="1">
        <f t="shared" si="9"/>
        <v>88.348860000000059</v>
      </c>
      <c r="J14" s="1">
        <f t="shared" si="4"/>
        <v>71.748010561052155</v>
      </c>
      <c r="K14" s="1">
        <f t="shared" si="5"/>
        <v>654.83100000000002</v>
      </c>
      <c r="L14" s="1">
        <f t="shared" si="6"/>
        <v>28.801000000000002</v>
      </c>
      <c r="M14" s="1">
        <f t="shared" si="7"/>
        <v>0.11936599423631132</v>
      </c>
      <c r="N14" s="1">
        <f t="shared" si="8"/>
        <v>0.88472622478386165</v>
      </c>
      <c r="O14" s="14">
        <f t="shared" si="0"/>
        <v>2.6517658001929467E-2</v>
      </c>
      <c r="P14" s="14">
        <f t="shared" si="1"/>
        <v>9.5905126782154709E-2</v>
      </c>
      <c r="Q14" s="1">
        <f t="shared" si="2"/>
        <v>0.87757721521591581</v>
      </c>
    </row>
    <row r="15" spans="1:17" x14ac:dyDescent="0.25">
      <c r="D15" s="2" t="s">
        <v>32</v>
      </c>
      <c r="E15" s="2">
        <v>70.267269999999996</v>
      </c>
      <c r="F15" s="2">
        <v>-163.40799999999999</v>
      </c>
      <c r="G15" s="2">
        <v>-2.0178445855200975</v>
      </c>
      <c r="H15" s="2">
        <v>30.291</v>
      </c>
      <c r="I15" s="1">
        <f t="shared" si="9"/>
        <v>94.043970000000044</v>
      </c>
      <c r="J15" s="1">
        <f t="shared" si="4"/>
        <v>64.120207117547395</v>
      </c>
      <c r="K15" s="1">
        <f t="shared" si="5"/>
        <v>654.83100000000002</v>
      </c>
      <c r="L15" s="1">
        <f t="shared" si="6"/>
        <v>28.801000000000002</v>
      </c>
      <c r="M15" s="1">
        <f t="shared" si="7"/>
        <v>0.12706051873198854</v>
      </c>
      <c r="N15" s="1">
        <f t="shared" si="8"/>
        <v>0.88472622478386165</v>
      </c>
      <c r="O15" s="14">
        <f t="shared" si="0"/>
        <v>4.7799247452123141E-2</v>
      </c>
      <c r="P15" s="14">
        <f t="shared" si="1"/>
        <v>8.4771270986162023E-2</v>
      </c>
      <c r="Q15" s="1">
        <f t="shared" si="2"/>
        <v>0.86742948156171484</v>
      </c>
    </row>
    <row r="16" spans="1:17" x14ac:dyDescent="0.25">
      <c r="D16" s="2" t="s">
        <v>33</v>
      </c>
      <c r="E16" s="2">
        <v>70.389349999999993</v>
      </c>
      <c r="F16" s="2">
        <v>-163.02510000000001</v>
      </c>
      <c r="G16" s="2">
        <v>-1.8878093764332766</v>
      </c>
      <c r="H16" s="2">
        <v>30.888999999999999</v>
      </c>
      <c r="I16" s="1">
        <f t="shared" si="9"/>
        <v>81.288630000000069</v>
      </c>
      <c r="J16" s="1">
        <f t="shared" si="4"/>
        <v>59.607985362234707</v>
      </c>
      <c r="K16" s="1">
        <f t="shared" si="5"/>
        <v>654.83100000000002</v>
      </c>
      <c r="L16" s="1">
        <f t="shared" si="6"/>
        <v>28.801000000000002</v>
      </c>
      <c r="M16" s="1">
        <f t="shared" si="7"/>
        <v>0.10982708933717589</v>
      </c>
      <c r="N16" s="1">
        <f t="shared" si="8"/>
        <v>0.88472622478386165</v>
      </c>
      <c r="O16" s="14">
        <f t="shared" si="0"/>
        <v>3.4631957953716853E-2</v>
      </c>
      <c r="P16" s="14">
        <f t="shared" si="1"/>
        <v>7.9187287919910546E-2</v>
      </c>
      <c r="Q16" s="1">
        <f t="shared" si="2"/>
        <v>0.88618075412637265</v>
      </c>
    </row>
    <row r="17" spans="4:17" x14ac:dyDescent="0.25">
      <c r="D17" s="2" t="s">
        <v>34</v>
      </c>
      <c r="E17" s="2">
        <v>70.50967</v>
      </c>
      <c r="F17" s="2">
        <v>-162.6403</v>
      </c>
      <c r="G17" s="2">
        <v>-1.9856453908890748</v>
      </c>
      <c r="H17" s="2">
        <v>31.012</v>
      </c>
      <c r="I17" s="1">
        <f t="shared" si="9"/>
        <v>78.665040000000047</v>
      </c>
      <c r="J17" s="1">
        <f t="shared" si="4"/>
        <v>63.0028950638509</v>
      </c>
      <c r="K17" s="1">
        <f t="shared" si="5"/>
        <v>654.83100000000002</v>
      </c>
      <c r="L17" s="1">
        <f t="shared" si="6"/>
        <v>28.801000000000002</v>
      </c>
      <c r="M17" s="1">
        <f t="shared" si="7"/>
        <v>0.1062824207492796</v>
      </c>
      <c r="N17" s="1">
        <f t="shared" si="8"/>
        <v>0.88472622478386165</v>
      </c>
      <c r="O17" s="14">
        <f t="shared" si="0"/>
        <v>2.5018201901105614E-2</v>
      </c>
      <c r="P17" s="14">
        <f t="shared" si="1"/>
        <v>8.4148161430433993E-2</v>
      </c>
      <c r="Q17" s="1">
        <f t="shared" si="2"/>
        <v>0.89083363666846038</v>
      </c>
    </row>
    <row r="18" spans="4:17" x14ac:dyDescent="0.25">
      <c r="D18" s="2" t="s">
        <v>35</v>
      </c>
      <c r="E18" s="2">
        <v>70.626760000000004</v>
      </c>
      <c r="F18" s="2">
        <v>-162.2465</v>
      </c>
      <c r="G18" s="2">
        <v>-1.6447567438938386</v>
      </c>
      <c r="H18" s="2">
        <v>31.224</v>
      </c>
      <c r="I18" s="1">
        <f t="shared" si="9"/>
        <v>74.143080000000054</v>
      </c>
      <c r="J18" s="1">
        <f t="shared" si="4"/>
        <v>51.174059013116207</v>
      </c>
      <c r="K18" s="1">
        <f t="shared" si="5"/>
        <v>654.83100000000002</v>
      </c>
      <c r="L18" s="1">
        <f t="shared" si="6"/>
        <v>28.801000000000002</v>
      </c>
      <c r="M18" s="1">
        <f t="shared" si="7"/>
        <v>0.10017291066282427</v>
      </c>
      <c r="N18" s="1">
        <f t="shared" si="8"/>
        <v>0.88472622478386165</v>
      </c>
      <c r="O18" s="14">
        <f t="shared" si="0"/>
        <v>3.668996851090818E-2</v>
      </c>
      <c r="P18" s="14">
        <f t="shared" si="1"/>
        <v>6.7712333334729716E-2</v>
      </c>
      <c r="Q18" s="1">
        <f t="shared" si="2"/>
        <v>0.89559769815436208</v>
      </c>
    </row>
    <row r="19" spans="4:17" x14ac:dyDescent="0.25">
      <c r="D19" s="2" t="s">
        <v>36</v>
      </c>
      <c r="E19" s="2">
        <v>70.725499999999997</v>
      </c>
      <c r="F19" s="2">
        <v>-161.93969999999999</v>
      </c>
      <c r="G19" s="2">
        <v>-1.6398032040609549</v>
      </c>
      <c r="H19" s="2">
        <v>31.324999999999999</v>
      </c>
      <c r="I19" s="1">
        <f t="shared" si="9"/>
        <v>71.988750000000067</v>
      </c>
      <c r="J19" s="1">
        <f t="shared" si="4"/>
        <v>51.002171180915141</v>
      </c>
      <c r="K19" s="1">
        <f t="shared" si="5"/>
        <v>654.83100000000002</v>
      </c>
      <c r="L19" s="1">
        <f t="shared" si="6"/>
        <v>28.801000000000002</v>
      </c>
      <c r="M19" s="1">
        <f t="shared" si="7"/>
        <v>9.7262247838616811E-2</v>
      </c>
      <c r="N19" s="1">
        <f t="shared" si="8"/>
        <v>0.88472622478386165</v>
      </c>
      <c r="O19" s="14">
        <f t="shared" si="0"/>
        <v>3.3523279745515271E-2</v>
      </c>
      <c r="P19" s="14">
        <f t="shared" si="1"/>
        <v>6.7603323106993796E-2</v>
      </c>
      <c r="Q19" s="1">
        <f t="shared" si="2"/>
        <v>0.89887339714749093</v>
      </c>
    </row>
    <row r="20" spans="4:17" x14ac:dyDescent="0.25">
      <c r="D20" s="2" t="s">
        <v>37</v>
      </c>
      <c r="E20" s="2">
        <v>70.84357</v>
      </c>
      <c r="F20" s="2">
        <v>-161.53720000000001</v>
      </c>
      <c r="G20" s="2">
        <v>-1.290885845196633</v>
      </c>
      <c r="H20" s="2">
        <v>32.209000000000003</v>
      </c>
      <c r="I20" s="1">
        <f t="shared" si="9"/>
        <v>53.133029999999991</v>
      </c>
      <c r="J20" s="1">
        <f t="shared" si="4"/>
        <v>38.89473882832317</v>
      </c>
      <c r="K20" s="1">
        <f t="shared" si="5"/>
        <v>654.83100000000002</v>
      </c>
      <c r="L20" s="1">
        <f t="shared" si="6"/>
        <v>28.801000000000002</v>
      </c>
      <c r="M20" s="1">
        <f t="shared" si="7"/>
        <v>7.1786743515850127E-2</v>
      </c>
      <c r="N20" s="1">
        <f t="shared" si="8"/>
        <v>0.88472622478386165</v>
      </c>
      <c r="O20" s="14">
        <f t="shared" si="0"/>
        <v>2.27437841184557E-2</v>
      </c>
      <c r="P20" s="14">
        <f t="shared" si="1"/>
        <v>5.1664721255429667E-2</v>
      </c>
      <c r="Q20" s="1">
        <f t="shared" si="2"/>
        <v>0.92559149462611467</v>
      </c>
    </row>
    <row r="21" spans="4:17" x14ac:dyDescent="0.25">
      <c r="D21" s="2" t="s">
        <v>38</v>
      </c>
      <c r="E21" s="2">
        <v>70.960480000000004</v>
      </c>
      <c r="F21" s="2">
        <v>-161.13489999999999</v>
      </c>
      <c r="G21" s="2">
        <v>-1.8054537440116236</v>
      </c>
      <c r="H21" s="2">
        <v>31.625</v>
      </c>
      <c r="I21" s="1">
        <f t="shared" si="9"/>
        <v>65.589750000000052</v>
      </c>
      <c r="J21" s="1">
        <f t="shared" si="4"/>
        <v>56.750244917203347</v>
      </c>
      <c r="K21" s="1">
        <f t="shared" si="5"/>
        <v>654.83100000000002</v>
      </c>
      <c r="L21" s="1">
        <f t="shared" si="6"/>
        <v>28.801000000000002</v>
      </c>
      <c r="M21" s="1">
        <f t="shared" si="7"/>
        <v>8.861671469740641E-2</v>
      </c>
      <c r="N21" s="1">
        <f t="shared" si="8"/>
        <v>0.88472622478386165</v>
      </c>
      <c r="O21" s="14">
        <f t="shared" si="0"/>
        <v>1.4119938473869793E-2</v>
      </c>
      <c r="P21" s="14">
        <f t="shared" si="1"/>
        <v>7.6124434837239185E-2</v>
      </c>
      <c r="Q21" s="1">
        <f t="shared" si="2"/>
        <v>0.90975562668889098</v>
      </c>
    </row>
    <row r="22" spans="4:17" x14ac:dyDescent="0.25">
      <c r="D22" s="2" t="s">
        <v>39</v>
      </c>
      <c r="E22" s="2">
        <v>71.074650000000005</v>
      </c>
      <c r="F22" s="2">
        <v>-160.7381</v>
      </c>
      <c r="G22" s="2">
        <v>-2.0630473010598021</v>
      </c>
      <c r="H22" s="2">
        <v>31.52</v>
      </c>
      <c r="I22" s="1">
        <f t="shared" si="9"/>
        <v>67.829400000000064</v>
      </c>
      <c r="J22" s="1">
        <f t="shared" si="4"/>
        <v>65.688741346775146</v>
      </c>
      <c r="K22" s="1">
        <f t="shared" si="5"/>
        <v>654.83100000000002</v>
      </c>
      <c r="L22" s="1">
        <f t="shared" si="6"/>
        <v>28.801000000000002</v>
      </c>
      <c r="M22" s="1">
        <f t="shared" si="7"/>
        <v>9.1642651296830052E-2</v>
      </c>
      <c r="N22" s="1">
        <f t="shared" si="8"/>
        <v>0.88472622478386165</v>
      </c>
      <c r="O22" s="14">
        <f t="shared" si="0"/>
        <v>3.4194186432358162E-3</v>
      </c>
      <c r="P22" s="14">
        <f t="shared" si="1"/>
        <v>8.8617401949644473E-2</v>
      </c>
      <c r="Q22" s="1">
        <f t="shared" si="2"/>
        <v>0.90796317940711968</v>
      </c>
    </row>
    <row r="23" spans="4:17" x14ac:dyDescent="0.25">
      <c r="D23" s="2" t="s">
        <v>40</v>
      </c>
      <c r="E23" s="2">
        <v>71.194069999999996</v>
      </c>
      <c r="F23" s="2">
        <v>-160.27019999999999</v>
      </c>
      <c r="G23" s="2">
        <v>-2.082862190063508</v>
      </c>
      <c r="H23" s="2">
        <v>31.071999999999999</v>
      </c>
      <c r="I23" s="1">
        <f t="shared" si="9"/>
        <v>77.385240000000067</v>
      </c>
      <c r="J23" s="1">
        <f t="shared" si="4"/>
        <v>66.376317995203735</v>
      </c>
      <c r="K23" s="1">
        <f t="shared" si="5"/>
        <v>654.83100000000002</v>
      </c>
      <c r="L23" s="1">
        <f t="shared" si="6"/>
        <v>28.801000000000002</v>
      </c>
      <c r="M23" s="1">
        <f t="shared" si="7"/>
        <v>0.10455331412103756</v>
      </c>
      <c r="N23" s="1">
        <f t="shared" si="8"/>
        <v>0.88472622478386165</v>
      </c>
      <c r="O23" s="14">
        <f t="shared" si="0"/>
        <v>1.7585294642103944E-2</v>
      </c>
      <c r="P23" s="14">
        <f t="shared" si="1"/>
        <v>8.899514278061707E-2</v>
      </c>
      <c r="Q23" s="1">
        <f t="shared" si="2"/>
        <v>0.89341956257727895</v>
      </c>
    </row>
    <row r="24" spans="4:17" x14ac:dyDescent="0.25">
      <c r="D24" s="2" t="s">
        <v>41</v>
      </c>
      <c r="E24" s="2">
        <v>71.361199999999997</v>
      </c>
      <c r="F24" s="2">
        <v>-159.69380000000001</v>
      </c>
      <c r="G24" s="2">
        <v>-2.0729547455616548</v>
      </c>
      <c r="H24" s="2">
        <v>30.417000000000002</v>
      </c>
      <c r="I24" s="1">
        <f t="shared" si="9"/>
        <v>91.356390000000019</v>
      </c>
      <c r="J24" s="1">
        <f t="shared" si="4"/>
        <v>66.032529670989433</v>
      </c>
      <c r="K24" s="1">
        <f t="shared" si="5"/>
        <v>654.83100000000002</v>
      </c>
      <c r="L24" s="1">
        <f t="shared" si="6"/>
        <v>28.801000000000002</v>
      </c>
      <c r="M24" s="1">
        <f t="shared" si="7"/>
        <v>0.12342939481268014</v>
      </c>
      <c r="N24" s="1">
        <f t="shared" si="8"/>
        <v>0.88472622478386165</v>
      </c>
      <c r="O24" s="14">
        <f t="shared" si="0"/>
        <v>4.0451512433925828E-2</v>
      </c>
      <c r="P24" s="14">
        <f t="shared" si="1"/>
        <v>8.7640880930215506E-2</v>
      </c>
      <c r="Q24" s="1">
        <f t="shared" si="2"/>
        <v>0.87190760663585865</v>
      </c>
    </row>
    <row r="25" spans="4:17" x14ac:dyDescent="0.25">
      <c r="D25" s="2" t="s">
        <v>42</v>
      </c>
      <c r="E25" s="2">
        <v>71.062870000000004</v>
      </c>
      <c r="F25" s="2">
        <v>-159.8828</v>
      </c>
      <c r="G25" s="2">
        <v>-2.0135100785505364</v>
      </c>
      <c r="H25" s="2">
        <v>31.32</v>
      </c>
      <c r="I25" s="1">
        <f t="shared" si="9"/>
        <v>72.095400000000055</v>
      </c>
      <c r="J25" s="1">
        <f t="shared" si="4"/>
        <v>63.969799725703623</v>
      </c>
      <c r="K25" s="1">
        <f t="shared" si="5"/>
        <v>654.83100000000002</v>
      </c>
      <c r="L25" s="1">
        <f t="shared" si="6"/>
        <v>28.801000000000002</v>
      </c>
      <c r="M25" s="1">
        <f t="shared" si="7"/>
        <v>9.7406340057636959E-2</v>
      </c>
      <c r="N25" s="1">
        <f t="shared" si="8"/>
        <v>0.88472622478386165</v>
      </c>
      <c r="O25" s="14">
        <f t="shared" si="0"/>
        <v>1.2979570107337399E-2</v>
      </c>
      <c r="P25" s="14">
        <f t="shared" si="1"/>
        <v>8.5922973997254876E-2</v>
      </c>
      <c r="Q25" s="1">
        <f t="shared" si="2"/>
        <v>0.90109745589540768</v>
      </c>
    </row>
    <row r="26" spans="4:17" x14ac:dyDescent="0.25">
      <c r="D26" s="2" t="s">
        <v>43</v>
      </c>
      <c r="E26" s="2">
        <v>70.932829999999996</v>
      </c>
      <c r="F26" s="2">
        <v>-159.50470000000001</v>
      </c>
      <c r="G26" s="2">
        <v>-2.1323994125727728</v>
      </c>
      <c r="H26" s="2">
        <v>30.535</v>
      </c>
      <c r="I26" s="1">
        <f t="shared" si="9"/>
        <v>88.839450000000056</v>
      </c>
      <c r="J26" s="1">
        <f t="shared" si="4"/>
        <v>68.095259616275229</v>
      </c>
      <c r="K26" s="1">
        <f t="shared" si="5"/>
        <v>654.83100000000002</v>
      </c>
      <c r="L26" s="1">
        <f t="shared" si="6"/>
        <v>28.801000000000002</v>
      </c>
      <c r="M26" s="1">
        <f t="shared" si="7"/>
        <v>0.1200288184438041</v>
      </c>
      <c r="N26" s="1">
        <f t="shared" si="8"/>
        <v>0.88472622478386165</v>
      </c>
      <c r="O26" s="14">
        <f t="shared" si="0"/>
        <v>3.3136096327212476E-2</v>
      </c>
      <c r="P26" s="14">
        <f t="shared" si="1"/>
        <v>9.0712445036155026E-2</v>
      </c>
      <c r="Q26" s="1">
        <f t="shared" si="2"/>
        <v>0.87615145863663246</v>
      </c>
    </row>
    <row r="27" spans="4:17" x14ac:dyDescent="0.25">
      <c r="D27" s="2" t="s">
        <v>44</v>
      </c>
      <c r="E27" s="2">
        <v>70.892139999999998</v>
      </c>
      <c r="F27" s="2">
        <v>-159.3964</v>
      </c>
      <c r="G27" s="2">
        <v>-2.2413813020931559</v>
      </c>
      <c r="H27" s="2">
        <v>30.542000000000002</v>
      </c>
      <c r="I27" s="1">
        <f t="shared" si="9"/>
        <v>88.690140000000014</v>
      </c>
      <c r="J27" s="1">
        <f t="shared" si="4"/>
        <v>71.876931182632518</v>
      </c>
      <c r="K27" s="1">
        <f t="shared" si="5"/>
        <v>654.83100000000002</v>
      </c>
      <c r="L27" s="1">
        <f t="shared" si="6"/>
        <v>28.801000000000002</v>
      </c>
      <c r="M27" s="1">
        <f t="shared" si="7"/>
        <v>0.11982708933717581</v>
      </c>
      <c r="N27" s="1">
        <f t="shared" si="8"/>
        <v>0.88472622478386165</v>
      </c>
      <c r="O27" s="14">
        <f t="shared" si="0"/>
        <v>2.6856873979469828E-2</v>
      </c>
      <c r="P27" s="14">
        <f t="shared" si="1"/>
        <v>9.6066108611823547E-2</v>
      </c>
      <c r="Q27" s="1">
        <f t="shared" si="2"/>
        <v>0.87707701740870658</v>
      </c>
    </row>
    <row r="28" spans="4:17" x14ac:dyDescent="0.25">
      <c r="D28" s="2" t="s">
        <v>45</v>
      </c>
      <c r="E28" s="2">
        <v>71.323769999999996</v>
      </c>
      <c r="F28" s="2">
        <v>-160.65700000000001</v>
      </c>
      <c r="G28" s="2">
        <v>-2.0234175230523896</v>
      </c>
      <c r="H28" s="2">
        <v>30.870999999999999</v>
      </c>
      <c r="I28" s="1">
        <f t="shared" si="9"/>
        <v>81.672570000000078</v>
      </c>
      <c r="J28" s="1">
        <f t="shared" si="4"/>
        <v>64.313588049917925</v>
      </c>
      <c r="K28" s="1">
        <f t="shared" si="5"/>
        <v>654.83100000000002</v>
      </c>
      <c r="L28" s="1">
        <f t="shared" si="6"/>
        <v>28.801000000000002</v>
      </c>
      <c r="M28" s="1">
        <f t="shared" si="7"/>
        <v>0.11034582132564853</v>
      </c>
      <c r="N28" s="1">
        <f t="shared" si="8"/>
        <v>0.88472622478386165</v>
      </c>
      <c r="O28" s="14">
        <f t="shared" si="0"/>
        <v>2.7728674264942819E-2</v>
      </c>
      <c r="P28" s="14">
        <f t="shared" si="1"/>
        <v>8.5813536024964249E-2</v>
      </c>
      <c r="Q28" s="1">
        <f t="shared" si="2"/>
        <v>0.88645778971009292</v>
      </c>
    </row>
    <row r="29" spans="4:17" x14ac:dyDescent="0.25">
      <c r="D29" s="2" t="s">
        <v>46</v>
      </c>
      <c r="E29" s="2">
        <v>71.454679999999996</v>
      </c>
      <c r="F29" s="2">
        <v>-161.0377</v>
      </c>
      <c r="G29" s="2">
        <v>-2.0630473010598021</v>
      </c>
      <c r="H29" s="2">
        <v>31.146999999999998</v>
      </c>
      <c r="I29" s="1">
        <f t="shared" si="9"/>
        <v>75.785490000000081</v>
      </c>
      <c r="J29" s="1">
        <f t="shared" si="4"/>
        <v>65.688741346775146</v>
      </c>
      <c r="K29" s="1">
        <f t="shared" si="5"/>
        <v>654.83100000000002</v>
      </c>
      <c r="L29" s="1">
        <f t="shared" si="6"/>
        <v>28.801000000000002</v>
      </c>
      <c r="M29" s="1">
        <f t="shared" si="7"/>
        <v>0.10239193083573499</v>
      </c>
      <c r="N29" s="1">
        <f t="shared" si="8"/>
        <v>0.88472622478386165</v>
      </c>
      <c r="O29" s="14">
        <f t="shared" si="0"/>
        <v>1.6128218541004321E-2</v>
      </c>
      <c r="P29" s="14">
        <f t="shared" si="1"/>
        <v>8.8122872933463159E-2</v>
      </c>
      <c r="Q29" s="1">
        <f t="shared" si="2"/>
        <v>0.89574890852553257</v>
      </c>
    </row>
    <row r="30" spans="4:17" x14ac:dyDescent="0.25">
      <c r="D30" s="2" t="s">
        <v>47</v>
      </c>
      <c r="E30" s="2">
        <v>71.588279999999997</v>
      </c>
      <c r="F30" s="2">
        <v>-161.40219999999999</v>
      </c>
      <c r="G30" s="2">
        <v>-2.015986939676</v>
      </c>
      <c r="H30" s="2">
        <v>31.228999999999999</v>
      </c>
      <c r="I30" s="1">
        <f t="shared" si="9"/>
        <v>74.036430000000067</v>
      </c>
      <c r="J30" s="1">
        <f t="shared" si="4"/>
        <v>64.055746806757213</v>
      </c>
      <c r="K30" s="1">
        <f t="shared" si="5"/>
        <v>654.83100000000002</v>
      </c>
      <c r="L30" s="1">
        <f t="shared" si="6"/>
        <v>28.801000000000002</v>
      </c>
      <c r="M30" s="1">
        <f t="shared" si="7"/>
        <v>0.10002881844380414</v>
      </c>
      <c r="N30" s="1">
        <f t="shared" si="8"/>
        <v>0.88472622478386165</v>
      </c>
      <c r="O30" s="14">
        <f t="shared" si="0"/>
        <v>1.594281934291145E-2</v>
      </c>
      <c r="P30" s="14">
        <f t="shared" si="1"/>
        <v>8.592378807413896E-2</v>
      </c>
      <c r="Q30" s="1">
        <f t="shared" si="2"/>
        <v>0.89813339258294955</v>
      </c>
    </row>
    <row r="31" spans="4:17" x14ac:dyDescent="0.25">
      <c r="D31" s="2" t="s">
        <v>48</v>
      </c>
      <c r="E31" s="2">
        <v>71.719520000000003</v>
      </c>
      <c r="F31" s="2">
        <v>-161.77379999999999</v>
      </c>
      <c r="G31" s="2">
        <v>-2.3243561497961749</v>
      </c>
      <c r="H31" s="2">
        <v>30.507000000000001</v>
      </c>
      <c r="I31" s="1">
        <f t="shared" si="9"/>
        <v>89.436690000000027</v>
      </c>
      <c r="J31" s="1">
        <f t="shared" si="4"/>
        <v>74.75615839792728</v>
      </c>
      <c r="K31" s="1">
        <f t="shared" si="5"/>
        <v>654.83100000000002</v>
      </c>
      <c r="L31" s="1">
        <f t="shared" si="6"/>
        <v>28.801000000000002</v>
      </c>
      <c r="M31" s="1">
        <f t="shared" si="7"/>
        <v>0.12083573487031703</v>
      </c>
      <c r="N31" s="1">
        <f t="shared" si="8"/>
        <v>0.88472622478386165</v>
      </c>
      <c r="O31" s="14">
        <f t="shared" si="0"/>
        <v>2.3450204626092597E-2</v>
      </c>
      <c r="P31" s="14">
        <f t="shared" si="1"/>
        <v>0.10008872386106507</v>
      </c>
      <c r="Q31" s="1">
        <f t="shared" si="2"/>
        <v>0.87646107151284236</v>
      </c>
    </row>
    <row r="32" spans="4:17" x14ac:dyDescent="0.25">
      <c r="D32" s="2" t="s">
        <v>49</v>
      </c>
      <c r="E32" s="2">
        <v>71.850560000000002</v>
      </c>
      <c r="F32" s="2">
        <v>-162.15860000000001</v>
      </c>
      <c r="G32" s="2">
        <v>-2.2909185246024211</v>
      </c>
      <c r="H32" s="2">
        <v>30.361999999999998</v>
      </c>
      <c r="I32" s="1">
        <f t="shared" si="9"/>
        <v>92.529540000000083</v>
      </c>
      <c r="J32" s="1">
        <f t="shared" si="4"/>
        <v>73.595872803704026</v>
      </c>
      <c r="K32" s="1">
        <f t="shared" si="5"/>
        <v>654.83100000000002</v>
      </c>
      <c r="L32" s="1">
        <f t="shared" si="6"/>
        <v>28.801000000000002</v>
      </c>
      <c r="M32" s="1">
        <f t="shared" si="7"/>
        <v>0.12501440922190213</v>
      </c>
      <c r="N32" s="1">
        <f t="shared" si="8"/>
        <v>0.88472622478386165</v>
      </c>
      <c r="O32" s="14">
        <f t="shared" si="0"/>
        <v>3.0244025360279949E-2</v>
      </c>
      <c r="P32" s="14">
        <f t="shared" si="1"/>
        <v>9.8256726842634284E-2</v>
      </c>
      <c r="Q32" s="1">
        <f t="shared" si="2"/>
        <v>0.87149924779708576</v>
      </c>
    </row>
    <row r="33" spans="4:17" x14ac:dyDescent="0.25">
      <c r="D33" s="2" t="s">
        <v>50</v>
      </c>
      <c r="E33" s="2">
        <v>71.980720000000005</v>
      </c>
      <c r="F33" s="2">
        <v>-162.54239999999999</v>
      </c>
      <c r="G33" s="2">
        <v>-2.2512887465950091</v>
      </c>
      <c r="H33" s="2">
        <v>30.152999999999999</v>
      </c>
      <c r="I33" s="1">
        <f t="shared" si="9"/>
        <v>96.987510000000086</v>
      </c>
      <c r="J33" s="1">
        <f t="shared" si="4"/>
        <v>72.22071950684682</v>
      </c>
      <c r="K33" s="1">
        <f t="shared" si="5"/>
        <v>654.83100000000002</v>
      </c>
      <c r="L33" s="1">
        <f t="shared" si="6"/>
        <v>28.801000000000002</v>
      </c>
      <c r="M33" s="1">
        <f t="shared" si="7"/>
        <v>0.13103746397694535</v>
      </c>
      <c r="N33" s="1">
        <f t="shared" si="8"/>
        <v>0.88472622478386165</v>
      </c>
      <c r="O33" s="14">
        <f t="shared" si="0"/>
        <v>3.9561667161562973E-2</v>
      </c>
      <c r="P33" s="14">
        <f t="shared" si="1"/>
        <v>9.603621954294006E-2</v>
      </c>
      <c r="Q33" s="1">
        <f t="shared" si="2"/>
        <v>0.86440211329549699</v>
      </c>
    </row>
    <row r="34" spans="4:17" x14ac:dyDescent="0.25">
      <c r="D34" s="2" t="s">
        <v>51</v>
      </c>
      <c r="E34" s="2">
        <v>72.109949999999998</v>
      </c>
      <c r="F34" s="2">
        <v>-162.9222</v>
      </c>
      <c r="G34" s="2">
        <v>-2.0261793110259068</v>
      </c>
      <c r="H34" s="2">
        <v>31.361000000000001</v>
      </c>
      <c r="I34" s="1">
        <f t="shared" si="9"/>
        <v>71.220870000000048</v>
      </c>
      <c r="J34" s="1">
        <f t="shared" si="4"/>
        <v>64.409422092598973</v>
      </c>
      <c r="K34" s="1">
        <f t="shared" si="5"/>
        <v>654.83100000000002</v>
      </c>
      <c r="L34" s="1">
        <f t="shared" si="6"/>
        <v>28.801000000000002</v>
      </c>
      <c r="M34" s="1">
        <f t="shared" si="7"/>
        <v>9.622478386167152E-2</v>
      </c>
      <c r="N34" s="1">
        <f t="shared" si="8"/>
        <v>0.88472622478386165</v>
      </c>
      <c r="O34" s="14">
        <f t="shared" ref="O34:O65" si="10">(I34-J34)/(K34-L34)</f>
        <v>1.0880385776082736E-2</v>
      </c>
      <c r="P34" s="14">
        <f t="shared" ref="P34:P65" si="11">M34-N34*O34</f>
        <v>8.6598621229805814E-2</v>
      </c>
      <c r="Q34" s="1">
        <f t="shared" ref="Q34:Q65" si="12">1-(O34+P34)</f>
        <v>0.90252099299411148</v>
      </c>
    </row>
    <row r="35" spans="4:17" x14ac:dyDescent="0.25">
      <c r="D35" s="2" t="s">
        <v>52</v>
      </c>
      <c r="E35" s="2">
        <v>72.239019999999996</v>
      </c>
      <c r="F35" s="2">
        <v>-163.3176</v>
      </c>
      <c r="G35" s="2">
        <v>-1.7339204608857506</v>
      </c>
      <c r="H35" s="2">
        <v>31.456</v>
      </c>
      <c r="I35" s="1">
        <f t="shared" si="9"/>
        <v>69.194520000000068</v>
      </c>
      <c r="J35" s="1">
        <f t="shared" si="4"/>
        <v>54.268039992735552</v>
      </c>
      <c r="K35" s="1">
        <f t="shared" si="5"/>
        <v>654.83100000000002</v>
      </c>
      <c r="L35" s="1">
        <f t="shared" si="6"/>
        <v>28.801000000000002</v>
      </c>
      <c r="M35" s="1">
        <f t="shared" si="7"/>
        <v>9.348703170028827E-2</v>
      </c>
      <c r="N35" s="1">
        <f t="shared" si="8"/>
        <v>0.88472622478386165</v>
      </c>
      <c r="O35" s="14">
        <f t="shared" si="10"/>
        <v>2.3843074624641816E-2</v>
      </c>
      <c r="P35" s="14">
        <f t="shared" si="11"/>
        <v>7.2392438300389023E-2</v>
      </c>
      <c r="Q35" s="1">
        <f t="shared" si="12"/>
        <v>0.90376448707496915</v>
      </c>
    </row>
    <row r="36" spans="4:17" x14ac:dyDescent="0.25">
      <c r="D36" s="2" t="s">
        <v>53</v>
      </c>
      <c r="E36" s="2">
        <v>72.364710000000002</v>
      </c>
      <c r="F36" s="2">
        <v>-163.72280000000001</v>
      </c>
      <c r="G36" s="2">
        <v>-1.1469259906889966</v>
      </c>
      <c r="H36" s="2">
        <v>31.795000000000002</v>
      </c>
      <c r="I36" s="1">
        <f t="shared" si="9"/>
        <v>61.963650000000023</v>
      </c>
      <c r="J36" s="1">
        <f t="shared" si="4"/>
        <v>33.899331876908185</v>
      </c>
      <c r="K36" s="1">
        <f t="shared" si="5"/>
        <v>654.83100000000002</v>
      </c>
      <c r="L36" s="1">
        <f t="shared" si="6"/>
        <v>28.801000000000002</v>
      </c>
      <c r="M36" s="1">
        <f t="shared" si="7"/>
        <v>8.3717579250720486E-2</v>
      </c>
      <c r="N36" s="1">
        <f t="shared" si="8"/>
        <v>0.88472622478386165</v>
      </c>
      <c r="O36" s="14">
        <f t="shared" si="10"/>
        <v>4.4829030754263914E-2</v>
      </c>
      <c r="P36" s="14">
        <f t="shared" si="11"/>
        <v>4.4056160110780944E-2</v>
      </c>
      <c r="Q36" s="1">
        <f t="shared" si="12"/>
        <v>0.91111480913495513</v>
      </c>
    </row>
    <row r="37" spans="4:17" x14ac:dyDescent="0.25">
      <c r="D37" s="2" t="s">
        <v>54</v>
      </c>
      <c r="E37" s="2">
        <v>72.496880000000004</v>
      </c>
      <c r="F37" s="2">
        <v>-164.10239999999999</v>
      </c>
      <c r="G37" s="2">
        <v>-1.964260063114857</v>
      </c>
      <c r="H37" s="2">
        <v>31.111000000000001</v>
      </c>
      <c r="I37" s="1">
        <f t="shared" si="9"/>
        <v>76.553370000000044</v>
      </c>
      <c r="J37" s="1">
        <f t="shared" si="4"/>
        <v>62.260824190085543</v>
      </c>
      <c r="K37" s="1">
        <f t="shared" si="5"/>
        <v>654.83100000000002</v>
      </c>
      <c r="L37" s="1">
        <f t="shared" si="6"/>
        <v>28.801000000000002</v>
      </c>
      <c r="M37" s="1">
        <f t="shared" si="7"/>
        <v>0.10342939481268017</v>
      </c>
      <c r="N37" s="1">
        <f t="shared" si="8"/>
        <v>0.88472622478386165</v>
      </c>
      <c r="O37" s="14">
        <f t="shared" si="10"/>
        <v>2.2830448716378609E-2</v>
      </c>
      <c r="P37" s="14">
        <f t="shared" si="11"/>
        <v>8.3230698109716963E-2</v>
      </c>
      <c r="Q37" s="1">
        <f t="shared" si="12"/>
        <v>0.89393885317390442</v>
      </c>
    </row>
    <row r="38" spans="4:17" x14ac:dyDescent="0.25">
      <c r="D38" s="2" t="s">
        <v>55</v>
      </c>
      <c r="E38" s="2">
        <v>71.603319999999997</v>
      </c>
      <c r="F38" s="2">
        <v>-162.2045</v>
      </c>
      <c r="G38" s="2">
        <v>-2.1227733377671454</v>
      </c>
      <c r="H38" s="2">
        <v>31.309000000000001</v>
      </c>
      <c r="I38" s="1">
        <f t="shared" si="9"/>
        <v>72.330030000000036</v>
      </c>
      <c r="J38" s="1">
        <f t="shared" si="4"/>
        <v>67.761234820519959</v>
      </c>
      <c r="K38" s="1">
        <f t="shared" si="5"/>
        <v>654.83100000000002</v>
      </c>
      <c r="L38" s="1">
        <f t="shared" si="6"/>
        <v>28.801000000000002</v>
      </c>
      <c r="M38" s="1">
        <f t="shared" si="7"/>
        <v>9.7723342939481317E-2</v>
      </c>
      <c r="N38" s="1">
        <f t="shared" si="8"/>
        <v>0.88472622478386165</v>
      </c>
      <c r="O38" s="14">
        <f t="shared" si="10"/>
        <v>7.2980451088287736E-3</v>
      </c>
      <c r="P38" s="14">
        <f t="shared" si="11"/>
        <v>9.1266571042044914E-2</v>
      </c>
      <c r="Q38" s="1">
        <f t="shared" si="12"/>
        <v>0.90143538384912636</v>
      </c>
    </row>
    <row r="39" spans="4:17" x14ac:dyDescent="0.25">
      <c r="D39" s="2" t="s">
        <v>56</v>
      </c>
      <c r="E39" s="2">
        <v>71.483109999999996</v>
      </c>
      <c r="F39" s="2">
        <v>-162.6046</v>
      </c>
      <c r="G39" s="2">
        <v>-2.0633308597725373</v>
      </c>
      <c r="H39" s="2">
        <v>31.286000000000001</v>
      </c>
      <c r="I39" s="1">
        <f t="shared" si="9"/>
        <v>72.820620000000019</v>
      </c>
      <c r="J39" s="1">
        <f t="shared" si="4"/>
        <v>65.698580834107048</v>
      </c>
      <c r="K39" s="1">
        <f t="shared" si="5"/>
        <v>654.83100000000002</v>
      </c>
      <c r="L39" s="1">
        <f t="shared" si="6"/>
        <v>28.801000000000002</v>
      </c>
      <c r="M39" s="1">
        <f t="shared" si="7"/>
        <v>9.8386167146974096E-2</v>
      </c>
      <c r="N39" s="1">
        <f t="shared" si="8"/>
        <v>0.88472622478386165</v>
      </c>
      <c r="O39" s="14">
        <f t="shared" si="10"/>
        <v>1.1376514170076469E-2</v>
      </c>
      <c r="P39" s="14">
        <f t="shared" si="11"/>
        <v>8.8321066714082241E-2</v>
      </c>
      <c r="Q39" s="1">
        <f t="shared" si="12"/>
        <v>0.9003024191158413</v>
      </c>
    </row>
    <row r="40" spans="4:17" x14ac:dyDescent="0.25">
      <c r="D40" s="2" t="s">
        <v>57</v>
      </c>
      <c r="E40" s="2">
        <v>72.120570000000001</v>
      </c>
      <c r="F40" s="2">
        <v>-165.35919999999999</v>
      </c>
      <c r="G40" s="2">
        <v>-1.558069796818369</v>
      </c>
      <c r="H40" s="2">
        <v>32.003999999999998</v>
      </c>
      <c r="I40" s="1">
        <f t="shared" si="9"/>
        <v>57.505680000000105</v>
      </c>
      <c r="J40" s="1">
        <f t="shared" si="4"/>
        <v>48.166021949597408</v>
      </c>
      <c r="K40" s="1">
        <f t="shared" si="5"/>
        <v>654.83100000000002</v>
      </c>
      <c r="L40" s="1">
        <f t="shared" si="6"/>
        <v>28.801000000000002</v>
      </c>
      <c r="M40" s="1">
        <f t="shared" si="7"/>
        <v>7.7694524495677375E-2</v>
      </c>
      <c r="N40" s="1">
        <f t="shared" si="8"/>
        <v>0.88472622478386165</v>
      </c>
      <c r="O40" s="14">
        <f t="shared" si="10"/>
        <v>1.4918866588506458E-2</v>
      </c>
      <c r="P40" s="14">
        <f t="shared" si="11"/>
        <v>6.4495411980773965E-2</v>
      </c>
      <c r="Q40" s="1">
        <f t="shared" si="12"/>
        <v>0.92058572143071959</v>
      </c>
    </row>
    <row r="41" spans="4:17" x14ac:dyDescent="0.25">
      <c r="D41" s="2" t="s">
        <v>58</v>
      </c>
      <c r="E41" s="2">
        <v>71.992679999999993</v>
      </c>
      <c r="F41" s="2">
        <v>-164.95189999999999</v>
      </c>
      <c r="G41" s="2">
        <v>-1.6868618324733529</v>
      </c>
      <c r="H41" s="2">
        <v>31.794</v>
      </c>
      <c r="I41" s="1">
        <f t="shared" si="9"/>
        <v>61.984980000000043</v>
      </c>
      <c r="J41" s="1">
        <f t="shared" si="4"/>
        <v>52.635105586825354</v>
      </c>
      <c r="K41" s="1">
        <f t="shared" si="5"/>
        <v>654.83100000000002</v>
      </c>
      <c r="L41" s="1">
        <f t="shared" si="6"/>
        <v>28.801000000000002</v>
      </c>
      <c r="M41" s="1">
        <f t="shared" si="7"/>
        <v>8.3746397694524563E-2</v>
      </c>
      <c r="N41" s="1">
        <f t="shared" si="8"/>
        <v>0.88472622478386165</v>
      </c>
      <c r="O41" s="14">
        <f t="shared" si="10"/>
        <v>1.4935185874757902E-2</v>
      </c>
      <c r="P41" s="14">
        <f t="shared" si="11"/>
        <v>7.0532847079104746E-2</v>
      </c>
      <c r="Q41" s="1">
        <f t="shared" si="12"/>
        <v>0.91453196704613737</v>
      </c>
    </row>
    <row r="42" spans="4:17" x14ac:dyDescent="0.25">
      <c r="D42" s="2" t="s">
        <v>59</v>
      </c>
      <c r="E42" s="2">
        <v>71.869839999999996</v>
      </c>
      <c r="F42" s="2">
        <v>-164.5564</v>
      </c>
      <c r="G42" s="2">
        <v>-1.706675991804889</v>
      </c>
      <c r="H42" s="2">
        <v>31.861999999999998</v>
      </c>
      <c r="I42" s="1">
        <f t="shared" si="9"/>
        <v>60.534540000000092</v>
      </c>
      <c r="J42" s="1">
        <f t="shared" si="4"/>
        <v>53.322656915629658</v>
      </c>
      <c r="K42" s="1">
        <f t="shared" si="5"/>
        <v>654.83100000000002</v>
      </c>
      <c r="L42" s="1">
        <f t="shared" si="6"/>
        <v>28.801000000000002</v>
      </c>
      <c r="M42" s="1">
        <f t="shared" si="7"/>
        <v>8.1786743515850274E-2</v>
      </c>
      <c r="N42" s="1">
        <f t="shared" si="8"/>
        <v>0.88472622478386165</v>
      </c>
      <c r="O42" s="14">
        <f t="shared" si="10"/>
        <v>1.1520027928965761E-2</v>
      </c>
      <c r="P42" s="14">
        <f t="shared" si="11"/>
        <v>7.1594672696851741E-2</v>
      </c>
      <c r="Q42" s="1">
        <f t="shared" si="12"/>
        <v>0.91688529937418251</v>
      </c>
    </row>
    <row r="43" spans="4:17" x14ac:dyDescent="0.25">
      <c r="D43" s="2" t="s">
        <v>60</v>
      </c>
      <c r="E43" s="2">
        <v>71.743719999999996</v>
      </c>
      <c r="F43" s="2">
        <v>-164.15889999999999</v>
      </c>
      <c r="G43" s="2">
        <v>-1.8949105054544813</v>
      </c>
      <c r="H43" s="2">
        <v>31.552</v>
      </c>
      <c r="I43" s="1">
        <f t="shared" si="9"/>
        <v>67.146840000000068</v>
      </c>
      <c r="J43" s="1">
        <f t="shared" si="4"/>
        <v>59.854394539270508</v>
      </c>
      <c r="K43" s="1">
        <f t="shared" si="5"/>
        <v>654.83100000000002</v>
      </c>
      <c r="L43" s="1">
        <f t="shared" si="6"/>
        <v>28.801000000000002</v>
      </c>
      <c r="M43" s="1">
        <f t="shared" si="7"/>
        <v>9.0720461095100957E-2</v>
      </c>
      <c r="N43" s="1">
        <f t="shared" si="8"/>
        <v>0.88472622478386165</v>
      </c>
      <c r="O43" s="14">
        <f t="shared" si="10"/>
        <v>1.1648715653769884E-2</v>
      </c>
      <c r="P43" s="14">
        <f t="shared" si="11"/>
        <v>8.0414536871160458E-2</v>
      </c>
      <c r="Q43" s="1">
        <f t="shared" si="12"/>
        <v>0.90793674747506969</v>
      </c>
    </row>
    <row r="44" spans="4:17" x14ac:dyDescent="0.25">
      <c r="D44" s="2" t="s">
        <v>61</v>
      </c>
      <c r="E44" s="2">
        <v>71.616969999999995</v>
      </c>
      <c r="F44" s="2">
        <v>-163.76480000000001</v>
      </c>
      <c r="G44" s="2">
        <v>-1.8627124965407349</v>
      </c>
      <c r="H44" s="2">
        <v>31.484000000000002</v>
      </c>
      <c r="I44" s="1">
        <f t="shared" si="9"/>
        <v>68.597280000000012</v>
      </c>
      <c r="J44" s="1">
        <f t="shared" si="4"/>
        <v>58.737123629963506</v>
      </c>
      <c r="K44" s="1">
        <f t="shared" si="5"/>
        <v>654.83100000000002</v>
      </c>
      <c r="L44" s="1">
        <f t="shared" si="6"/>
        <v>28.801000000000002</v>
      </c>
      <c r="M44" s="1">
        <f t="shared" si="7"/>
        <v>9.2680115273775246E-2</v>
      </c>
      <c r="N44" s="1">
        <f t="shared" si="8"/>
        <v>0.88472622478386165</v>
      </c>
      <c r="O44" s="14">
        <f t="shared" si="10"/>
        <v>1.575029370802758E-2</v>
      </c>
      <c r="P44" s="14">
        <f t="shared" si="11"/>
        <v>7.8745417382234992E-2</v>
      </c>
      <c r="Q44" s="1">
        <f t="shared" si="12"/>
        <v>0.90550428890973744</v>
      </c>
    </row>
    <row r="45" spans="4:17" x14ac:dyDescent="0.25">
      <c r="D45" s="2" t="s">
        <v>62</v>
      </c>
      <c r="E45" s="2">
        <v>71.491619999999998</v>
      </c>
      <c r="F45" s="2">
        <v>-163.38489999999999</v>
      </c>
      <c r="G45" s="2">
        <v>-2.1079127182684925</v>
      </c>
      <c r="H45" s="2">
        <v>31.25</v>
      </c>
      <c r="I45" s="1">
        <f t="shared" si="9"/>
        <v>73.588500000000053</v>
      </c>
      <c r="J45" s="1">
        <f t="shared" si="4"/>
        <v>67.245571323916693</v>
      </c>
      <c r="K45" s="1">
        <f t="shared" si="5"/>
        <v>654.83100000000002</v>
      </c>
      <c r="L45" s="1">
        <f t="shared" si="6"/>
        <v>28.801000000000002</v>
      </c>
      <c r="M45" s="1">
        <f t="shared" si="7"/>
        <v>9.9423631123919387E-2</v>
      </c>
      <c r="N45" s="1">
        <f t="shared" si="8"/>
        <v>0.88472622478386165</v>
      </c>
      <c r="O45" s="14">
        <f t="shared" si="10"/>
        <v>1.0131988364908008E-2</v>
      </c>
      <c r="P45" s="14">
        <f t="shared" si="11"/>
        <v>9.0459595308280308E-2</v>
      </c>
      <c r="Q45" s="1">
        <f t="shared" si="12"/>
        <v>0.89940841632681168</v>
      </c>
    </row>
    <row r="46" spans="4:17" x14ac:dyDescent="0.25">
      <c r="D46" s="2" t="s">
        <v>63</v>
      </c>
      <c r="E46" s="2">
        <v>71.361630000000005</v>
      </c>
      <c r="F46" s="2">
        <v>-163.0025</v>
      </c>
      <c r="G46" s="2">
        <v>-2.1450642670151225</v>
      </c>
      <c r="H46" s="2">
        <v>31.19</v>
      </c>
      <c r="I46" s="1">
        <f t="shared" si="9"/>
        <v>74.868300000000033</v>
      </c>
      <c r="J46" s="1">
        <f t="shared" si="4"/>
        <v>68.534730065424753</v>
      </c>
      <c r="K46" s="1">
        <f t="shared" si="5"/>
        <v>654.83100000000002</v>
      </c>
      <c r="L46" s="1">
        <f t="shared" si="6"/>
        <v>28.801000000000002</v>
      </c>
      <c r="M46" s="1">
        <f t="shared" si="7"/>
        <v>0.10115273775216142</v>
      </c>
      <c r="N46" s="1">
        <f t="shared" si="8"/>
        <v>0.88472622478386165</v>
      </c>
      <c r="O46" s="14">
        <f t="shared" si="10"/>
        <v>1.011703901502369E-2</v>
      </c>
      <c r="P46" s="14">
        <f t="shared" si="11"/>
        <v>9.2201928018408472E-2</v>
      </c>
      <c r="Q46" s="1">
        <f t="shared" si="12"/>
        <v>0.89768103296656787</v>
      </c>
    </row>
    <row r="47" spans="4:17" x14ac:dyDescent="0.25">
      <c r="D47" s="2" t="s">
        <v>64</v>
      </c>
      <c r="E47" s="2">
        <v>71.233379999999997</v>
      </c>
      <c r="F47" s="2">
        <v>-162.62880000000001</v>
      </c>
      <c r="G47" s="2">
        <v>-2.1524945767644486</v>
      </c>
      <c r="H47" s="2">
        <v>31.193999999999999</v>
      </c>
      <c r="I47" s="1">
        <f t="shared" si="9"/>
        <v>74.78298000000008</v>
      </c>
      <c r="J47" s="1">
        <f t="shared" si="4"/>
        <v>68.79256181372638</v>
      </c>
      <c r="K47" s="1">
        <f t="shared" si="5"/>
        <v>654.83100000000002</v>
      </c>
      <c r="L47" s="1">
        <f t="shared" si="6"/>
        <v>28.801000000000002</v>
      </c>
      <c r="M47" s="1">
        <f t="shared" si="7"/>
        <v>0.10103746397694535</v>
      </c>
      <c r="N47" s="1">
        <f t="shared" si="8"/>
        <v>0.88472622478386165</v>
      </c>
      <c r="O47" s="14">
        <f t="shared" si="10"/>
        <v>9.5688995515769218E-3</v>
      </c>
      <c r="P47" s="14">
        <f t="shared" si="11"/>
        <v>9.2571607601342712E-2</v>
      </c>
      <c r="Q47" s="1">
        <f t="shared" si="12"/>
        <v>0.89785949284708033</v>
      </c>
    </row>
    <row r="48" spans="4:17" x14ac:dyDescent="0.25">
      <c r="D48" s="2" t="s">
        <v>65</v>
      </c>
      <c r="E48" s="2">
        <v>71.103939999999994</v>
      </c>
      <c r="F48" s="2">
        <v>-162.25360000000001</v>
      </c>
      <c r="G48" s="2">
        <v>-2.0930520987698409</v>
      </c>
      <c r="H48" s="2">
        <v>30.942</v>
      </c>
      <c r="I48" s="1">
        <f t="shared" si="9"/>
        <v>80.158140000000046</v>
      </c>
      <c r="J48" s="1">
        <f t="shared" si="4"/>
        <v>66.729907827313482</v>
      </c>
      <c r="K48" s="1">
        <f t="shared" si="5"/>
        <v>654.83100000000002</v>
      </c>
      <c r="L48" s="1">
        <f t="shared" si="6"/>
        <v>28.801000000000002</v>
      </c>
      <c r="M48" s="1">
        <f t="shared" si="7"/>
        <v>0.10829971181556203</v>
      </c>
      <c r="N48" s="1">
        <f t="shared" si="8"/>
        <v>0.88472622478386165</v>
      </c>
      <c r="O48" s="14">
        <f t="shared" si="10"/>
        <v>2.1449822169363392E-2</v>
      </c>
      <c r="P48" s="14">
        <f t="shared" si="11"/>
        <v>8.9322491625375977E-2</v>
      </c>
      <c r="Q48" s="1">
        <f t="shared" si="12"/>
        <v>0.8892276862052606</v>
      </c>
    </row>
    <row r="49" spans="4:17" x14ac:dyDescent="0.25">
      <c r="D49" s="2" t="s">
        <v>66</v>
      </c>
      <c r="E49" s="2">
        <v>70.972260000000006</v>
      </c>
      <c r="F49" s="2">
        <v>-161.9008</v>
      </c>
      <c r="G49" s="2">
        <v>-2.1128662581013766</v>
      </c>
      <c r="H49" s="2">
        <v>30.701000000000001</v>
      </c>
      <c r="I49" s="1">
        <f t="shared" si="9"/>
        <v>85.298670000000044</v>
      </c>
      <c r="J49" s="1">
        <f t="shared" si="4"/>
        <v>67.417459156117772</v>
      </c>
      <c r="K49" s="1">
        <f t="shared" si="5"/>
        <v>654.83100000000002</v>
      </c>
      <c r="L49" s="1">
        <f t="shared" si="6"/>
        <v>28.801000000000002</v>
      </c>
      <c r="M49" s="1">
        <f t="shared" si="7"/>
        <v>0.11524495677233434</v>
      </c>
      <c r="N49" s="1">
        <f t="shared" si="8"/>
        <v>0.88472622478386165</v>
      </c>
      <c r="O49" s="14">
        <f t="shared" si="10"/>
        <v>2.8562865747459823E-2</v>
      </c>
      <c r="P49" s="14">
        <f t="shared" si="11"/>
        <v>8.9974640390575941E-2</v>
      </c>
      <c r="Q49" s="1">
        <f t="shared" si="12"/>
        <v>0.88146249386196418</v>
      </c>
    </row>
    <row r="50" spans="4:17" x14ac:dyDescent="0.25">
      <c r="D50" s="2" t="s">
        <v>67</v>
      </c>
      <c r="E50" s="2">
        <v>70.843369999999993</v>
      </c>
      <c r="F50" s="2">
        <v>-161.53710000000001</v>
      </c>
      <c r="G50" s="2">
        <v>-1.3797423628345447</v>
      </c>
      <c r="H50" s="2">
        <v>32.262</v>
      </c>
      <c r="I50" s="1">
        <f t="shared" si="9"/>
        <v>52.002540000000046</v>
      </c>
      <c r="J50" s="1">
        <f t="shared" si="4"/>
        <v>41.978059990358709</v>
      </c>
      <c r="K50" s="1">
        <f t="shared" si="5"/>
        <v>654.83100000000002</v>
      </c>
      <c r="L50" s="1">
        <f t="shared" si="6"/>
        <v>28.801000000000002</v>
      </c>
      <c r="M50" s="1">
        <f t="shared" si="7"/>
        <v>7.0259365994236378E-2</v>
      </c>
      <c r="N50" s="1">
        <f t="shared" si="8"/>
        <v>0.88472622478386165</v>
      </c>
      <c r="O50" s="14">
        <f t="shared" si="10"/>
        <v>1.6012778955707133E-2</v>
      </c>
      <c r="P50" s="14">
        <f t="shared" si="11"/>
        <v>5.6092440520455138E-2</v>
      </c>
      <c r="Q50" s="1">
        <f t="shared" si="12"/>
        <v>0.92789478052383778</v>
      </c>
    </row>
    <row r="51" spans="4:17" x14ac:dyDescent="0.25">
      <c r="D51" s="2" t="s">
        <v>68</v>
      </c>
      <c r="E51" s="2">
        <v>70.714340000000007</v>
      </c>
      <c r="F51" s="2">
        <v>-161.179</v>
      </c>
      <c r="G51" s="2">
        <v>-1.3698352831687766</v>
      </c>
      <c r="H51" s="2">
        <v>32.228000000000002</v>
      </c>
      <c r="I51" s="1">
        <f t="shared" si="9"/>
        <v>52.727760000000025</v>
      </c>
      <c r="J51" s="1">
        <f t="shared" si="4"/>
        <v>41.63428432595655</v>
      </c>
      <c r="K51" s="1">
        <f t="shared" si="5"/>
        <v>654.83100000000002</v>
      </c>
      <c r="L51" s="1">
        <f t="shared" si="6"/>
        <v>28.801000000000002</v>
      </c>
      <c r="M51" s="1">
        <f t="shared" si="7"/>
        <v>7.1239193083573515E-2</v>
      </c>
      <c r="N51" s="1">
        <f t="shared" si="8"/>
        <v>0.88472622478386165</v>
      </c>
      <c r="O51" s="14">
        <f t="shared" si="10"/>
        <v>1.7720357928603221E-2</v>
      </c>
      <c r="P51" s="14">
        <f t="shared" si="11"/>
        <v>5.5561527711581613E-2</v>
      </c>
      <c r="Q51" s="1">
        <f t="shared" si="12"/>
        <v>0.9267181143598151</v>
      </c>
    </row>
    <row r="52" spans="4:17" x14ac:dyDescent="0.25">
      <c r="D52" s="2" t="s">
        <v>69</v>
      </c>
      <c r="E52" s="2">
        <v>70.578010000000006</v>
      </c>
      <c r="F52" s="2">
        <v>-160.83430000000001</v>
      </c>
      <c r="G52" s="2">
        <v>-1.5283485578210647</v>
      </c>
      <c r="H52" s="2">
        <v>31.667999999999999</v>
      </c>
      <c r="I52" s="1">
        <f t="shared" si="9"/>
        <v>64.672560000000075</v>
      </c>
      <c r="J52" s="1">
        <f t="shared" si="4"/>
        <v>47.134694956390952</v>
      </c>
      <c r="K52" s="1">
        <f t="shared" si="5"/>
        <v>654.83100000000002</v>
      </c>
      <c r="L52" s="1">
        <f t="shared" si="6"/>
        <v>28.801000000000002</v>
      </c>
      <c r="M52" s="1">
        <f t="shared" si="7"/>
        <v>8.7377521613832942E-2</v>
      </c>
      <c r="N52" s="1">
        <f t="shared" si="8"/>
        <v>0.88472622478386165</v>
      </c>
      <c r="O52" s="14">
        <f t="shared" si="10"/>
        <v>2.8014416311692929E-2</v>
      </c>
      <c r="P52" s="14">
        <f t="shared" si="11"/>
        <v>6.2592432830865422E-2</v>
      </c>
      <c r="Q52" s="1">
        <f t="shared" si="12"/>
        <v>0.90939315085744166</v>
      </c>
    </row>
    <row r="53" spans="4:17" x14ac:dyDescent="0.25">
      <c r="D53" s="2" t="s">
        <v>70</v>
      </c>
      <c r="E53" s="2">
        <v>70.495959999999997</v>
      </c>
      <c r="F53" s="2">
        <v>-160.62090000000001</v>
      </c>
      <c r="G53" s="2">
        <v>-1.9840742224463925</v>
      </c>
      <c r="H53" s="2">
        <v>30.847999999999999</v>
      </c>
      <c r="I53" s="1">
        <f t="shared" si="9"/>
        <v>82.163160000000076</v>
      </c>
      <c r="J53" s="1">
        <f t="shared" si="4"/>
        <v>62.948375518889826</v>
      </c>
      <c r="K53" s="1">
        <f t="shared" si="5"/>
        <v>654.83100000000002</v>
      </c>
      <c r="L53" s="1">
        <f t="shared" si="6"/>
        <v>28.801000000000002</v>
      </c>
      <c r="M53" s="1">
        <f t="shared" si="7"/>
        <v>0.11100864553314131</v>
      </c>
      <c r="N53" s="1">
        <f t="shared" si="8"/>
        <v>0.88472622478386165</v>
      </c>
      <c r="O53" s="14">
        <f t="shared" si="10"/>
        <v>3.0693072985496304E-2</v>
      </c>
      <c r="P53" s="14">
        <f t="shared" si="11"/>
        <v>8.3853678943667631E-2</v>
      </c>
      <c r="Q53" s="1">
        <f t="shared" si="12"/>
        <v>0.88545324807083603</v>
      </c>
    </row>
    <row r="54" spans="4:17" x14ac:dyDescent="0.25">
      <c r="D54" s="2" t="s">
        <v>71</v>
      </c>
      <c r="E54" s="2">
        <v>70.036770000000004</v>
      </c>
      <c r="F54" s="2">
        <v>-162.76589999999999</v>
      </c>
      <c r="G54" s="2">
        <v>-2.4397998870717208</v>
      </c>
      <c r="H54" s="2">
        <v>29.943000000000001</v>
      </c>
      <c r="I54" s="1">
        <f t="shared" si="9"/>
        <v>101.46681000000002</v>
      </c>
      <c r="J54" s="1">
        <f t="shared" si="4"/>
        <v>78.762056081388721</v>
      </c>
      <c r="K54" s="1">
        <f t="shared" si="5"/>
        <v>654.83100000000002</v>
      </c>
      <c r="L54" s="1">
        <f t="shared" si="6"/>
        <v>28.801000000000002</v>
      </c>
      <c r="M54" s="1">
        <f t="shared" si="7"/>
        <v>0.13708933717579252</v>
      </c>
      <c r="N54" s="1">
        <f t="shared" si="8"/>
        <v>0.88472622478386165</v>
      </c>
      <c r="O54" s="14">
        <f t="shared" si="10"/>
        <v>3.626783687460873E-2</v>
      </c>
      <c r="P54" s="14">
        <f t="shared" si="11"/>
        <v>0.10500223077664302</v>
      </c>
      <c r="Q54" s="1">
        <f t="shared" si="12"/>
        <v>0.85872993234874828</v>
      </c>
    </row>
    <row r="55" spans="4:17" x14ac:dyDescent="0.25">
      <c r="D55" s="2" t="s">
        <v>72</v>
      </c>
      <c r="E55" s="2">
        <v>70.142070000000004</v>
      </c>
      <c r="F55" s="2">
        <v>-163.0513</v>
      </c>
      <c r="G55" s="2">
        <v>-1.9444459037833208</v>
      </c>
      <c r="H55" s="2">
        <v>31.114999999999998</v>
      </c>
      <c r="I55" s="1">
        <f t="shared" si="9"/>
        <v>76.46805000000009</v>
      </c>
      <c r="J55" s="1">
        <f t="shared" si="4"/>
        <v>61.573272861281239</v>
      </c>
      <c r="K55" s="1">
        <f t="shared" si="5"/>
        <v>654.83100000000002</v>
      </c>
      <c r="L55" s="1">
        <f t="shared" si="6"/>
        <v>28.801000000000002</v>
      </c>
      <c r="M55" s="1">
        <f t="shared" si="7"/>
        <v>0.1033141210374641</v>
      </c>
      <c r="N55" s="1">
        <f t="shared" si="8"/>
        <v>0.88472622478386165</v>
      </c>
      <c r="O55" s="14">
        <f t="shared" si="10"/>
        <v>2.3792433491556079E-2</v>
      </c>
      <c r="P55" s="14">
        <f t="shared" si="11"/>
        <v>8.226433117605858E-2</v>
      </c>
      <c r="Q55" s="1">
        <f t="shared" si="12"/>
        <v>0.89394323533238529</v>
      </c>
    </row>
    <row r="56" spans="4:17" x14ac:dyDescent="0.25">
      <c r="D56" s="2" t="s">
        <v>73</v>
      </c>
      <c r="E56" s="2">
        <v>70.266620000000003</v>
      </c>
      <c r="F56" s="2">
        <v>-163.40799999999999</v>
      </c>
      <c r="G56" s="2">
        <v>-1.9246317444517849</v>
      </c>
      <c r="H56" s="2">
        <v>31.065999999999999</v>
      </c>
      <c r="I56" s="1">
        <f t="shared" si="9"/>
        <v>77.513220000000075</v>
      </c>
      <c r="J56" s="1">
        <f t="shared" si="4"/>
        <v>60.885721532476943</v>
      </c>
      <c r="K56" s="1">
        <f t="shared" si="5"/>
        <v>654.83100000000002</v>
      </c>
      <c r="L56" s="1">
        <f t="shared" si="6"/>
        <v>28.801000000000002</v>
      </c>
      <c r="M56" s="1">
        <f t="shared" si="7"/>
        <v>0.10472622478386177</v>
      </c>
      <c r="N56" s="1">
        <f t="shared" si="8"/>
        <v>0.88472622478386165</v>
      </c>
      <c r="O56" s="14">
        <f t="shared" si="10"/>
        <v>2.6560226295102685E-2</v>
      </c>
      <c r="P56" s="14">
        <f t="shared" si="11"/>
        <v>8.1227696044390521E-2</v>
      </c>
      <c r="Q56" s="1">
        <f t="shared" si="12"/>
        <v>0.89221207766050681</v>
      </c>
    </row>
    <row r="57" spans="4:17" x14ac:dyDescent="0.25">
      <c r="D57" s="2" t="s">
        <v>74</v>
      </c>
      <c r="E57" s="2">
        <v>70.397930000000002</v>
      </c>
      <c r="F57" s="2">
        <v>-163.7645</v>
      </c>
      <c r="G57" s="2">
        <v>-1.7066759918048888</v>
      </c>
      <c r="H57" s="2">
        <v>31.367000000000001</v>
      </c>
      <c r="I57" s="1">
        <f t="shared" si="9"/>
        <v>71.09289000000004</v>
      </c>
      <c r="J57" s="1">
        <f t="shared" si="4"/>
        <v>53.322656915629651</v>
      </c>
      <c r="K57" s="1">
        <f t="shared" si="5"/>
        <v>654.83100000000002</v>
      </c>
      <c r="L57" s="1">
        <f t="shared" si="6"/>
        <v>28.801000000000002</v>
      </c>
      <c r="M57" s="1">
        <f t="shared" si="7"/>
        <v>9.605187319884731E-2</v>
      </c>
      <c r="N57" s="1">
        <f t="shared" si="8"/>
        <v>0.88472622478386165</v>
      </c>
      <c r="O57" s="14">
        <f t="shared" si="10"/>
        <v>2.8385593476942621E-2</v>
      </c>
      <c r="P57" s="14">
        <f t="shared" si="11"/>
        <v>7.0938394243742459E-2</v>
      </c>
      <c r="Q57" s="1">
        <f t="shared" si="12"/>
        <v>0.90067601227931493</v>
      </c>
    </row>
    <row r="58" spans="4:17" x14ac:dyDescent="0.25">
      <c r="D58" s="2" t="s">
        <v>75</v>
      </c>
      <c r="E58" s="2">
        <v>70.524119999999996</v>
      </c>
      <c r="F58" s="2">
        <v>-164.12629999999999</v>
      </c>
      <c r="G58" s="2">
        <v>-1.8156538681283367</v>
      </c>
      <c r="H58" s="2">
        <v>31.305</v>
      </c>
      <c r="I58" s="1">
        <f t="shared" si="9"/>
        <v>72.415350000000061</v>
      </c>
      <c r="J58" s="1">
        <f t="shared" si="4"/>
        <v>57.104189224053293</v>
      </c>
      <c r="K58" s="1">
        <f t="shared" si="5"/>
        <v>654.83100000000002</v>
      </c>
      <c r="L58" s="1">
        <f t="shared" si="6"/>
        <v>28.801000000000002</v>
      </c>
      <c r="M58" s="1">
        <f t="shared" si="7"/>
        <v>9.7838616714697485E-2</v>
      </c>
      <c r="N58" s="1">
        <f t="shared" si="8"/>
        <v>0.88472622478386165</v>
      </c>
      <c r="O58" s="14">
        <f t="shared" si="10"/>
        <v>2.4457551197141939E-2</v>
      </c>
      <c r="P58" s="14">
        <f t="shared" si="11"/>
        <v>7.6200379776592081E-2</v>
      </c>
      <c r="Q58" s="1">
        <f t="shared" si="12"/>
        <v>0.89934206902626601</v>
      </c>
    </row>
    <row r="59" spans="4:17" x14ac:dyDescent="0.25">
      <c r="D59" s="2" t="s">
        <v>76</v>
      </c>
      <c r="E59" s="2">
        <v>70.646630000000002</v>
      </c>
      <c r="F59" s="2">
        <v>-164.5016</v>
      </c>
      <c r="G59" s="2">
        <v>-1.4193706814976166</v>
      </c>
      <c r="H59" s="2">
        <v>31.831</v>
      </c>
      <c r="I59" s="1">
        <f t="shared" si="9"/>
        <v>61.195770000000067</v>
      </c>
      <c r="J59" s="1">
        <f t="shared" si="4"/>
        <v>43.353162647967302</v>
      </c>
      <c r="K59" s="1">
        <f t="shared" si="5"/>
        <v>654.83100000000002</v>
      </c>
      <c r="L59" s="1">
        <f t="shared" si="6"/>
        <v>28.801000000000002</v>
      </c>
      <c r="M59" s="1">
        <f t="shared" si="7"/>
        <v>8.2680115273775306E-2</v>
      </c>
      <c r="N59" s="1">
        <f t="shared" si="8"/>
        <v>0.88472622478386165</v>
      </c>
      <c r="O59" s="14">
        <f t="shared" si="10"/>
        <v>2.8501201782714512E-2</v>
      </c>
      <c r="P59" s="14">
        <f t="shared" si="11"/>
        <v>5.7464354618751226E-2</v>
      </c>
      <c r="Q59" s="1">
        <f t="shared" si="12"/>
        <v>0.91403444359853425</v>
      </c>
    </row>
    <row r="60" spans="4:17" x14ac:dyDescent="0.25">
      <c r="D60" s="2" t="s">
        <v>77</v>
      </c>
      <c r="E60" s="2">
        <v>70.771690000000007</v>
      </c>
      <c r="F60" s="2">
        <v>-164.88239999999999</v>
      </c>
      <c r="G60" s="2">
        <v>-1.3103928051741685</v>
      </c>
      <c r="H60" s="2">
        <v>32.091999999999999</v>
      </c>
      <c r="I60" s="1">
        <f t="shared" si="9"/>
        <v>55.628640000000082</v>
      </c>
      <c r="J60" s="1">
        <f t="shared" si="4"/>
        <v>39.571630339543653</v>
      </c>
      <c r="K60" s="1">
        <f t="shared" si="5"/>
        <v>654.83100000000002</v>
      </c>
      <c r="L60" s="1">
        <f t="shared" si="6"/>
        <v>28.801000000000002</v>
      </c>
      <c r="M60" s="1">
        <f t="shared" si="7"/>
        <v>7.5158501440922301E-2</v>
      </c>
      <c r="N60" s="1">
        <f t="shared" si="8"/>
        <v>0.88472622478386165</v>
      </c>
      <c r="O60" s="14">
        <f t="shared" si="10"/>
        <v>2.5648945993732616E-2</v>
      </c>
      <c r="P60" s="14">
        <f t="shared" si="11"/>
        <v>5.2466206282202089E-2</v>
      </c>
      <c r="Q60" s="1">
        <f t="shared" si="12"/>
        <v>0.92188484772406531</v>
      </c>
    </row>
    <row r="61" spans="4:17" x14ac:dyDescent="0.25">
      <c r="D61" s="2" t="s">
        <v>78</v>
      </c>
      <c r="E61" s="2">
        <v>70.897450000000006</v>
      </c>
      <c r="F61" s="2">
        <v>-165.2518</v>
      </c>
      <c r="G61" s="2">
        <v>-1.299458035586512</v>
      </c>
      <c r="H61" s="2">
        <v>31.937999999999999</v>
      </c>
      <c r="I61" s="1">
        <f t="shared" si="9"/>
        <v>58.913460000000079</v>
      </c>
      <c r="J61" s="1">
        <f t="shared" si="4"/>
        <v>39.19219383485197</v>
      </c>
      <c r="K61" s="1">
        <f t="shared" si="5"/>
        <v>654.83100000000002</v>
      </c>
      <c r="L61" s="1">
        <f t="shared" si="6"/>
        <v>28.801000000000002</v>
      </c>
      <c r="M61" s="1">
        <f t="shared" si="7"/>
        <v>7.9596541786743621E-2</v>
      </c>
      <c r="N61" s="1">
        <f t="shared" si="8"/>
        <v>0.88472622478386165</v>
      </c>
      <c r="O61" s="14">
        <f t="shared" si="10"/>
        <v>3.1502110386320316E-2</v>
      </c>
      <c r="P61" s="14">
        <f t="shared" si="11"/>
        <v>5.1725798591929967E-2</v>
      </c>
      <c r="Q61" s="1">
        <f t="shared" si="12"/>
        <v>0.91677209102174972</v>
      </c>
    </row>
    <row r="62" spans="4:17" x14ac:dyDescent="0.25">
      <c r="D62" s="2" t="s">
        <v>79</v>
      </c>
      <c r="E62" s="2">
        <v>71.020470000000003</v>
      </c>
      <c r="F62" s="2">
        <v>-165.64179999999999</v>
      </c>
      <c r="G62" s="2">
        <v>-1.1801026761436844</v>
      </c>
      <c r="H62" s="2">
        <v>31.986000000000001</v>
      </c>
      <c r="I62" s="1">
        <f t="shared" si="9"/>
        <v>57.889620000000043</v>
      </c>
      <c r="J62" s="1">
        <f t="shared" si="4"/>
        <v>35.050562862185849</v>
      </c>
      <c r="K62" s="1">
        <f t="shared" si="5"/>
        <v>654.83100000000002</v>
      </c>
      <c r="L62" s="1">
        <f t="shared" si="6"/>
        <v>28.801000000000002</v>
      </c>
      <c r="M62" s="1">
        <f t="shared" si="7"/>
        <v>7.8213256484149909E-2</v>
      </c>
      <c r="N62" s="1">
        <f t="shared" si="8"/>
        <v>0.88472622478386165</v>
      </c>
      <c r="O62" s="14">
        <f t="shared" si="10"/>
        <v>3.6482368477252204E-2</v>
      </c>
      <c r="P62" s="14">
        <f t="shared" si="11"/>
        <v>4.5936348350096808E-2</v>
      </c>
      <c r="Q62" s="1">
        <f t="shared" si="12"/>
        <v>0.91758128317265097</v>
      </c>
    </row>
    <row r="63" spans="4:17" x14ac:dyDescent="0.25">
      <c r="D63" s="2" t="s">
        <v>80</v>
      </c>
      <c r="E63" s="2">
        <v>71.141760000000005</v>
      </c>
      <c r="F63" s="2">
        <v>-166.03290000000001</v>
      </c>
      <c r="G63" s="2">
        <v>-1.2994580355865122</v>
      </c>
      <c r="H63" s="2">
        <v>32.088000000000001</v>
      </c>
      <c r="I63" s="1">
        <f t="shared" si="9"/>
        <v>55.713960000000036</v>
      </c>
      <c r="J63" s="1">
        <f t="shared" si="4"/>
        <v>39.192193834851977</v>
      </c>
      <c r="K63" s="1">
        <f t="shared" si="5"/>
        <v>654.83100000000002</v>
      </c>
      <c r="L63" s="1">
        <f t="shared" si="6"/>
        <v>28.801000000000002</v>
      </c>
      <c r="M63" s="1">
        <f t="shared" si="7"/>
        <v>7.5273775216138372E-2</v>
      </c>
      <c r="N63" s="1">
        <f t="shared" si="8"/>
        <v>0.88472622478386165</v>
      </c>
      <c r="O63" s="14">
        <f t="shared" si="10"/>
        <v>2.6391332947539349E-2</v>
      </c>
      <c r="P63" s="14">
        <f t="shared" si="11"/>
        <v>5.192467085044794E-2</v>
      </c>
      <c r="Q63" s="1">
        <f t="shared" si="12"/>
        <v>0.92168399620201269</v>
      </c>
    </row>
    <row r="64" spans="4:17" x14ac:dyDescent="0.25">
      <c r="D64" s="2" t="s">
        <v>81</v>
      </c>
      <c r="E64" s="2">
        <v>71.265990000000002</v>
      </c>
      <c r="F64" s="2">
        <v>-166.42019999999999</v>
      </c>
      <c r="G64" s="2">
        <v>-1.1999952360508224</v>
      </c>
      <c r="H64" s="2">
        <v>32.216000000000001</v>
      </c>
      <c r="I64" s="1">
        <f t="shared" si="9"/>
        <v>52.983720000000034</v>
      </c>
      <c r="J64" s="1">
        <f t="shared" si="4"/>
        <v>35.740834690963538</v>
      </c>
      <c r="K64" s="1">
        <f t="shared" si="5"/>
        <v>654.83100000000002</v>
      </c>
      <c r="L64" s="1">
        <f t="shared" si="6"/>
        <v>28.801000000000002</v>
      </c>
      <c r="M64" s="1">
        <f t="shared" si="7"/>
        <v>7.158501440922195E-2</v>
      </c>
      <c r="N64" s="1">
        <f t="shared" si="8"/>
        <v>0.88472622478386165</v>
      </c>
      <c r="O64" s="14">
        <f t="shared" si="10"/>
        <v>2.7543225259231179E-2</v>
      </c>
      <c r="P64" s="14">
        <f t="shared" si="11"/>
        <v>4.7216800707250851E-2</v>
      </c>
      <c r="Q64" s="1">
        <f t="shared" si="12"/>
        <v>0.92523997403351799</v>
      </c>
    </row>
    <row r="65" spans="4:17" x14ac:dyDescent="0.25">
      <c r="D65" s="2" t="s">
        <v>82</v>
      </c>
      <c r="E65" s="2">
        <v>71.386449999999996</v>
      </c>
      <c r="F65" s="2">
        <v>-166.81970000000001</v>
      </c>
      <c r="G65" s="2">
        <v>-1.1303712763758393</v>
      </c>
      <c r="H65" s="2">
        <v>32.195</v>
      </c>
      <c r="I65" s="1">
        <f t="shared" si="9"/>
        <v>53.431650000000047</v>
      </c>
      <c r="J65" s="1">
        <f t="shared" si="4"/>
        <v>33.32488329024163</v>
      </c>
      <c r="K65" s="1">
        <f t="shared" si="5"/>
        <v>654.83100000000002</v>
      </c>
      <c r="L65" s="1">
        <f t="shared" si="6"/>
        <v>28.801000000000002</v>
      </c>
      <c r="M65" s="1">
        <f t="shared" si="7"/>
        <v>7.2190201729106701E-2</v>
      </c>
      <c r="N65" s="1">
        <f t="shared" si="8"/>
        <v>0.88472622478386165</v>
      </c>
      <c r="O65" s="14">
        <f t="shared" si="10"/>
        <v>3.2117896442276597E-2</v>
      </c>
      <c r="P65" s="14">
        <f t="shared" si="11"/>
        <v>4.3774656461732307E-2</v>
      </c>
      <c r="Q65" s="1">
        <f t="shared" si="12"/>
        <v>0.92410744709599113</v>
      </c>
    </row>
    <row r="66" spans="4:17" x14ac:dyDescent="0.25">
      <c r="D66" s="2" t="s">
        <v>83</v>
      </c>
      <c r="E66" s="2">
        <v>71.507350000000002</v>
      </c>
      <c r="F66" s="2">
        <v>-167.2193</v>
      </c>
      <c r="G66" s="2">
        <v>-1.2198877959579602</v>
      </c>
      <c r="H66" s="2">
        <v>32.027999999999999</v>
      </c>
      <c r="I66" s="1">
        <f t="shared" si="9"/>
        <v>56.993760000000087</v>
      </c>
      <c r="J66" s="1">
        <f t="shared" si="4"/>
        <v>36.43110651974122</v>
      </c>
      <c r="K66" s="1">
        <f t="shared" si="5"/>
        <v>654.83100000000002</v>
      </c>
      <c r="L66" s="1">
        <f t="shared" si="6"/>
        <v>28.801000000000002</v>
      </c>
      <c r="M66" s="1">
        <f t="shared" si="7"/>
        <v>7.7002881844380519E-2</v>
      </c>
      <c r="N66" s="1">
        <f t="shared" si="8"/>
        <v>0.88472622478386165</v>
      </c>
      <c r="O66" s="14">
        <f t="shared" ref="O66:O78" si="13">(I66-J66)/(K66-L66)</f>
        <v>3.2846115170613019E-2</v>
      </c>
      <c r="P66" s="14">
        <f t="shared" ref="P66:P78" si="14">M66-N66*O66</f>
        <v>4.7943062370668137E-2</v>
      </c>
      <c r="Q66" s="1">
        <f t="shared" ref="Q66:Q78" si="15">1-(O66+P66)</f>
        <v>0.91921082245871888</v>
      </c>
    </row>
    <row r="67" spans="4:17" x14ac:dyDescent="0.25">
      <c r="D67" s="2" t="s">
        <v>84</v>
      </c>
      <c r="E67" s="2">
        <v>71.241299999999995</v>
      </c>
      <c r="F67" s="2">
        <v>-163.40369999999999</v>
      </c>
      <c r="G67" s="2">
        <v>-1.6973092337292714</v>
      </c>
      <c r="H67" s="2">
        <v>31.696999999999999</v>
      </c>
      <c r="I67" s="1">
        <f t="shared" ref="I67:I78" si="16">(H67-$B$4)*($B$6-$B$7)</f>
        <v>64.05399000000007</v>
      </c>
      <c r="J67" s="1">
        <f t="shared" ref="J67:J78" si="17">($B$3-$B$4)*(G67-$B$7)</f>
        <v>52.997630410405726</v>
      </c>
      <c r="K67" s="1">
        <f t="shared" ref="K67:K78" si="18">($B$2-$B$4)*($B$6-$B$7)</f>
        <v>654.83100000000002</v>
      </c>
      <c r="L67" s="1">
        <f t="shared" ref="L67:L78" si="19">($B$3-$B$4)*($B$5-$B$7)</f>
        <v>28.801000000000002</v>
      </c>
      <c r="M67" s="1">
        <f t="shared" ref="M67:M78" si="20">(H67-$B$4)/($B$3-$B$4)</f>
        <v>8.6541786743515953E-2</v>
      </c>
      <c r="N67" s="1">
        <f t="shared" ref="N67:N78" si="21">($B$2-$B$4)/($B$3-$B$4)</f>
        <v>0.88472622478386165</v>
      </c>
      <c r="O67" s="14">
        <f t="shared" si="13"/>
        <v>1.7661069900155493E-2</v>
      </c>
      <c r="P67" s="14">
        <f t="shared" si="14"/>
        <v>7.0916575045107483E-2</v>
      </c>
      <c r="Q67" s="1">
        <f t="shared" si="15"/>
        <v>0.91142235505473701</v>
      </c>
    </row>
    <row r="68" spans="4:17" x14ac:dyDescent="0.25">
      <c r="D68" s="2" t="s">
        <v>85</v>
      </c>
      <c r="E68" s="2">
        <v>71.118520000000004</v>
      </c>
      <c r="F68" s="2">
        <v>-163.8031</v>
      </c>
      <c r="G68" s="2">
        <v>-1.8806937703731994</v>
      </c>
      <c r="H68" s="2">
        <v>31.704999999999998</v>
      </c>
      <c r="I68" s="1">
        <f t="shared" si="16"/>
        <v>63.883350000000092</v>
      </c>
      <c r="J68" s="1">
        <f t="shared" si="17"/>
        <v>59.36107383195003</v>
      </c>
      <c r="K68" s="1">
        <f t="shared" si="18"/>
        <v>654.83100000000002</v>
      </c>
      <c r="L68" s="1">
        <f t="shared" si="19"/>
        <v>28.801000000000002</v>
      </c>
      <c r="M68" s="1">
        <f t="shared" si="20"/>
        <v>8.63112391930837E-2</v>
      </c>
      <c r="N68" s="1">
        <f t="shared" si="21"/>
        <v>0.88472622478386165</v>
      </c>
      <c r="O68" s="14">
        <f t="shared" si="13"/>
        <v>7.2237371500568064E-3</v>
      </c>
      <c r="P68" s="14">
        <f t="shared" si="14"/>
        <v>7.9920209495483008E-2</v>
      </c>
      <c r="Q68" s="1">
        <f t="shared" si="15"/>
        <v>0.91285605335446018</v>
      </c>
    </row>
    <row r="69" spans="4:17" x14ac:dyDescent="0.25">
      <c r="D69" s="2" t="s">
        <v>86</v>
      </c>
      <c r="E69" s="2">
        <v>71.146929999999998</v>
      </c>
      <c r="F69" s="2">
        <v>-164.4853</v>
      </c>
      <c r="G69" s="2">
        <v>-1.7004174462147617</v>
      </c>
      <c r="H69" s="2">
        <v>31.928999999999998</v>
      </c>
      <c r="I69" s="1">
        <f t="shared" si="16"/>
        <v>59.105430000000091</v>
      </c>
      <c r="J69" s="1">
        <f t="shared" si="17"/>
        <v>53.105485383652237</v>
      </c>
      <c r="K69" s="1">
        <f t="shared" si="18"/>
        <v>654.83100000000002</v>
      </c>
      <c r="L69" s="1">
        <f t="shared" si="19"/>
        <v>28.801000000000002</v>
      </c>
      <c r="M69" s="1">
        <f t="shared" si="20"/>
        <v>7.9855907780979951E-2</v>
      </c>
      <c r="N69" s="1">
        <f t="shared" si="21"/>
        <v>0.88472622478386165</v>
      </c>
      <c r="O69" s="14">
        <f t="shared" si="13"/>
        <v>9.5841167617332305E-3</v>
      </c>
      <c r="P69" s="14">
        <f t="shared" si="14"/>
        <v>7.1376588340483979E-2</v>
      </c>
      <c r="Q69" s="1">
        <f t="shared" si="15"/>
        <v>0.9190392948977828</v>
      </c>
    </row>
    <row r="70" spans="4:17" x14ac:dyDescent="0.25">
      <c r="D70" s="2" t="s">
        <v>87</v>
      </c>
      <c r="E70" s="2">
        <v>71.022409999999994</v>
      </c>
      <c r="F70" s="2">
        <v>-164.8767</v>
      </c>
      <c r="G70" s="2">
        <v>-1.3610006427992203</v>
      </c>
      <c r="H70" s="2">
        <v>31.951000000000001</v>
      </c>
      <c r="I70" s="1">
        <f t="shared" si="16"/>
        <v>58.636170000000043</v>
      </c>
      <c r="J70" s="1">
        <f t="shared" si="17"/>
        <v>41.327722305132951</v>
      </c>
      <c r="K70" s="1">
        <f t="shared" si="18"/>
        <v>654.83100000000002</v>
      </c>
      <c r="L70" s="1">
        <f t="shared" si="19"/>
        <v>28.801000000000002</v>
      </c>
      <c r="M70" s="1">
        <f t="shared" si="20"/>
        <v>7.9221902017291124E-2</v>
      </c>
      <c r="N70" s="1">
        <f t="shared" si="21"/>
        <v>0.88472622478386165</v>
      </c>
      <c r="O70" s="14">
        <f t="shared" si="13"/>
        <v>2.7647952486090269E-2</v>
      </c>
      <c r="P70" s="14">
        <f t="shared" si="14"/>
        <v>5.47610333912689E-2</v>
      </c>
      <c r="Q70" s="1">
        <f t="shared" si="15"/>
        <v>0.91759101412264088</v>
      </c>
    </row>
    <row r="71" spans="4:17" x14ac:dyDescent="0.25">
      <c r="D71" s="2" t="s">
        <v>88</v>
      </c>
      <c r="E71" s="2">
        <v>70.771889999999999</v>
      </c>
      <c r="F71" s="2">
        <v>-165.62739999999999</v>
      </c>
      <c r="G71" s="2">
        <v>-1.41</v>
      </c>
      <c r="H71" s="2">
        <v>31.803000000000001</v>
      </c>
      <c r="I71" s="1">
        <f t="shared" si="16"/>
        <v>61.793010000000038</v>
      </c>
      <c r="J71" s="1">
        <f t="shared" si="17"/>
        <v>43.028000000000006</v>
      </c>
      <c r="K71" s="1">
        <f t="shared" si="18"/>
        <v>654.83100000000002</v>
      </c>
      <c r="L71" s="1">
        <f t="shared" si="19"/>
        <v>28.801000000000002</v>
      </c>
      <c r="M71" s="1">
        <f t="shared" si="20"/>
        <v>8.3487031700288233E-2</v>
      </c>
      <c r="N71" s="1">
        <f t="shared" si="21"/>
        <v>0.88472622478386165</v>
      </c>
      <c r="O71" s="14">
        <f t="shared" si="13"/>
        <v>2.9974617829816516E-2</v>
      </c>
      <c r="P71" s="14">
        <f t="shared" si="14"/>
        <v>5.696770122837564E-2</v>
      </c>
      <c r="Q71" s="1">
        <f t="shared" si="15"/>
        <v>0.91305768094180784</v>
      </c>
    </row>
    <row r="72" spans="4:17" x14ac:dyDescent="0.25">
      <c r="D72" s="2" t="s">
        <v>89</v>
      </c>
      <c r="E72" s="2">
        <v>70.647989999999993</v>
      </c>
      <c r="F72" s="2">
        <v>-165.9956</v>
      </c>
      <c r="G72" s="2">
        <v>-1.5021134896404802</v>
      </c>
      <c r="H72" s="2">
        <v>31.789000000000001</v>
      </c>
      <c r="I72" s="1">
        <f t="shared" si="16"/>
        <v>62.091630000000023</v>
      </c>
      <c r="J72" s="1">
        <f t="shared" si="17"/>
        <v>46.224338090524668</v>
      </c>
      <c r="K72" s="1">
        <f t="shared" si="18"/>
        <v>654.83100000000002</v>
      </c>
      <c r="L72" s="1">
        <f t="shared" si="19"/>
        <v>28.801000000000002</v>
      </c>
      <c r="M72" s="1">
        <f t="shared" si="20"/>
        <v>8.3890489913544697E-2</v>
      </c>
      <c r="N72" s="1">
        <f t="shared" si="21"/>
        <v>0.88472622478386165</v>
      </c>
      <c r="O72" s="14">
        <f t="shared" si="13"/>
        <v>2.5345897016876756E-2</v>
      </c>
      <c r="P72" s="14">
        <f t="shared" si="14"/>
        <v>6.1466310132042783E-2</v>
      </c>
      <c r="Q72" s="1">
        <f t="shared" si="15"/>
        <v>0.91318779285108043</v>
      </c>
    </row>
    <row r="73" spans="4:17" x14ac:dyDescent="0.25">
      <c r="D73" s="2" t="s">
        <v>90</v>
      </c>
      <c r="E73" s="2">
        <v>69.344260000000006</v>
      </c>
      <c r="F73" s="2">
        <v>-163.5093</v>
      </c>
      <c r="G73" s="2">
        <v>-2.6446923993067175</v>
      </c>
      <c r="H73" s="2">
        <v>29.815000000000001</v>
      </c>
      <c r="I73" s="1">
        <f t="shared" si="16"/>
        <v>104.19705000000002</v>
      </c>
      <c r="J73" s="1">
        <f t="shared" si="17"/>
        <v>85.871826255943105</v>
      </c>
      <c r="K73" s="1">
        <f t="shared" si="18"/>
        <v>654.83100000000002</v>
      </c>
      <c r="L73" s="1">
        <f t="shared" si="19"/>
        <v>28.801000000000002</v>
      </c>
      <c r="M73" s="1">
        <f t="shared" si="20"/>
        <v>0.14077809798270896</v>
      </c>
      <c r="N73" s="1">
        <f t="shared" si="21"/>
        <v>0.88472622478386165</v>
      </c>
      <c r="O73" s="14">
        <f t="shared" si="13"/>
        <v>2.9272117540783852E-2</v>
      </c>
      <c r="P73" s="14">
        <f t="shared" si="14"/>
        <v>0.1148802879394218</v>
      </c>
      <c r="Q73" s="1">
        <f t="shared" si="15"/>
        <v>0.85584759451979431</v>
      </c>
    </row>
    <row r="74" spans="4:17" x14ac:dyDescent="0.25">
      <c r="D74" s="2" t="s">
        <v>91</v>
      </c>
      <c r="E74" s="2">
        <v>69.450370000000007</v>
      </c>
      <c r="F74" s="2">
        <v>-163.92099999999999</v>
      </c>
      <c r="G74" s="2">
        <v>-2.06</v>
      </c>
      <c r="H74" s="2">
        <v>30.286999999999999</v>
      </c>
      <c r="I74" s="1">
        <f t="shared" si="16"/>
        <v>94.129290000000069</v>
      </c>
      <c r="J74" s="1">
        <f t="shared" si="17"/>
        <v>65.583000000000013</v>
      </c>
      <c r="K74" s="1">
        <f t="shared" si="18"/>
        <v>654.83100000000002</v>
      </c>
      <c r="L74" s="1">
        <f t="shared" si="19"/>
        <v>28.801000000000002</v>
      </c>
      <c r="M74" s="1">
        <f t="shared" si="20"/>
        <v>0.1271757925072047</v>
      </c>
      <c r="N74" s="1">
        <f t="shared" si="21"/>
        <v>0.88472622478386165</v>
      </c>
      <c r="O74" s="14">
        <f t="shared" si="13"/>
        <v>4.5598916984809126E-2</v>
      </c>
      <c r="P74" s="14">
        <f t="shared" si="14"/>
        <v>8.6833234829001821E-2</v>
      </c>
      <c r="Q74" s="1">
        <f t="shared" si="15"/>
        <v>0.86756784818618904</v>
      </c>
    </row>
    <row r="75" spans="4:17" x14ac:dyDescent="0.25">
      <c r="D75" s="2" t="s">
        <v>92</v>
      </c>
      <c r="E75" s="2">
        <v>69.548739999999995</v>
      </c>
      <c r="F75" s="2">
        <v>-164.42250000000001</v>
      </c>
      <c r="G75" s="2">
        <v>-1.92</v>
      </c>
      <c r="H75" s="2">
        <v>30.597999999999999</v>
      </c>
      <c r="I75" s="1">
        <f t="shared" si="16"/>
        <v>87.495660000000072</v>
      </c>
      <c r="J75" s="1">
        <f t="shared" si="17"/>
        <v>60.725000000000009</v>
      </c>
      <c r="K75" s="1">
        <f t="shared" si="18"/>
        <v>654.83100000000002</v>
      </c>
      <c r="L75" s="1">
        <f t="shared" si="19"/>
        <v>28.801000000000002</v>
      </c>
      <c r="M75" s="1">
        <f t="shared" si="20"/>
        <v>0.11821325648414996</v>
      </c>
      <c r="N75" s="1">
        <f t="shared" si="21"/>
        <v>0.88472622478386165</v>
      </c>
      <c r="O75" s="14">
        <f t="shared" si="13"/>
        <v>4.2762583262783038E-2</v>
      </c>
      <c r="P75" s="14">
        <f t="shared" si="14"/>
        <v>8.0380077632062369E-2</v>
      </c>
      <c r="Q75" s="1">
        <f t="shared" si="15"/>
        <v>0.87685733910515462</v>
      </c>
    </row>
    <row r="76" spans="4:17" x14ac:dyDescent="0.25">
      <c r="D76" s="2" t="s">
        <v>96</v>
      </c>
      <c r="E76" s="2">
        <v>69.640919999999994</v>
      </c>
      <c r="F76" s="2">
        <v>-164.81389999999999</v>
      </c>
      <c r="G76" s="2">
        <v>-1.91</v>
      </c>
      <c r="H76" s="2">
        <v>30.657</v>
      </c>
      <c r="I76" s="1">
        <f t="shared" si="16"/>
        <v>86.237190000000055</v>
      </c>
      <c r="J76" s="1">
        <f t="shared" si="17"/>
        <v>60.378000000000007</v>
      </c>
      <c r="K76" s="1">
        <f t="shared" si="18"/>
        <v>654.83100000000002</v>
      </c>
      <c r="L76" s="1">
        <f t="shared" si="19"/>
        <v>28.801000000000002</v>
      </c>
      <c r="M76" s="1">
        <f t="shared" si="20"/>
        <v>0.11651296829971189</v>
      </c>
      <c r="N76" s="1">
        <f t="shared" si="21"/>
        <v>0.88472622478386165</v>
      </c>
      <c r="O76" s="14">
        <f t="shared" si="13"/>
        <v>4.1306630672651549E-2</v>
      </c>
      <c r="P76" s="14">
        <f t="shared" si="14"/>
        <v>7.9967908886155625E-2</v>
      </c>
      <c r="Q76" s="1">
        <f t="shared" si="15"/>
        <v>0.87872546044119282</v>
      </c>
    </row>
    <row r="77" spans="4:17" x14ac:dyDescent="0.25">
      <c r="D77" s="2" t="s">
        <v>93</v>
      </c>
      <c r="E77" s="2">
        <v>69.733919999999998</v>
      </c>
      <c r="F77" s="2">
        <v>-165.214</v>
      </c>
      <c r="G77" s="2">
        <v>-1.88</v>
      </c>
      <c r="H77" s="2">
        <v>30.811</v>
      </c>
      <c r="I77" s="1">
        <f t="shared" si="16"/>
        <v>82.952370000000059</v>
      </c>
      <c r="J77" s="1">
        <f t="shared" si="17"/>
        <v>59.337000000000003</v>
      </c>
      <c r="K77" s="1">
        <f t="shared" si="18"/>
        <v>654.83100000000002</v>
      </c>
      <c r="L77" s="1">
        <f t="shared" si="19"/>
        <v>28.801000000000002</v>
      </c>
      <c r="M77" s="1">
        <f t="shared" si="20"/>
        <v>0.11207492795389057</v>
      </c>
      <c r="N77" s="1">
        <f t="shared" si="21"/>
        <v>0.88472622478386165</v>
      </c>
      <c r="O77" s="14">
        <f t="shared" si="13"/>
        <v>3.7722425442870237E-2</v>
      </c>
      <c r="P77" s="14">
        <f t="shared" si="14"/>
        <v>7.8700908902129302E-2</v>
      </c>
      <c r="Q77" s="1">
        <f t="shared" si="15"/>
        <v>0.88357666565500048</v>
      </c>
    </row>
    <row r="78" spans="4:17" x14ac:dyDescent="0.25">
      <c r="D78" s="2" t="s">
        <v>94</v>
      </c>
      <c r="E78" s="2">
        <v>69.824309999999997</v>
      </c>
      <c r="F78" s="2">
        <v>-165.63069999999999</v>
      </c>
      <c r="G78" s="2">
        <v>-1.99</v>
      </c>
      <c r="H78" s="2">
        <v>31.023</v>
      </c>
      <c r="I78" s="1">
        <f t="shared" si="16"/>
        <v>78.430410000000066</v>
      </c>
      <c r="J78" s="1">
        <f t="shared" si="17"/>
        <v>63.154000000000011</v>
      </c>
      <c r="K78" s="1">
        <f t="shared" si="18"/>
        <v>654.83100000000002</v>
      </c>
      <c r="L78" s="1">
        <f t="shared" si="19"/>
        <v>28.801000000000002</v>
      </c>
      <c r="M78" s="1">
        <f t="shared" si="20"/>
        <v>0.10596541786743524</v>
      </c>
      <c r="N78" s="1">
        <f t="shared" si="21"/>
        <v>0.88472622478386165</v>
      </c>
      <c r="O78" s="14">
        <f t="shared" si="13"/>
        <v>2.4402041435714034E-2</v>
      </c>
      <c r="P78" s="14">
        <f t="shared" si="14"/>
        <v>8.43762918709966E-2</v>
      </c>
      <c r="Q78" s="1">
        <f t="shared" si="15"/>
        <v>0.89122166669328939</v>
      </c>
    </row>
  </sheetData>
  <pageMargins left="0.75" right="0.75" top="1" bottom="1" header="0.5" footer="0.5"/>
  <pageSetup orientation="portrait" horizontalDpi="4294967292" vertic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O18-salinity mixing equations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Cooper</dc:creator>
  <cp:lastModifiedBy>fmueter</cp:lastModifiedBy>
  <dcterms:created xsi:type="dcterms:W3CDTF">2014-03-06T17:29:46Z</dcterms:created>
  <dcterms:modified xsi:type="dcterms:W3CDTF">2021-06-09T21:43:46Z</dcterms:modified>
</cp:coreProperties>
</file>