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0C22003E-0085-494C-A765-3E455E42DDF6}" xr6:coauthVersionLast="47" xr6:coauthVersionMax="47" xr10:uidLastSave="{00000000-0000-0000-0000-000000000000}"/>
  <bookViews>
    <workbookView xWindow="0" yWindow="760" windowWidth="34560" windowHeight="20100" xr2:uid="{871E1F6E-E786-774F-8CD5-5E35761C74FA}"/>
  </bookViews>
  <sheets>
    <sheet name="Reference Quantities" sheetId="3" r:id="rId1"/>
    <sheet name="Sector Consumption Distribution" sheetId="4" r:id="rId2"/>
    <sheet name="Season Consumption Distribution" sheetId="5" r:id="rId3"/>
    <sheet name="Consumption Sectors" sheetId="6" r:id="rId4"/>
  </sheets>
  <definedNames>
    <definedName name="_xlnm._FilterDatabase" localSheetId="0" hidden="1">'Reference Quantities'!$C$2:$C$137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T121" i="3"/>
  <c r="U121" i="3" s="1"/>
  <c r="T130" i="3"/>
  <c r="U130" i="3" s="1"/>
  <c r="T109" i="3"/>
  <c r="U109" i="3" s="1"/>
  <c r="T119" i="3"/>
  <c r="U119" i="3" s="1"/>
  <c r="T120" i="3"/>
  <c r="U120" i="3" s="1"/>
  <c r="T129" i="3"/>
  <c r="U129" i="3" s="1"/>
  <c r="K30" i="3"/>
  <c r="L30" i="3" s="1"/>
  <c r="K39" i="3"/>
  <c r="L39" i="3" s="1"/>
  <c r="K40" i="3"/>
  <c r="L40" i="3" s="1"/>
  <c r="K60" i="3"/>
  <c r="L60" i="3" s="1"/>
  <c r="K69" i="3"/>
  <c r="L69" i="3" s="1"/>
  <c r="K79" i="3"/>
  <c r="L79" i="3" s="1"/>
  <c r="K89" i="3"/>
  <c r="L89" i="3" s="1"/>
  <c r="K90" i="3"/>
  <c r="L90" i="3" s="1"/>
  <c r="K99" i="3"/>
  <c r="L99" i="3" s="1"/>
  <c r="K100" i="3"/>
  <c r="L100" i="3" s="1"/>
  <c r="K109" i="3"/>
  <c r="L109" i="3" s="1"/>
  <c r="H116" i="3"/>
  <c r="I116" i="3" s="1"/>
  <c r="K119" i="3"/>
  <c r="L119" i="3" s="1"/>
  <c r="K120" i="3"/>
  <c r="L120" i="3" s="1"/>
  <c r="K129" i="3"/>
  <c r="L129" i="3" s="1"/>
  <c r="K130" i="3"/>
  <c r="L130" i="3" s="1"/>
  <c r="K137" i="3"/>
  <c r="L137" i="3" s="1"/>
  <c r="K10" i="3"/>
  <c r="L10" i="3" s="1"/>
  <c r="K20" i="3"/>
  <c r="L20" i="3" s="1"/>
  <c r="K29" i="3"/>
  <c r="L29" i="3" s="1"/>
  <c r="K47" i="3"/>
  <c r="L47" i="3" s="1"/>
  <c r="K49" i="3"/>
  <c r="L49" i="3" s="1"/>
  <c r="K50" i="3"/>
  <c r="L50" i="3" s="1"/>
  <c r="K56" i="3"/>
  <c r="L56" i="3" s="1"/>
  <c r="K57" i="3"/>
  <c r="L57" i="3" s="1"/>
  <c r="K58" i="3"/>
  <c r="L58" i="3" s="1"/>
  <c r="K59" i="3"/>
  <c r="L59" i="3" s="1"/>
  <c r="K67" i="3"/>
  <c r="L67" i="3" s="1"/>
  <c r="K68" i="3"/>
  <c r="L68" i="3" s="1"/>
  <c r="K70" i="3"/>
  <c r="L70" i="3" s="1"/>
  <c r="K77" i="3"/>
  <c r="L77" i="3" s="1"/>
  <c r="K78" i="3"/>
  <c r="L78" i="3" s="1"/>
  <c r="K80" i="3"/>
  <c r="L80" i="3" s="1"/>
  <c r="K87" i="3"/>
  <c r="L87" i="3" s="1"/>
  <c r="K88" i="3"/>
  <c r="L88" i="3" s="1"/>
  <c r="K98" i="3"/>
  <c r="L98" i="3" s="1"/>
  <c r="K108" i="3"/>
  <c r="L108" i="3" s="1"/>
  <c r="K110" i="3"/>
  <c r="L110" i="3" s="1"/>
  <c r="H115" i="3"/>
  <c r="I115" i="3" s="1"/>
  <c r="H136" i="3"/>
  <c r="I136" i="3" s="1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V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J10" i="4"/>
  <c r="AK10" i="4" s="1"/>
  <c r="AJ11" i="4"/>
  <c r="AK11" i="4" s="1"/>
  <c r="AJ15" i="4"/>
  <c r="AK15" i="4" s="1"/>
  <c r="AJ20" i="4"/>
  <c r="AK20" i="4" s="1"/>
  <c r="AJ40" i="4"/>
  <c r="AK40" i="4" s="1"/>
  <c r="AJ41" i="4"/>
  <c r="AK41" i="4" s="1"/>
  <c r="AJ51" i="4"/>
  <c r="AK51" i="4" s="1"/>
  <c r="AJ60" i="4"/>
  <c r="AK60" i="4" s="1"/>
  <c r="AJ61" i="4"/>
  <c r="AK61" i="4" s="1"/>
  <c r="AJ81" i="4"/>
  <c r="AK81" i="4" s="1"/>
  <c r="AJ90" i="4"/>
  <c r="AK90" i="4" s="1"/>
  <c r="AJ91" i="4"/>
  <c r="AK91" i="4" s="1"/>
  <c r="AJ110" i="4"/>
  <c r="AK110" i="4" s="1"/>
  <c r="AJ111" i="4"/>
  <c r="AK111" i="4" s="1"/>
  <c r="AJ120" i="4"/>
  <c r="AK120" i="4" s="1"/>
  <c r="AJ121" i="4"/>
  <c r="AK121" i="4" s="1"/>
  <c r="AJ125" i="4"/>
  <c r="AK125" i="4" s="1"/>
  <c r="AI2" i="4"/>
  <c r="AJ2" i="4" s="1"/>
  <c r="AK2" i="4" s="1"/>
  <c r="AI3" i="4"/>
  <c r="AJ3" i="4" s="1"/>
  <c r="AK3" i="4" s="1"/>
  <c r="AI4" i="4"/>
  <c r="AJ4" i="4" s="1"/>
  <c r="AK4" i="4" s="1"/>
  <c r="AI5" i="4"/>
  <c r="AJ5" i="4" s="1"/>
  <c r="AK5" i="4" s="1"/>
  <c r="AI6" i="4"/>
  <c r="AJ6" i="4" s="1"/>
  <c r="AK6" i="4" s="1"/>
  <c r="AI7" i="4"/>
  <c r="AJ7" i="4" s="1"/>
  <c r="AK7" i="4" s="1"/>
  <c r="AI8" i="4"/>
  <c r="AJ8" i="4" s="1"/>
  <c r="AK8" i="4" s="1"/>
  <c r="AI9" i="4"/>
  <c r="AJ9" i="4" s="1"/>
  <c r="AK9" i="4" s="1"/>
  <c r="AI10" i="4"/>
  <c r="AI11" i="4"/>
  <c r="AI12" i="4"/>
  <c r="AJ12" i="4" s="1"/>
  <c r="AK12" i="4" s="1"/>
  <c r="AI13" i="4"/>
  <c r="AJ13" i="4" s="1"/>
  <c r="AK13" i="4" s="1"/>
  <c r="AI14" i="4"/>
  <c r="AJ14" i="4" s="1"/>
  <c r="AK14" i="4" s="1"/>
  <c r="AI15" i="4"/>
  <c r="AI16" i="4"/>
  <c r="AJ16" i="4" s="1"/>
  <c r="AK16" i="4" s="1"/>
  <c r="AI17" i="4"/>
  <c r="AJ17" i="4" s="1"/>
  <c r="AK17" i="4" s="1"/>
  <c r="AI18" i="4"/>
  <c r="AJ18" i="4" s="1"/>
  <c r="AK18" i="4" s="1"/>
  <c r="AI19" i="4"/>
  <c r="AJ19" i="4" s="1"/>
  <c r="AK19" i="4" s="1"/>
  <c r="AI20" i="4"/>
  <c r="AI21" i="4"/>
  <c r="AJ21" i="4" s="1"/>
  <c r="AK21" i="4" s="1"/>
  <c r="AI22" i="4"/>
  <c r="AJ22" i="4" s="1"/>
  <c r="AK22" i="4" s="1"/>
  <c r="AI23" i="4"/>
  <c r="AJ23" i="4" s="1"/>
  <c r="AK23" i="4" s="1"/>
  <c r="AI24" i="4"/>
  <c r="AJ24" i="4" s="1"/>
  <c r="AK24" i="4" s="1"/>
  <c r="AI25" i="4"/>
  <c r="AJ25" i="4" s="1"/>
  <c r="AK25" i="4" s="1"/>
  <c r="AI26" i="4"/>
  <c r="AJ26" i="4" s="1"/>
  <c r="AK26" i="4" s="1"/>
  <c r="AI27" i="4"/>
  <c r="AJ27" i="4" s="1"/>
  <c r="AK27" i="4" s="1"/>
  <c r="AI28" i="4"/>
  <c r="AJ28" i="4" s="1"/>
  <c r="AK28" i="4" s="1"/>
  <c r="AI29" i="4"/>
  <c r="AJ29" i="4" s="1"/>
  <c r="AK29" i="4" s="1"/>
  <c r="AI30" i="4"/>
  <c r="AJ30" i="4" s="1"/>
  <c r="AK30" i="4" s="1"/>
  <c r="AI31" i="4"/>
  <c r="AJ31" i="4" s="1"/>
  <c r="AK31" i="4" s="1"/>
  <c r="AI32" i="4"/>
  <c r="AJ32" i="4" s="1"/>
  <c r="AK32" i="4" s="1"/>
  <c r="AI33" i="4"/>
  <c r="AJ33" i="4" s="1"/>
  <c r="AK33" i="4" s="1"/>
  <c r="AI34" i="4"/>
  <c r="AJ34" i="4" s="1"/>
  <c r="AK34" i="4" s="1"/>
  <c r="AI35" i="4"/>
  <c r="AJ35" i="4" s="1"/>
  <c r="AK35" i="4" s="1"/>
  <c r="AI36" i="4"/>
  <c r="AJ36" i="4" s="1"/>
  <c r="AK36" i="4" s="1"/>
  <c r="AI37" i="4"/>
  <c r="AJ37" i="4" s="1"/>
  <c r="AK37" i="4" s="1"/>
  <c r="AI38" i="4"/>
  <c r="AJ38" i="4" s="1"/>
  <c r="AK38" i="4" s="1"/>
  <c r="AI39" i="4"/>
  <c r="AJ39" i="4" s="1"/>
  <c r="AK39" i="4" s="1"/>
  <c r="AI40" i="4"/>
  <c r="AI41" i="4"/>
  <c r="AI42" i="4"/>
  <c r="AJ42" i="4" s="1"/>
  <c r="AK42" i="4" s="1"/>
  <c r="AI43" i="4"/>
  <c r="AJ43" i="4" s="1"/>
  <c r="AK43" i="4" s="1"/>
  <c r="AI44" i="4"/>
  <c r="AJ44" i="4" s="1"/>
  <c r="AK44" i="4" s="1"/>
  <c r="AI45" i="4"/>
  <c r="AJ45" i="4" s="1"/>
  <c r="AK45" i="4" s="1"/>
  <c r="AI46" i="4"/>
  <c r="AJ46" i="4" s="1"/>
  <c r="AK46" i="4" s="1"/>
  <c r="AI47" i="4"/>
  <c r="AJ47" i="4" s="1"/>
  <c r="AK47" i="4" s="1"/>
  <c r="AI48" i="4"/>
  <c r="AJ48" i="4" s="1"/>
  <c r="AK48" i="4" s="1"/>
  <c r="AI49" i="4"/>
  <c r="AJ49" i="4" s="1"/>
  <c r="AK49" i="4" s="1"/>
  <c r="AI50" i="4"/>
  <c r="AJ50" i="4" s="1"/>
  <c r="AK50" i="4" s="1"/>
  <c r="AI51" i="4"/>
  <c r="AI52" i="4"/>
  <c r="AJ52" i="4" s="1"/>
  <c r="AK52" i="4" s="1"/>
  <c r="AI53" i="4"/>
  <c r="AJ53" i="4" s="1"/>
  <c r="AK53" i="4" s="1"/>
  <c r="AI54" i="4"/>
  <c r="AJ54" i="4" s="1"/>
  <c r="AK54" i="4" s="1"/>
  <c r="AI55" i="4"/>
  <c r="AJ55" i="4" s="1"/>
  <c r="AK55" i="4" s="1"/>
  <c r="AI56" i="4"/>
  <c r="AJ56" i="4" s="1"/>
  <c r="AK56" i="4" s="1"/>
  <c r="AI57" i="4"/>
  <c r="AJ57" i="4" s="1"/>
  <c r="AK57" i="4" s="1"/>
  <c r="AI58" i="4"/>
  <c r="AJ58" i="4" s="1"/>
  <c r="AK58" i="4" s="1"/>
  <c r="AI59" i="4"/>
  <c r="AJ59" i="4" s="1"/>
  <c r="AK59" i="4" s="1"/>
  <c r="AI60" i="4"/>
  <c r="AI61" i="4"/>
  <c r="AI62" i="4"/>
  <c r="AJ62" i="4" s="1"/>
  <c r="AK62" i="4" s="1"/>
  <c r="AI63" i="4"/>
  <c r="AJ63" i="4" s="1"/>
  <c r="AK63" i="4" s="1"/>
  <c r="AI64" i="4"/>
  <c r="AJ64" i="4" s="1"/>
  <c r="AK64" i="4" s="1"/>
  <c r="AI65" i="4"/>
  <c r="AJ65" i="4" s="1"/>
  <c r="AK65" i="4" s="1"/>
  <c r="AI66" i="4"/>
  <c r="AJ66" i="4" s="1"/>
  <c r="AK66" i="4" s="1"/>
  <c r="AI67" i="4"/>
  <c r="AJ67" i="4" s="1"/>
  <c r="AK67" i="4" s="1"/>
  <c r="AI68" i="4"/>
  <c r="AJ68" i="4" s="1"/>
  <c r="AK68" i="4" s="1"/>
  <c r="AI69" i="4"/>
  <c r="AJ69" i="4" s="1"/>
  <c r="AK69" i="4" s="1"/>
  <c r="AI70" i="4"/>
  <c r="AJ70" i="4" s="1"/>
  <c r="AK70" i="4" s="1"/>
  <c r="AI71" i="4"/>
  <c r="AJ71" i="4" s="1"/>
  <c r="AK71" i="4" s="1"/>
  <c r="AI72" i="4"/>
  <c r="AJ72" i="4" s="1"/>
  <c r="AK72" i="4" s="1"/>
  <c r="AI73" i="4"/>
  <c r="AJ73" i="4" s="1"/>
  <c r="AK73" i="4" s="1"/>
  <c r="AI74" i="4"/>
  <c r="AJ74" i="4" s="1"/>
  <c r="AK74" i="4" s="1"/>
  <c r="AI75" i="4"/>
  <c r="AJ75" i="4" s="1"/>
  <c r="AK75" i="4" s="1"/>
  <c r="AI76" i="4"/>
  <c r="AJ76" i="4" s="1"/>
  <c r="AK76" i="4" s="1"/>
  <c r="AI77" i="4"/>
  <c r="AJ77" i="4" s="1"/>
  <c r="AK77" i="4" s="1"/>
  <c r="AI78" i="4"/>
  <c r="AJ78" i="4" s="1"/>
  <c r="AK78" i="4" s="1"/>
  <c r="AI79" i="4"/>
  <c r="AJ79" i="4" s="1"/>
  <c r="AK79" i="4" s="1"/>
  <c r="AI80" i="4"/>
  <c r="AJ80" i="4" s="1"/>
  <c r="AK80" i="4" s="1"/>
  <c r="AI81" i="4"/>
  <c r="AI82" i="4"/>
  <c r="AJ82" i="4" s="1"/>
  <c r="AK82" i="4" s="1"/>
  <c r="AI83" i="4"/>
  <c r="AJ83" i="4" s="1"/>
  <c r="AK83" i="4" s="1"/>
  <c r="AI84" i="4"/>
  <c r="AJ84" i="4" s="1"/>
  <c r="AK84" i="4" s="1"/>
  <c r="AI85" i="4"/>
  <c r="AJ85" i="4" s="1"/>
  <c r="AK85" i="4" s="1"/>
  <c r="AI86" i="4"/>
  <c r="AJ86" i="4" s="1"/>
  <c r="AK86" i="4" s="1"/>
  <c r="AI87" i="4"/>
  <c r="AJ87" i="4" s="1"/>
  <c r="AK87" i="4" s="1"/>
  <c r="AI88" i="4"/>
  <c r="AJ88" i="4" s="1"/>
  <c r="AK88" i="4" s="1"/>
  <c r="AI89" i="4"/>
  <c r="AJ89" i="4" s="1"/>
  <c r="AK89" i="4" s="1"/>
  <c r="AI90" i="4"/>
  <c r="AI91" i="4"/>
  <c r="AI92" i="4"/>
  <c r="AJ92" i="4" s="1"/>
  <c r="AK92" i="4" s="1"/>
  <c r="AI93" i="4"/>
  <c r="AJ93" i="4" s="1"/>
  <c r="AK93" i="4" s="1"/>
  <c r="AI94" i="4"/>
  <c r="AJ94" i="4" s="1"/>
  <c r="AK94" i="4" s="1"/>
  <c r="AI95" i="4"/>
  <c r="AJ95" i="4" s="1"/>
  <c r="AK95" i="4" s="1"/>
  <c r="AI96" i="4"/>
  <c r="AJ96" i="4" s="1"/>
  <c r="AK96" i="4" s="1"/>
  <c r="AI97" i="4"/>
  <c r="AJ97" i="4" s="1"/>
  <c r="AK97" i="4" s="1"/>
  <c r="AI98" i="4"/>
  <c r="AJ98" i="4" s="1"/>
  <c r="AK98" i="4" s="1"/>
  <c r="AI99" i="4"/>
  <c r="AJ99" i="4" s="1"/>
  <c r="AK99" i="4" s="1"/>
  <c r="AI100" i="4"/>
  <c r="AJ100" i="4" s="1"/>
  <c r="AK100" i="4" s="1"/>
  <c r="AI101" i="4"/>
  <c r="AJ101" i="4" s="1"/>
  <c r="AK101" i="4" s="1"/>
  <c r="AI102" i="4"/>
  <c r="AJ102" i="4" s="1"/>
  <c r="AK102" i="4" s="1"/>
  <c r="AI103" i="4"/>
  <c r="AJ103" i="4" s="1"/>
  <c r="AK103" i="4" s="1"/>
  <c r="AI104" i="4"/>
  <c r="AJ104" i="4" s="1"/>
  <c r="AK104" i="4" s="1"/>
  <c r="AI105" i="4"/>
  <c r="AJ105" i="4" s="1"/>
  <c r="AK105" i="4" s="1"/>
  <c r="AI106" i="4"/>
  <c r="AJ106" i="4" s="1"/>
  <c r="AK106" i="4" s="1"/>
  <c r="AI107" i="4"/>
  <c r="AJ107" i="4" s="1"/>
  <c r="AK107" i="4" s="1"/>
  <c r="AI108" i="4"/>
  <c r="AJ108" i="4" s="1"/>
  <c r="AK108" i="4" s="1"/>
  <c r="AI109" i="4"/>
  <c r="AJ109" i="4" s="1"/>
  <c r="AK109" i="4" s="1"/>
  <c r="AI110" i="4"/>
  <c r="AI111" i="4"/>
  <c r="AI112" i="4"/>
  <c r="AJ112" i="4" s="1"/>
  <c r="AK112" i="4" s="1"/>
  <c r="AI113" i="4"/>
  <c r="AJ113" i="4" s="1"/>
  <c r="AK113" i="4" s="1"/>
  <c r="AI114" i="4"/>
  <c r="AJ114" i="4" s="1"/>
  <c r="AK114" i="4" s="1"/>
  <c r="AI115" i="4"/>
  <c r="AJ115" i="4" s="1"/>
  <c r="AK115" i="4" s="1"/>
  <c r="AI116" i="4"/>
  <c r="AJ116" i="4" s="1"/>
  <c r="AK116" i="4" s="1"/>
  <c r="AI117" i="4"/>
  <c r="AJ117" i="4" s="1"/>
  <c r="AK117" i="4" s="1"/>
  <c r="AI118" i="4"/>
  <c r="AJ118" i="4" s="1"/>
  <c r="AK118" i="4" s="1"/>
  <c r="AI119" i="4"/>
  <c r="AJ119" i="4" s="1"/>
  <c r="AK119" i="4" s="1"/>
  <c r="AI120" i="4"/>
  <c r="AI121" i="4"/>
  <c r="AI122" i="4"/>
  <c r="AJ122" i="4" s="1"/>
  <c r="AK122" i="4" s="1"/>
  <c r="AI123" i="4"/>
  <c r="AJ123" i="4" s="1"/>
  <c r="AK123" i="4" s="1"/>
  <c r="AI124" i="4"/>
  <c r="AJ124" i="4" s="1"/>
  <c r="AK124" i="4" s="1"/>
  <c r="AI125" i="4"/>
  <c r="AI126" i="4"/>
  <c r="AJ126" i="4" s="1"/>
  <c r="AK126" i="4" s="1"/>
  <c r="AI127" i="4"/>
  <c r="AJ127" i="4" s="1"/>
  <c r="AK127" i="4" s="1"/>
  <c r="AI128" i="4"/>
  <c r="AJ128" i="4" s="1"/>
  <c r="AK128" i="4" s="1"/>
  <c r="AI129" i="4"/>
  <c r="AJ129" i="4" s="1"/>
  <c r="AK129" i="4" s="1"/>
  <c r="AI130" i="4"/>
  <c r="AJ130" i="4" s="1"/>
  <c r="AK130" i="4" s="1"/>
  <c r="AI131" i="4"/>
  <c r="AJ131" i="4" s="1"/>
  <c r="AK131" i="4" s="1"/>
  <c r="AI132" i="4"/>
  <c r="AJ132" i="4" s="1"/>
  <c r="AK132" i="4" s="1"/>
  <c r="AI133" i="4"/>
  <c r="AJ133" i="4" s="1"/>
  <c r="AK133" i="4" s="1"/>
  <c r="AI134" i="4"/>
  <c r="AJ134" i="4" s="1"/>
  <c r="AK134" i="4" s="1"/>
  <c r="AI135" i="4"/>
  <c r="AJ135" i="4" s="1"/>
  <c r="AK135" i="4" s="1"/>
  <c r="AI136" i="4"/>
  <c r="AJ136" i="4" s="1"/>
  <c r="AK136" i="4" s="1"/>
  <c r="AI137" i="4"/>
  <c r="AJ137" i="4" s="1"/>
  <c r="AK137" i="4" s="1"/>
  <c r="X2" i="4"/>
  <c r="Y2" i="4" s="1"/>
  <c r="X22" i="4"/>
  <c r="Y22" i="4" s="1"/>
  <c r="X32" i="4"/>
  <c r="Y32" i="4" s="1"/>
  <c r="X42" i="4"/>
  <c r="Y42" i="4" s="1"/>
  <c r="X52" i="4"/>
  <c r="Y52" i="4" s="1"/>
  <c r="X62" i="4"/>
  <c r="Y62" i="4" s="1"/>
  <c r="X102" i="4"/>
  <c r="Y102" i="4" s="1"/>
  <c r="X112" i="4"/>
  <c r="Y112" i="4" s="1"/>
  <c r="X122" i="4"/>
  <c r="Y122" i="4" s="1"/>
  <c r="X132" i="4"/>
  <c r="Y132" i="4" s="1"/>
  <c r="W2" i="4"/>
  <c r="W3" i="4"/>
  <c r="X3" i="4" s="1"/>
  <c r="Y3" i="4" s="1"/>
  <c r="W4" i="4"/>
  <c r="X4" i="4" s="1"/>
  <c r="Y4" i="4" s="1"/>
  <c r="W5" i="4"/>
  <c r="X5" i="4" s="1"/>
  <c r="Y5" i="4" s="1"/>
  <c r="W6" i="4"/>
  <c r="X6" i="4" s="1"/>
  <c r="Y6" i="4" s="1"/>
  <c r="W7" i="4"/>
  <c r="X7" i="4" s="1"/>
  <c r="Y7" i="4" s="1"/>
  <c r="W8" i="4"/>
  <c r="X8" i="4" s="1"/>
  <c r="Y8" i="4" s="1"/>
  <c r="W9" i="4"/>
  <c r="X9" i="4" s="1"/>
  <c r="Y9" i="4" s="1"/>
  <c r="W10" i="4"/>
  <c r="X10" i="4" s="1"/>
  <c r="Y10" i="4" s="1"/>
  <c r="W11" i="4"/>
  <c r="X11" i="4" s="1"/>
  <c r="Y11" i="4" s="1"/>
  <c r="W12" i="4"/>
  <c r="X12" i="4" s="1"/>
  <c r="Y12" i="4" s="1"/>
  <c r="W13" i="4"/>
  <c r="X13" i="4" s="1"/>
  <c r="Y13" i="4" s="1"/>
  <c r="W14" i="4"/>
  <c r="X14" i="4" s="1"/>
  <c r="Y14" i="4" s="1"/>
  <c r="W15" i="4"/>
  <c r="X15" i="4" s="1"/>
  <c r="Y15" i="4" s="1"/>
  <c r="W16" i="4"/>
  <c r="X16" i="4" s="1"/>
  <c r="Y16" i="4" s="1"/>
  <c r="W17" i="4"/>
  <c r="X17" i="4" s="1"/>
  <c r="Y17" i="4" s="1"/>
  <c r="W18" i="4"/>
  <c r="X18" i="4" s="1"/>
  <c r="Y18" i="4" s="1"/>
  <c r="W19" i="4"/>
  <c r="X19" i="4" s="1"/>
  <c r="Y19" i="4" s="1"/>
  <c r="W20" i="4"/>
  <c r="X20" i="4" s="1"/>
  <c r="Y20" i="4" s="1"/>
  <c r="W21" i="4"/>
  <c r="X21" i="4" s="1"/>
  <c r="Y21" i="4" s="1"/>
  <c r="W22" i="4"/>
  <c r="W23" i="4"/>
  <c r="X23" i="4" s="1"/>
  <c r="Y23" i="4" s="1"/>
  <c r="W24" i="4"/>
  <c r="X24" i="4" s="1"/>
  <c r="Y24" i="4" s="1"/>
  <c r="W25" i="4"/>
  <c r="X25" i="4" s="1"/>
  <c r="Y25" i="4" s="1"/>
  <c r="W26" i="4"/>
  <c r="X26" i="4" s="1"/>
  <c r="Y26" i="4" s="1"/>
  <c r="W27" i="4"/>
  <c r="X27" i="4" s="1"/>
  <c r="Y27" i="4" s="1"/>
  <c r="W28" i="4"/>
  <c r="X28" i="4" s="1"/>
  <c r="Y28" i="4" s="1"/>
  <c r="W29" i="4"/>
  <c r="X29" i="4" s="1"/>
  <c r="Y29" i="4" s="1"/>
  <c r="W30" i="4"/>
  <c r="X30" i="4" s="1"/>
  <c r="Y30" i="4" s="1"/>
  <c r="W31" i="4"/>
  <c r="X31" i="4" s="1"/>
  <c r="Y31" i="4" s="1"/>
  <c r="W32" i="4"/>
  <c r="W33" i="4"/>
  <c r="X33" i="4" s="1"/>
  <c r="Y33" i="4" s="1"/>
  <c r="W34" i="4"/>
  <c r="X34" i="4" s="1"/>
  <c r="Y34" i="4" s="1"/>
  <c r="W35" i="4"/>
  <c r="X35" i="4" s="1"/>
  <c r="Y35" i="4" s="1"/>
  <c r="W36" i="4"/>
  <c r="X36" i="4" s="1"/>
  <c r="Y36" i="4" s="1"/>
  <c r="W37" i="4"/>
  <c r="X37" i="4" s="1"/>
  <c r="Y37" i="4" s="1"/>
  <c r="W38" i="4"/>
  <c r="X38" i="4" s="1"/>
  <c r="Y38" i="4" s="1"/>
  <c r="W39" i="4"/>
  <c r="X39" i="4" s="1"/>
  <c r="Y39" i="4" s="1"/>
  <c r="W40" i="4"/>
  <c r="X40" i="4" s="1"/>
  <c r="Y40" i="4" s="1"/>
  <c r="W41" i="4"/>
  <c r="X41" i="4" s="1"/>
  <c r="Y41" i="4" s="1"/>
  <c r="W42" i="4"/>
  <c r="W43" i="4"/>
  <c r="X43" i="4" s="1"/>
  <c r="Y43" i="4" s="1"/>
  <c r="W44" i="4"/>
  <c r="X44" i="4" s="1"/>
  <c r="Y44" i="4" s="1"/>
  <c r="W45" i="4"/>
  <c r="X45" i="4" s="1"/>
  <c r="Y45" i="4" s="1"/>
  <c r="W46" i="4"/>
  <c r="X46" i="4" s="1"/>
  <c r="Y46" i="4" s="1"/>
  <c r="W47" i="4"/>
  <c r="X47" i="4" s="1"/>
  <c r="Y47" i="4" s="1"/>
  <c r="W48" i="4"/>
  <c r="X48" i="4" s="1"/>
  <c r="Y48" i="4" s="1"/>
  <c r="W49" i="4"/>
  <c r="X49" i="4" s="1"/>
  <c r="Y49" i="4" s="1"/>
  <c r="W50" i="4"/>
  <c r="X50" i="4" s="1"/>
  <c r="Y50" i="4" s="1"/>
  <c r="W51" i="4"/>
  <c r="X51" i="4" s="1"/>
  <c r="Y51" i="4" s="1"/>
  <c r="W52" i="4"/>
  <c r="W53" i="4"/>
  <c r="X53" i="4" s="1"/>
  <c r="Y53" i="4" s="1"/>
  <c r="W54" i="4"/>
  <c r="X54" i="4" s="1"/>
  <c r="Y54" i="4" s="1"/>
  <c r="W55" i="4"/>
  <c r="X55" i="4" s="1"/>
  <c r="Y55" i="4" s="1"/>
  <c r="W56" i="4"/>
  <c r="X56" i="4" s="1"/>
  <c r="Y56" i="4" s="1"/>
  <c r="W57" i="4"/>
  <c r="X57" i="4" s="1"/>
  <c r="Y57" i="4" s="1"/>
  <c r="W58" i="4"/>
  <c r="X58" i="4" s="1"/>
  <c r="Y58" i="4" s="1"/>
  <c r="W59" i="4"/>
  <c r="X59" i="4" s="1"/>
  <c r="Y59" i="4" s="1"/>
  <c r="W60" i="4"/>
  <c r="X60" i="4" s="1"/>
  <c r="Y60" i="4" s="1"/>
  <c r="W61" i="4"/>
  <c r="X61" i="4" s="1"/>
  <c r="Y61" i="4" s="1"/>
  <c r="W62" i="4"/>
  <c r="W63" i="4"/>
  <c r="X63" i="4" s="1"/>
  <c r="Y63" i="4" s="1"/>
  <c r="W64" i="4"/>
  <c r="X64" i="4" s="1"/>
  <c r="Y64" i="4" s="1"/>
  <c r="W65" i="4"/>
  <c r="X65" i="4" s="1"/>
  <c r="Y65" i="4" s="1"/>
  <c r="W66" i="4"/>
  <c r="X66" i="4" s="1"/>
  <c r="Y66" i="4" s="1"/>
  <c r="W67" i="4"/>
  <c r="X67" i="4" s="1"/>
  <c r="Y67" i="4" s="1"/>
  <c r="W68" i="4"/>
  <c r="X68" i="4" s="1"/>
  <c r="Y68" i="4" s="1"/>
  <c r="W69" i="4"/>
  <c r="X69" i="4" s="1"/>
  <c r="Y69" i="4" s="1"/>
  <c r="W70" i="4"/>
  <c r="X70" i="4" s="1"/>
  <c r="Y70" i="4" s="1"/>
  <c r="W71" i="4"/>
  <c r="X71" i="4" s="1"/>
  <c r="Y71" i="4" s="1"/>
  <c r="W72" i="4"/>
  <c r="X72" i="4" s="1"/>
  <c r="Y72" i="4" s="1"/>
  <c r="W73" i="4"/>
  <c r="X73" i="4" s="1"/>
  <c r="Y73" i="4" s="1"/>
  <c r="W74" i="4"/>
  <c r="X74" i="4" s="1"/>
  <c r="Y74" i="4" s="1"/>
  <c r="W75" i="4"/>
  <c r="X75" i="4" s="1"/>
  <c r="Y75" i="4" s="1"/>
  <c r="W76" i="4"/>
  <c r="X76" i="4" s="1"/>
  <c r="Y76" i="4" s="1"/>
  <c r="W77" i="4"/>
  <c r="X77" i="4" s="1"/>
  <c r="Y77" i="4" s="1"/>
  <c r="W78" i="4"/>
  <c r="X78" i="4" s="1"/>
  <c r="Y78" i="4" s="1"/>
  <c r="W79" i="4"/>
  <c r="X79" i="4" s="1"/>
  <c r="Y79" i="4" s="1"/>
  <c r="W80" i="4"/>
  <c r="X80" i="4" s="1"/>
  <c r="Y80" i="4" s="1"/>
  <c r="W81" i="4"/>
  <c r="X81" i="4" s="1"/>
  <c r="Y81" i="4" s="1"/>
  <c r="W82" i="4"/>
  <c r="X82" i="4" s="1"/>
  <c r="Y82" i="4" s="1"/>
  <c r="W83" i="4"/>
  <c r="X83" i="4" s="1"/>
  <c r="Y83" i="4" s="1"/>
  <c r="W84" i="4"/>
  <c r="X84" i="4" s="1"/>
  <c r="Y84" i="4" s="1"/>
  <c r="W85" i="4"/>
  <c r="X85" i="4" s="1"/>
  <c r="Y85" i="4" s="1"/>
  <c r="W86" i="4"/>
  <c r="X86" i="4" s="1"/>
  <c r="Y86" i="4" s="1"/>
  <c r="W87" i="4"/>
  <c r="X87" i="4" s="1"/>
  <c r="Y87" i="4" s="1"/>
  <c r="W88" i="4"/>
  <c r="X88" i="4" s="1"/>
  <c r="Y88" i="4" s="1"/>
  <c r="W89" i="4"/>
  <c r="X89" i="4" s="1"/>
  <c r="Y89" i="4" s="1"/>
  <c r="W90" i="4"/>
  <c r="X90" i="4" s="1"/>
  <c r="Y90" i="4" s="1"/>
  <c r="W91" i="4"/>
  <c r="X91" i="4" s="1"/>
  <c r="Y91" i="4" s="1"/>
  <c r="W92" i="4"/>
  <c r="X92" i="4" s="1"/>
  <c r="Y92" i="4" s="1"/>
  <c r="W93" i="4"/>
  <c r="X93" i="4" s="1"/>
  <c r="Y93" i="4" s="1"/>
  <c r="W94" i="4"/>
  <c r="X94" i="4" s="1"/>
  <c r="Y94" i="4" s="1"/>
  <c r="W95" i="4"/>
  <c r="X95" i="4" s="1"/>
  <c r="Y95" i="4" s="1"/>
  <c r="W96" i="4"/>
  <c r="X96" i="4" s="1"/>
  <c r="Y96" i="4" s="1"/>
  <c r="W97" i="4"/>
  <c r="X97" i="4" s="1"/>
  <c r="Y97" i="4" s="1"/>
  <c r="W98" i="4"/>
  <c r="X98" i="4" s="1"/>
  <c r="Y98" i="4" s="1"/>
  <c r="W99" i="4"/>
  <c r="X99" i="4" s="1"/>
  <c r="Y99" i="4" s="1"/>
  <c r="W100" i="4"/>
  <c r="X100" i="4" s="1"/>
  <c r="Y100" i="4" s="1"/>
  <c r="W101" i="4"/>
  <c r="X101" i="4" s="1"/>
  <c r="Y101" i="4" s="1"/>
  <c r="W102" i="4"/>
  <c r="W103" i="4"/>
  <c r="X103" i="4" s="1"/>
  <c r="Y103" i="4" s="1"/>
  <c r="W104" i="4"/>
  <c r="X104" i="4" s="1"/>
  <c r="Y104" i="4" s="1"/>
  <c r="W105" i="4"/>
  <c r="X105" i="4" s="1"/>
  <c r="Y105" i="4" s="1"/>
  <c r="W106" i="4"/>
  <c r="X106" i="4" s="1"/>
  <c r="Y106" i="4" s="1"/>
  <c r="W107" i="4"/>
  <c r="X107" i="4" s="1"/>
  <c r="Y107" i="4" s="1"/>
  <c r="W108" i="4"/>
  <c r="X108" i="4" s="1"/>
  <c r="Y108" i="4" s="1"/>
  <c r="W109" i="4"/>
  <c r="X109" i="4" s="1"/>
  <c r="Y109" i="4" s="1"/>
  <c r="W110" i="4"/>
  <c r="X110" i="4" s="1"/>
  <c r="Y110" i="4" s="1"/>
  <c r="W111" i="4"/>
  <c r="X111" i="4" s="1"/>
  <c r="Y111" i="4" s="1"/>
  <c r="W112" i="4"/>
  <c r="W113" i="4"/>
  <c r="X113" i="4" s="1"/>
  <c r="Y113" i="4" s="1"/>
  <c r="W114" i="4"/>
  <c r="X114" i="4" s="1"/>
  <c r="Y114" i="4" s="1"/>
  <c r="W115" i="4"/>
  <c r="X115" i="4" s="1"/>
  <c r="Y115" i="4" s="1"/>
  <c r="W116" i="4"/>
  <c r="X116" i="4" s="1"/>
  <c r="Y116" i="4" s="1"/>
  <c r="W117" i="4"/>
  <c r="X117" i="4" s="1"/>
  <c r="Y117" i="4" s="1"/>
  <c r="W118" i="4"/>
  <c r="X118" i="4" s="1"/>
  <c r="Y118" i="4" s="1"/>
  <c r="W119" i="4"/>
  <c r="X119" i="4" s="1"/>
  <c r="Y119" i="4" s="1"/>
  <c r="W120" i="4"/>
  <c r="X120" i="4" s="1"/>
  <c r="Y120" i="4" s="1"/>
  <c r="W121" i="4"/>
  <c r="X121" i="4" s="1"/>
  <c r="Y121" i="4" s="1"/>
  <c r="W122" i="4"/>
  <c r="W123" i="4"/>
  <c r="X123" i="4" s="1"/>
  <c r="Y123" i="4" s="1"/>
  <c r="W124" i="4"/>
  <c r="X124" i="4" s="1"/>
  <c r="Y124" i="4" s="1"/>
  <c r="W125" i="4"/>
  <c r="X125" i="4" s="1"/>
  <c r="Y125" i="4" s="1"/>
  <c r="W126" i="4"/>
  <c r="X126" i="4" s="1"/>
  <c r="Y126" i="4" s="1"/>
  <c r="W127" i="4"/>
  <c r="X127" i="4" s="1"/>
  <c r="Y127" i="4" s="1"/>
  <c r="W128" i="4"/>
  <c r="X128" i="4" s="1"/>
  <c r="Y128" i="4" s="1"/>
  <c r="W129" i="4"/>
  <c r="X129" i="4" s="1"/>
  <c r="Y129" i="4" s="1"/>
  <c r="W130" i="4"/>
  <c r="X130" i="4" s="1"/>
  <c r="Y130" i="4" s="1"/>
  <c r="W131" i="4"/>
  <c r="X131" i="4" s="1"/>
  <c r="Y131" i="4" s="1"/>
  <c r="W132" i="4"/>
  <c r="W133" i="4"/>
  <c r="X133" i="4" s="1"/>
  <c r="Y133" i="4" s="1"/>
  <c r="W134" i="4"/>
  <c r="X134" i="4" s="1"/>
  <c r="Y134" i="4" s="1"/>
  <c r="W135" i="4"/>
  <c r="X135" i="4" s="1"/>
  <c r="Y135" i="4" s="1"/>
  <c r="W136" i="4"/>
  <c r="X136" i="4" s="1"/>
  <c r="Y136" i="4" s="1"/>
  <c r="W137" i="4"/>
  <c r="X137" i="4" s="1"/>
  <c r="Y137" i="4" s="1"/>
  <c r="L12" i="4"/>
  <c r="M12" i="4" s="1"/>
  <c r="L22" i="4"/>
  <c r="M22" i="4" s="1"/>
  <c r="L82" i="4"/>
  <c r="M82" i="4" s="1"/>
  <c r="L89" i="4"/>
  <c r="M89" i="4" s="1"/>
  <c r="K2" i="4"/>
  <c r="L2" i="4" s="1"/>
  <c r="M2" i="4" s="1"/>
  <c r="K3" i="4"/>
  <c r="L3" i="4" s="1"/>
  <c r="M3" i="4" s="1"/>
  <c r="K4" i="4"/>
  <c r="L4" i="4" s="1"/>
  <c r="M4" i="4" s="1"/>
  <c r="K5" i="4"/>
  <c r="L5" i="4" s="1"/>
  <c r="M5" i="4" s="1"/>
  <c r="K6" i="4"/>
  <c r="L6" i="4" s="1"/>
  <c r="M6" i="4" s="1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K13" i="4"/>
  <c r="L13" i="4" s="1"/>
  <c r="M13" i="4" s="1"/>
  <c r="K14" i="4"/>
  <c r="L14" i="4" s="1"/>
  <c r="M14" i="4" s="1"/>
  <c r="K15" i="4"/>
  <c r="L15" i="4" s="1"/>
  <c r="M15" i="4" s="1"/>
  <c r="K16" i="4"/>
  <c r="L16" i="4" s="1"/>
  <c r="M16" i="4" s="1"/>
  <c r="K17" i="4"/>
  <c r="L17" i="4" s="1"/>
  <c r="M17" i="4" s="1"/>
  <c r="K18" i="4"/>
  <c r="L18" i="4" s="1"/>
  <c r="M18" i="4" s="1"/>
  <c r="K19" i="4"/>
  <c r="L19" i="4" s="1"/>
  <c r="M19" i="4" s="1"/>
  <c r="K20" i="4"/>
  <c r="L20" i="4" s="1"/>
  <c r="M20" i="4" s="1"/>
  <c r="K21" i="4"/>
  <c r="L21" i="4" s="1"/>
  <c r="M21" i="4" s="1"/>
  <c r="K22" i="4"/>
  <c r="K23" i="4"/>
  <c r="L23" i="4" s="1"/>
  <c r="M23" i="4" s="1"/>
  <c r="K24" i="4"/>
  <c r="L24" i="4" s="1"/>
  <c r="M24" i="4" s="1"/>
  <c r="K25" i="4"/>
  <c r="L25" i="4" s="1"/>
  <c r="M25" i="4" s="1"/>
  <c r="K26" i="4"/>
  <c r="L26" i="4" s="1"/>
  <c r="M26" i="4" s="1"/>
  <c r="K27" i="4"/>
  <c r="L27" i="4" s="1"/>
  <c r="M27" i="4" s="1"/>
  <c r="K28" i="4"/>
  <c r="L28" i="4" s="1"/>
  <c r="M28" i="4" s="1"/>
  <c r="K29" i="4"/>
  <c r="L29" i="4" s="1"/>
  <c r="M29" i="4" s="1"/>
  <c r="K30" i="4"/>
  <c r="L30" i="4" s="1"/>
  <c r="M30" i="4" s="1"/>
  <c r="K31" i="4"/>
  <c r="L31" i="4" s="1"/>
  <c r="M31" i="4" s="1"/>
  <c r="K32" i="4"/>
  <c r="L32" i="4" s="1"/>
  <c r="M32" i="4" s="1"/>
  <c r="K33" i="4"/>
  <c r="L33" i="4" s="1"/>
  <c r="M33" i="4" s="1"/>
  <c r="K34" i="4"/>
  <c r="L34" i="4" s="1"/>
  <c r="M34" i="4" s="1"/>
  <c r="K35" i="4"/>
  <c r="L35" i="4" s="1"/>
  <c r="M35" i="4" s="1"/>
  <c r="K36" i="4"/>
  <c r="L36" i="4" s="1"/>
  <c r="M36" i="4" s="1"/>
  <c r="K37" i="4"/>
  <c r="L37" i="4" s="1"/>
  <c r="M37" i="4" s="1"/>
  <c r="K38" i="4"/>
  <c r="L38" i="4" s="1"/>
  <c r="M38" i="4" s="1"/>
  <c r="K39" i="4"/>
  <c r="L39" i="4" s="1"/>
  <c r="M39" i="4" s="1"/>
  <c r="K40" i="4"/>
  <c r="L40" i="4" s="1"/>
  <c r="M40" i="4" s="1"/>
  <c r="K41" i="4"/>
  <c r="L41" i="4" s="1"/>
  <c r="M41" i="4" s="1"/>
  <c r="K42" i="4"/>
  <c r="L42" i="4" s="1"/>
  <c r="M42" i="4" s="1"/>
  <c r="K43" i="4"/>
  <c r="L43" i="4" s="1"/>
  <c r="M43" i="4" s="1"/>
  <c r="K44" i="4"/>
  <c r="L44" i="4" s="1"/>
  <c r="M44" i="4" s="1"/>
  <c r="K45" i="4"/>
  <c r="L45" i="4" s="1"/>
  <c r="M45" i="4" s="1"/>
  <c r="K46" i="4"/>
  <c r="L46" i="4" s="1"/>
  <c r="M46" i="4" s="1"/>
  <c r="K47" i="4"/>
  <c r="L47" i="4" s="1"/>
  <c r="M47" i="4" s="1"/>
  <c r="K48" i="4"/>
  <c r="L48" i="4" s="1"/>
  <c r="M48" i="4" s="1"/>
  <c r="K49" i="4"/>
  <c r="L49" i="4" s="1"/>
  <c r="M49" i="4" s="1"/>
  <c r="K50" i="4"/>
  <c r="L50" i="4" s="1"/>
  <c r="M50" i="4" s="1"/>
  <c r="K51" i="4"/>
  <c r="L51" i="4" s="1"/>
  <c r="M51" i="4" s="1"/>
  <c r="K52" i="4"/>
  <c r="L52" i="4" s="1"/>
  <c r="M52" i="4" s="1"/>
  <c r="K53" i="4"/>
  <c r="L53" i="4" s="1"/>
  <c r="M53" i="4" s="1"/>
  <c r="K54" i="4"/>
  <c r="L54" i="4" s="1"/>
  <c r="M54" i="4" s="1"/>
  <c r="K55" i="4"/>
  <c r="L55" i="4" s="1"/>
  <c r="M55" i="4" s="1"/>
  <c r="K56" i="4"/>
  <c r="L56" i="4" s="1"/>
  <c r="M56" i="4" s="1"/>
  <c r="K57" i="4"/>
  <c r="L57" i="4" s="1"/>
  <c r="M57" i="4" s="1"/>
  <c r="K58" i="4"/>
  <c r="L58" i="4" s="1"/>
  <c r="M58" i="4" s="1"/>
  <c r="K59" i="4"/>
  <c r="L59" i="4" s="1"/>
  <c r="M59" i="4" s="1"/>
  <c r="K60" i="4"/>
  <c r="L60" i="4" s="1"/>
  <c r="M60" i="4" s="1"/>
  <c r="K61" i="4"/>
  <c r="L61" i="4" s="1"/>
  <c r="M61" i="4" s="1"/>
  <c r="K62" i="4"/>
  <c r="L62" i="4" s="1"/>
  <c r="M62" i="4" s="1"/>
  <c r="K63" i="4"/>
  <c r="L63" i="4" s="1"/>
  <c r="M63" i="4" s="1"/>
  <c r="K64" i="4"/>
  <c r="L64" i="4" s="1"/>
  <c r="M64" i="4" s="1"/>
  <c r="K65" i="4"/>
  <c r="L65" i="4" s="1"/>
  <c r="M65" i="4" s="1"/>
  <c r="K66" i="4"/>
  <c r="L66" i="4" s="1"/>
  <c r="M66" i="4" s="1"/>
  <c r="K67" i="4"/>
  <c r="L67" i="4" s="1"/>
  <c r="M67" i="4" s="1"/>
  <c r="K68" i="4"/>
  <c r="L68" i="4" s="1"/>
  <c r="M68" i="4" s="1"/>
  <c r="K69" i="4"/>
  <c r="L69" i="4" s="1"/>
  <c r="M69" i="4" s="1"/>
  <c r="K70" i="4"/>
  <c r="L70" i="4" s="1"/>
  <c r="M70" i="4" s="1"/>
  <c r="K71" i="4"/>
  <c r="L71" i="4" s="1"/>
  <c r="M71" i="4" s="1"/>
  <c r="K72" i="4"/>
  <c r="L72" i="4" s="1"/>
  <c r="M72" i="4" s="1"/>
  <c r="K73" i="4"/>
  <c r="L73" i="4" s="1"/>
  <c r="M73" i="4" s="1"/>
  <c r="K74" i="4"/>
  <c r="L74" i="4" s="1"/>
  <c r="M74" i="4" s="1"/>
  <c r="K75" i="4"/>
  <c r="L75" i="4" s="1"/>
  <c r="M75" i="4" s="1"/>
  <c r="K76" i="4"/>
  <c r="L76" i="4" s="1"/>
  <c r="M76" i="4" s="1"/>
  <c r="K77" i="4"/>
  <c r="L77" i="4" s="1"/>
  <c r="M77" i="4" s="1"/>
  <c r="K78" i="4"/>
  <c r="L78" i="4" s="1"/>
  <c r="M78" i="4" s="1"/>
  <c r="K79" i="4"/>
  <c r="L79" i="4" s="1"/>
  <c r="M79" i="4" s="1"/>
  <c r="K80" i="4"/>
  <c r="L80" i="4" s="1"/>
  <c r="M80" i="4" s="1"/>
  <c r="K81" i="4"/>
  <c r="L81" i="4" s="1"/>
  <c r="M81" i="4" s="1"/>
  <c r="K82" i="4"/>
  <c r="K83" i="4"/>
  <c r="L83" i="4" s="1"/>
  <c r="M83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 s="1"/>
  <c r="M87" i="4" s="1"/>
  <c r="K88" i="4"/>
  <c r="L88" i="4" s="1"/>
  <c r="M88" i="4" s="1"/>
  <c r="K89" i="4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 s="1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106" i="4"/>
  <c r="L106" i="4" s="1"/>
  <c r="M106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28" i="4"/>
  <c r="L128" i="4" s="1"/>
  <c r="M128" i="4" s="1"/>
  <c r="K129" i="4"/>
  <c r="L129" i="4" s="1"/>
  <c r="M129" i="4" s="1"/>
  <c r="K130" i="4"/>
  <c r="L130" i="4" s="1"/>
  <c r="M130" i="4" s="1"/>
  <c r="K131" i="4"/>
  <c r="L131" i="4" s="1"/>
  <c r="M131" i="4" s="1"/>
  <c r="K132" i="4"/>
  <c r="L132" i="4" s="1"/>
  <c r="M132" i="4" s="1"/>
  <c r="K133" i="4"/>
  <c r="L133" i="4" s="1"/>
  <c r="M133" i="4" s="1"/>
  <c r="K134" i="4"/>
  <c r="L134" i="4" s="1"/>
  <c r="M134" i="4" s="1"/>
  <c r="K135" i="4"/>
  <c r="L135" i="4" s="1"/>
  <c r="M135" i="4" s="1"/>
  <c r="K136" i="4"/>
  <c r="L136" i="4" s="1"/>
  <c r="M136" i="4" s="1"/>
  <c r="K137" i="4"/>
  <c r="L137" i="4" s="1"/>
  <c r="M137" i="4" s="1"/>
  <c r="H34" i="3"/>
  <c r="I34" i="3" s="1"/>
  <c r="K44" i="3"/>
  <c r="L44" i="3" s="1"/>
  <c r="K94" i="3"/>
  <c r="L94" i="3" s="1"/>
  <c r="T2" i="3"/>
  <c r="U2" i="3" s="1"/>
  <c r="T3" i="3"/>
  <c r="U3" i="3" s="1"/>
  <c r="T4" i="3"/>
  <c r="U4" i="3" s="1"/>
  <c r="T5" i="3"/>
  <c r="U5" i="3" s="1"/>
  <c r="T6" i="3"/>
  <c r="U6" i="3" s="1"/>
  <c r="T7" i="3"/>
  <c r="U7" i="3" s="1"/>
  <c r="T8" i="3"/>
  <c r="U8" i="3" s="1"/>
  <c r="T9" i="3"/>
  <c r="U9" i="3" s="1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T17" i="3"/>
  <c r="U17" i="3" s="1"/>
  <c r="T18" i="3"/>
  <c r="U18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T38" i="3"/>
  <c r="U38" i="3" s="1"/>
  <c r="T39" i="3"/>
  <c r="U39" i="3" s="1"/>
  <c r="T40" i="3"/>
  <c r="U40" i="3" s="1"/>
  <c r="T41" i="3"/>
  <c r="U41" i="3" s="1"/>
  <c r="T42" i="3"/>
  <c r="U42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49" i="3"/>
  <c r="U49" i="3" s="1"/>
  <c r="T50" i="3"/>
  <c r="U50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7" i="3"/>
  <c r="U57" i="3" s="1"/>
  <c r="T58" i="3"/>
  <c r="U58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T65" i="3"/>
  <c r="U65" i="3" s="1"/>
  <c r="T66" i="3"/>
  <c r="U66" i="3" s="1"/>
  <c r="T67" i="3"/>
  <c r="U67" i="3" s="1"/>
  <c r="T68" i="3"/>
  <c r="U68" i="3" s="1"/>
  <c r="T69" i="3"/>
  <c r="U69" i="3" s="1"/>
  <c r="T70" i="3"/>
  <c r="U70" i="3" s="1"/>
  <c r="T71" i="3"/>
  <c r="U71" i="3" s="1"/>
  <c r="T72" i="3"/>
  <c r="U72" i="3" s="1"/>
  <c r="T73" i="3"/>
  <c r="U73" i="3" s="1"/>
  <c r="T74" i="3"/>
  <c r="U74" i="3" s="1"/>
  <c r="T75" i="3"/>
  <c r="U75" i="3" s="1"/>
  <c r="T76" i="3"/>
  <c r="U76" i="3" s="1"/>
  <c r="T77" i="3"/>
  <c r="U77" i="3" s="1"/>
  <c r="T78" i="3"/>
  <c r="U78" i="3" s="1"/>
  <c r="T79" i="3"/>
  <c r="U79" i="3" s="1"/>
  <c r="T80" i="3"/>
  <c r="U80" i="3" s="1"/>
  <c r="T81" i="3"/>
  <c r="U81" i="3" s="1"/>
  <c r="T82" i="3"/>
  <c r="U82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89" i="3"/>
  <c r="U89" i="3" s="1"/>
  <c r="T90" i="3"/>
  <c r="U90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7" i="3"/>
  <c r="U97" i="3" s="1"/>
  <c r="T98" i="3"/>
  <c r="U98" i="3" s="1"/>
  <c r="T99" i="3"/>
  <c r="U99" i="3" s="1"/>
  <c r="T100" i="3"/>
  <c r="U100" i="3" s="1"/>
  <c r="T101" i="3"/>
  <c r="U101" i="3" s="1"/>
  <c r="T102" i="3"/>
  <c r="U102" i="3" s="1"/>
  <c r="T103" i="3"/>
  <c r="U103" i="3" s="1"/>
  <c r="T104" i="3"/>
  <c r="U104" i="3" s="1"/>
  <c r="T105" i="3"/>
  <c r="U105" i="3" s="1"/>
  <c r="T106" i="3"/>
  <c r="U106" i="3" s="1"/>
  <c r="T107" i="3"/>
  <c r="U107" i="3" s="1"/>
  <c r="T108" i="3"/>
  <c r="U108" i="3" s="1"/>
  <c r="T110" i="3"/>
  <c r="U110" i="3" s="1"/>
  <c r="T111" i="3"/>
  <c r="U111" i="3" s="1"/>
  <c r="T112" i="3"/>
  <c r="U112" i="3" s="1"/>
  <c r="T113" i="3"/>
  <c r="U113" i="3" s="1"/>
  <c r="T114" i="3"/>
  <c r="U114" i="3" s="1"/>
  <c r="T115" i="3"/>
  <c r="U115" i="3" s="1"/>
  <c r="T116" i="3"/>
  <c r="U116" i="3" s="1"/>
  <c r="T117" i="3"/>
  <c r="U117" i="3" s="1"/>
  <c r="T118" i="3"/>
  <c r="U118" i="3" s="1"/>
  <c r="T122" i="3"/>
  <c r="U122" i="3" s="1"/>
  <c r="T123" i="3"/>
  <c r="U123" i="3" s="1"/>
  <c r="T124" i="3"/>
  <c r="U124" i="3" s="1"/>
  <c r="T125" i="3"/>
  <c r="U125" i="3" s="1"/>
  <c r="T126" i="3"/>
  <c r="U126" i="3" s="1"/>
  <c r="T127" i="3"/>
  <c r="U127" i="3" s="1"/>
  <c r="T128" i="3"/>
  <c r="U128" i="3" s="1"/>
  <c r="T131" i="3"/>
  <c r="U131" i="3" s="1"/>
  <c r="T132" i="3"/>
  <c r="U132" i="3" s="1"/>
  <c r="T133" i="3"/>
  <c r="U133" i="3" s="1"/>
  <c r="T134" i="3"/>
  <c r="U134" i="3" s="1"/>
  <c r="T135" i="3"/>
  <c r="U135" i="3" s="1"/>
  <c r="T136" i="3"/>
  <c r="U136" i="3" s="1"/>
  <c r="T137" i="3"/>
  <c r="U137" i="3" s="1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41" i="3"/>
  <c r="L41" i="3" s="1"/>
  <c r="K42" i="3"/>
  <c r="L42" i="3" s="1"/>
  <c r="K43" i="3"/>
  <c r="L43" i="3" s="1"/>
  <c r="K45" i="3"/>
  <c r="L45" i="3" s="1"/>
  <c r="K46" i="3"/>
  <c r="L46" i="3" s="1"/>
  <c r="K48" i="3"/>
  <c r="L48" i="3" s="1"/>
  <c r="K51" i="3"/>
  <c r="L51" i="3" s="1"/>
  <c r="K52" i="3"/>
  <c r="L52" i="3" s="1"/>
  <c r="K53" i="3"/>
  <c r="L53" i="3" s="1"/>
  <c r="K54" i="3"/>
  <c r="L54" i="3" s="1"/>
  <c r="K55" i="3"/>
  <c r="L55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91" i="3"/>
  <c r="L91" i="3" s="1"/>
  <c r="K92" i="3"/>
  <c r="L92" i="3" s="1"/>
  <c r="K93" i="3"/>
  <c r="L93" i="3" s="1"/>
  <c r="K95" i="3"/>
  <c r="L95" i="3" s="1"/>
  <c r="K96" i="3"/>
  <c r="L96" i="3" s="1"/>
  <c r="K97" i="3"/>
  <c r="L97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31" i="3"/>
  <c r="L131" i="3" s="1"/>
  <c r="K132" i="3"/>
  <c r="L132" i="3" s="1"/>
  <c r="K133" i="3"/>
  <c r="L133" i="3" s="1"/>
  <c r="K134" i="3"/>
  <c r="L134" i="3" s="1"/>
  <c r="K135" i="3"/>
  <c r="L135" i="3" s="1"/>
  <c r="K136" i="3"/>
  <c r="L136" i="3" s="1"/>
  <c r="H4" i="3"/>
  <c r="I4" i="3" s="1"/>
  <c r="H9" i="3"/>
  <c r="I9" i="3" s="1"/>
  <c r="H54" i="3"/>
  <c r="I54" i="3" s="1"/>
  <c r="H62" i="3"/>
  <c r="I62" i="3" s="1"/>
  <c r="H65" i="3"/>
  <c r="I65" i="3" s="1"/>
  <c r="H66" i="3"/>
  <c r="I66" i="3" s="1"/>
  <c r="H83" i="3"/>
  <c r="H84" i="3"/>
  <c r="I84" i="3" s="1"/>
  <c r="H104" i="3"/>
  <c r="I104" i="3" s="1"/>
  <c r="H112" i="3"/>
  <c r="I112" i="3" s="1"/>
  <c r="H133" i="3"/>
  <c r="I133" i="3" s="1"/>
  <c r="H110" i="3" l="1"/>
  <c r="I110" i="3" s="1"/>
  <c r="H90" i="3"/>
  <c r="I90" i="3" s="1"/>
  <c r="H50" i="3"/>
  <c r="I50" i="3" s="1"/>
  <c r="H30" i="3"/>
  <c r="I30" i="3" s="1"/>
  <c r="H137" i="3"/>
  <c r="I137" i="3" s="1"/>
  <c r="Q115" i="3"/>
  <c r="I83" i="3"/>
  <c r="G83" i="3"/>
  <c r="H122" i="3"/>
  <c r="I122" i="3" s="1"/>
  <c r="H52" i="3"/>
  <c r="I52" i="3" s="1"/>
  <c r="H86" i="3"/>
  <c r="I86" i="3" s="1"/>
  <c r="H131" i="3"/>
  <c r="I131" i="3" s="1"/>
  <c r="H121" i="3"/>
  <c r="I121" i="3" s="1"/>
  <c r="H111" i="3"/>
  <c r="I111" i="3" s="1"/>
  <c r="H101" i="3"/>
  <c r="I101" i="3" s="1"/>
  <c r="H91" i="3"/>
  <c r="I91" i="3" s="1"/>
  <c r="H81" i="3"/>
  <c r="I81" i="3" s="1"/>
  <c r="H71" i="3"/>
  <c r="I71" i="3" s="1"/>
  <c r="H61" i="3"/>
  <c r="I61" i="3" s="1"/>
  <c r="H51" i="3"/>
  <c r="I51" i="3" s="1"/>
  <c r="H41" i="3"/>
  <c r="I41" i="3" s="1"/>
  <c r="H21" i="3"/>
  <c r="I21" i="3" s="1"/>
  <c r="H11" i="3"/>
  <c r="I11" i="3" s="1"/>
  <c r="Q129" i="3"/>
  <c r="R129" i="3" s="1"/>
  <c r="Q119" i="3"/>
  <c r="R119" i="3" s="1"/>
  <c r="Q109" i="3"/>
  <c r="R109" i="3" s="1"/>
  <c r="Q99" i="3"/>
  <c r="R99" i="3" s="1"/>
  <c r="Q89" i="3"/>
  <c r="R89" i="3" s="1"/>
  <c r="Q79" i="3"/>
  <c r="R79" i="3" s="1"/>
  <c r="Q69" i="3"/>
  <c r="R69" i="3" s="1"/>
  <c r="Q59" i="3"/>
  <c r="R59" i="3" s="1"/>
  <c r="Q49" i="3"/>
  <c r="R49" i="3" s="1"/>
  <c r="Q39" i="3"/>
  <c r="R39" i="3" s="1"/>
  <c r="Q29" i="3"/>
  <c r="R29" i="3" s="1"/>
  <c r="Q19" i="3"/>
  <c r="R19" i="3" s="1"/>
  <c r="Q9" i="3"/>
  <c r="R9" i="3" s="1"/>
  <c r="H31" i="3"/>
  <c r="I31" i="3" s="1"/>
  <c r="G62" i="3"/>
  <c r="H22" i="3"/>
  <c r="I22" i="3" s="1"/>
  <c r="Q128" i="3"/>
  <c r="R128" i="3" s="1"/>
  <c r="Q118" i="3"/>
  <c r="R118" i="3" s="1"/>
  <c r="Q108" i="3"/>
  <c r="R108" i="3" s="1"/>
  <c r="Q98" i="3"/>
  <c r="R98" i="3" s="1"/>
  <c r="Q88" i="3"/>
  <c r="R88" i="3" s="1"/>
  <c r="Q78" i="3"/>
  <c r="R78" i="3" s="1"/>
  <c r="Q68" i="3"/>
  <c r="R68" i="3" s="1"/>
  <c r="Q58" i="3"/>
  <c r="R58" i="3" s="1"/>
  <c r="Q48" i="3"/>
  <c r="R48" i="3" s="1"/>
  <c r="Q38" i="3"/>
  <c r="R38" i="3" s="1"/>
  <c r="Q28" i="3"/>
  <c r="R28" i="3" s="1"/>
  <c r="Q18" i="3"/>
  <c r="R18" i="3" s="1"/>
  <c r="Q8" i="3"/>
  <c r="R8" i="3" s="1"/>
  <c r="H134" i="3"/>
  <c r="I134" i="3" s="1"/>
  <c r="Q60" i="3"/>
  <c r="R60" i="3" s="1"/>
  <c r="H130" i="3"/>
  <c r="I130" i="3" s="1"/>
  <c r="Q137" i="3"/>
  <c r="R137" i="3" s="1"/>
  <c r="Q107" i="3"/>
  <c r="R107" i="3" s="1"/>
  <c r="Q97" i="3"/>
  <c r="R97" i="3" s="1"/>
  <c r="Q87" i="3"/>
  <c r="R87" i="3" s="1"/>
  <c r="Q77" i="3"/>
  <c r="R77" i="3" s="1"/>
  <c r="Q67" i="3"/>
  <c r="R67" i="3" s="1"/>
  <c r="Q57" i="3"/>
  <c r="R57" i="3" s="1"/>
  <c r="Q47" i="3"/>
  <c r="R47" i="3" s="1"/>
  <c r="Q37" i="3"/>
  <c r="R37" i="3" s="1"/>
  <c r="Q27" i="3"/>
  <c r="R27" i="3" s="1"/>
  <c r="Q17" i="3"/>
  <c r="R17" i="3" s="1"/>
  <c r="Q7" i="3"/>
  <c r="R7" i="3" s="1"/>
  <c r="H70" i="3"/>
  <c r="I70" i="3" s="1"/>
  <c r="H42" i="3"/>
  <c r="I42" i="3" s="1"/>
  <c r="H60" i="3"/>
  <c r="I60" i="3" s="1"/>
  <c r="H99" i="3"/>
  <c r="I99" i="3" s="1"/>
  <c r="Q127" i="3"/>
  <c r="R127" i="3" s="1"/>
  <c r="H128" i="3"/>
  <c r="I128" i="3" s="1"/>
  <c r="H118" i="3"/>
  <c r="I118" i="3" s="1"/>
  <c r="H108" i="3"/>
  <c r="I108" i="3" s="1"/>
  <c r="H88" i="3"/>
  <c r="I88" i="3" s="1"/>
  <c r="H78" i="3"/>
  <c r="I78" i="3" s="1"/>
  <c r="H68" i="3"/>
  <c r="I68" i="3" s="1"/>
  <c r="H58" i="3"/>
  <c r="I58" i="3" s="1"/>
  <c r="H38" i="3"/>
  <c r="I38" i="3" s="1"/>
  <c r="H28" i="3"/>
  <c r="I28" i="3" s="1"/>
  <c r="H18" i="3"/>
  <c r="I18" i="3" s="1"/>
  <c r="H8" i="3"/>
  <c r="I8" i="3" s="1"/>
  <c r="Q136" i="3"/>
  <c r="R136" i="3" s="1"/>
  <c r="Q126" i="3"/>
  <c r="R126" i="3" s="1"/>
  <c r="Q116" i="3"/>
  <c r="R116" i="3" s="1"/>
  <c r="Q106" i="3"/>
  <c r="R106" i="3" s="1"/>
  <c r="Q96" i="3"/>
  <c r="R96" i="3" s="1"/>
  <c r="Q86" i="3"/>
  <c r="R86" i="3" s="1"/>
  <c r="Q76" i="3"/>
  <c r="R76" i="3" s="1"/>
  <c r="Q66" i="3"/>
  <c r="R66" i="3" s="1"/>
  <c r="Q56" i="3"/>
  <c r="R56" i="3" s="1"/>
  <c r="Q46" i="3"/>
  <c r="R46" i="3" s="1"/>
  <c r="Q36" i="3"/>
  <c r="R36" i="3" s="1"/>
  <c r="Q26" i="3"/>
  <c r="R26" i="3" s="1"/>
  <c r="Q16" i="3"/>
  <c r="R16" i="3" s="1"/>
  <c r="Q6" i="3"/>
  <c r="R6" i="3" s="1"/>
  <c r="H120" i="3"/>
  <c r="I120" i="3" s="1"/>
  <c r="H102" i="3"/>
  <c r="I102" i="3" s="1"/>
  <c r="H32" i="3"/>
  <c r="I32" i="3" s="1"/>
  <c r="H2" i="3"/>
  <c r="I2" i="3" s="1"/>
  <c r="Q90" i="3"/>
  <c r="R90" i="3" s="1"/>
  <c r="Q10" i="3"/>
  <c r="R10" i="3" s="1"/>
  <c r="H109" i="3"/>
  <c r="I109" i="3" s="1"/>
  <c r="H49" i="3"/>
  <c r="I49" i="3" s="1"/>
  <c r="H19" i="3"/>
  <c r="I19" i="3" s="1"/>
  <c r="H117" i="3"/>
  <c r="I117" i="3" s="1"/>
  <c r="H97" i="3"/>
  <c r="I97" i="3" s="1"/>
  <c r="H77" i="3"/>
  <c r="I77" i="3" s="1"/>
  <c r="H57" i="3"/>
  <c r="I57" i="3" s="1"/>
  <c r="H37" i="3"/>
  <c r="I37" i="3" s="1"/>
  <c r="H7" i="3"/>
  <c r="I7" i="3" s="1"/>
  <c r="Q135" i="3"/>
  <c r="R135" i="3" s="1"/>
  <c r="Q125" i="3"/>
  <c r="R125" i="3" s="1"/>
  <c r="Q105" i="3"/>
  <c r="R105" i="3" s="1"/>
  <c r="Q95" i="3"/>
  <c r="R95" i="3" s="1"/>
  <c r="Q85" i="3"/>
  <c r="R85" i="3" s="1"/>
  <c r="Q75" i="3"/>
  <c r="R75" i="3" s="1"/>
  <c r="Q65" i="3"/>
  <c r="R65" i="3" s="1"/>
  <c r="Q55" i="3"/>
  <c r="R55" i="3" s="1"/>
  <c r="Q45" i="3"/>
  <c r="R45" i="3" s="1"/>
  <c r="Q35" i="3"/>
  <c r="R35" i="3" s="1"/>
  <c r="Q25" i="3"/>
  <c r="R25" i="3" s="1"/>
  <c r="Q15" i="3"/>
  <c r="R15" i="3" s="1"/>
  <c r="Q5" i="3"/>
  <c r="R5" i="3" s="1"/>
  <c r="G30" i="3"/>
  <c r="Q130" i="3"/>
  <c r="R130" i="3" s="1"/>
  <c r="Q70" i="3"/>
  <c r="R70" i="3" s="1"/>
  <c r="H80" i="3"/>
  <c r="I80" i="3" s="1"/>
  <c r="H20" i="3"/>
  <c r="I20" i="3" s="1"/>
  <c r="H89" i="3"/>
  <c r="I89" i="3" s="1"/>
  <c r="H39" i="3"/>
  <c r="I39" i="3" s="1"/>
  <c r="Q117" i="3"/>
  <c r="R117" i="3" s="1"/>
  <c r="H127" i="3"/>
  <c r="I127" i="3" s="1"/>
  <c r="H107" i="3"/>
  <c r="I107" i="3" s="1"/>
  <c r="H87" i="3"/>
  <c r="I87" i="3" s="1"/>
  <c r="H67" i="3"/>
  <c r="I67" i="3" s="1"/>
  <c r="H47" i="3"/>
  <c r="I47" i="3" s="1"/>
  <c r="H27" i="3"/>
  <c r="I27" i="3" s="1"/>
  <c r="H17" i="3"/>
  <c r="I17" i="3" s="1"/>
  <c r="G136" i="3"/>
  <c r="H126" i="3"/>
  <c r="I126" i="3" s="1"/>
  <c r="G116" i="3"/>
  <c r="H106" i="3"/>
  <c r="I106" i="3" s="1"/>
  <c r="H96" i="3"/>
  <c r="I96" i="3" s="1"/>
  <c r="H76" i="3"/>
  <c r="I76" i="3" s="1"/>
  <c r="G66" i="3"/>
  <c r="H56" i="3"/>
  <c r="I56" i="3" s="1"/>
  <c r="H46" i="3"/>
  <c r="I46" i="3" s="1"/>
  <c r="H26" i="3"/>
  <c r="I26" i="3" s="1"/>
  <c r="H16" i="3"/>
  <c r="I16" i="3" s="1"/>
  <c r="H6" i="3"/>
  <c r="I6" i="3" s="1"/>
  <c r="Q134" i="3"/>
  <c r="R134" i="3" s="1"/>
  <c r="Q124" i="3"/>
  <c r="R124" i="3" s="1"/>
  <c r="Q114" i="3"/>
  <c r="R114" i="3" s="1"/>
  <c r="Q104" i="3"/>
  <c r="R104" i="3" s="1"/>
  <c r="Q94" i="3"/>
  <c r="R94" i="3" s="1"/>
  <c r="Q84" i="3"/>
  <c r="R84" i="3" s="1"/>
  <c r="Q74" i="3"/>
  <c r="R74" i="3" s="1"/>
  <c r="Q64" i="3"/>
  <c r="R64" i="3" s="1"/>
  <c r="Q54" i="3"/>
  <c r="R54" i="3" s="1"/>
  <c r="Q44" i="3"/>
  <c r="R44" i="3" s="1"/>
  <c r="Q34" i="3"/>
  <c r="R34" i="3" s="1"/>
  <c r="Q24" i="3"/>
  <c r="R24" i="3" s="1"/>
  <c r="Q14" i="3"/>
  <c r="R14" i="3" s="1"/>
  <c r="Q4" i="3"/>
  <c r="R4" i="3" s="1"/>
  <c r="G112" i="3"/>
  <c r="H92" i="3"/>
  <c r="I92" i="3" s="1"/>
  <c r="Q20" i="3"/>
  <c r="R20" i="3" s="1"/>
  <c r="H129" i="3"/>
  <c r="I129" i="3" s="1"/>
  <c r="H69" i="3"/>
  <c r="I69" i="3" s="1"/>
  <c r="H135" i="3"/>
  <c r="I135" i="3" s="1"/>
  <c r="H125" i="3"/>
  <c r="I125" i="3" s="1"/>
  <c r="G115" i="3"/>
  <c r="H105" i="3"/>
  <c r="I105" i="3" s="1"/>
  <c r="H95" i="3"/>
  <c r="I95" i="3" s="1"/>
  <c r="H85" i="3"/>
  <c r="I85" i="3" s="1"/>
  <c r="H75" i="3"/>
  <c r="I75" i="3" s="1"/>
  <c r="G65" i="3"/>
  <c r="H55" i="3"/>
  <c r="I55" i="3" s="1"/>
  <c r="H45" i="3"/>
  <c r="I45" i="3" s="1"/>
  <c r="H35" i="3"/>
  <c r="I35" i="3" s="1"/>
  <c r="H25" i="3"/>
  <c r="I25" i="3" s="1"/>
  <c r="H15" i="3"/>
  <c r="I15" i="3" s="1"/>
  <c r="H5" i="3"/>
  <c r="I5" i="3" s="1"/>
  <c r="Q133" i="3"/>
  <c r="R133" i="3" s="1"/>
  <c r="Q123" i="3"/>
  <c r="R123" i="3" s="1"/>
  <c r="Q113" i="3"/>
  <c r="R113" i="3" s="1"/>
  <c r="Q103" i="3"/>
  <c r="R103" i="3" s="1"/>
  <c r="Q93" i="3"/>
  <c r="R93" i="3" s="1"/>
  <c r="Q83" i="3"/>
  <c r="R83" i="3" s="1"/>
  <c r="Q73" i="3"/>
  <c r="R73" i="3" s="1"/>
  <c r="Q63" i="3"/>
  <c r="R63" i="3" s="1"/>
  <c r="Q53" i="3"/>
  <c r="R53" i="3" s="1"/>
  <c r="Q43" i="3"/>
  <c r="R43" i="3" s="1"/>
  <c r="Q33" i="3"/>
  <c r="R33" i="3" s="1"/>
  <c r="Q23" i="3"/>
  <c r="R23" i="3" s="1"/>
  <c r="Q13" i="3"/>
  <c r="R13" i="3" s="1"/>
  <c r="Q3" i="3"/>
  <c r="R3" i="3" s="1"/>
  <c r="G110" i="3"/>
  <c r="Q110" i="3"/>
  <c r="R110" i="3" s="1"/>
  <c r="H132" i="3"/>
  <c r="I132" i="3" s="1"/>
  <c r="H72" i="3"/>
  <c r="I72" i="3" s="1"/>
  <c r="H12" i="3"/>
  <c r="I12" i="3" s="1"/>
  <c r="Q100" i="3"/>
  <c r="R100" i="3" s="1"/>
  <c r="Q40" i="3"/>
  <c r="R40" i="3" s="1"/>
  <c r="H40" i="3"/>
  <c r="I40" i="3" s="1"/>
  <c r="H10" i="3"/>
  <c r="I10" i="3" s="1"/>
  <c r="H79" i="3"/>
  <c r="I79" i="3" s="1"/>
  <c r="H29" i="3"/>
  <c r="I29" i="3" s="1"/>
  <c r="G9" i="3"/>
  <c r="G104" i="3"/>
  <c r="G84" i="3"/>
  <c r="G54" i="3"/>
  <c r="G34" i="3"/>
  <c r="H14" i="3"/>
  <c r="I14" i="3" s="1"/>
  <c r="G4" i="3"/>
  <c r="Q132" i="3"/>
  <c r="R132" i="3" s="1"/>
  <c r="Q122" i="3"/>
  <c r="R122" i="3" s="1"/>
  <c r="Q112" i="3"/>
  <c r="R112" i="3" s="1"/>
  <c r="Q102" i="3"/>
  <c r="R102" i="3" s="1"/>
  <c r="Q92" i="3"/>
  <c r="R92" i="3" s="1"/>
  <c r="Q82" i="3"/>
  <c r="R82" i="3" s="1"/>
  <c r="Q72" i="3"/>
  <c r="R72" i="3" s="1"/>
  <c r="Q62" i="3"/>
  <c r="R62" i="3" s="1"/>
  <c r="Q52" i="3"/>
  <c r="R52" i="3" s="1"/>
  <c r="Q42" i="3"/>
  <c r="R42" i="3" s="1"/>
  <c r="Q32" i="3"/>
  <c r="R32" i="3" s="1"/>
  <c r="Q22" i="3"/>
  <c r="R22" i="3" s="1"/>
  <c r="Q12" i="3"/>
  <c r="R12" i="3" s="1"/>
  <c r="Q2" i="3"/>
  <c r="R2" i="3" s="1"/>
  <c r="H100" i="3"/>
  <c r="I100" i="3" s="1"/>
  <c r="H48" i="3"/>
  <c r="I48" i="3" s="1"/>
  <c r="G90" i="3"/>
  <c r="Q80" i="3"/>
  <c r="R80" i="3" s="1"/>
  <c r="H82" i="3"/>
  <c r="I82" i="3" s="1"/>
  <c r="Q120" i="3"/>
  <c r="R120" i="3" s="1"/>
  <c r="Q50" i="3"/>
  <c r="R50" i="3" s="1"/>
  <c r="G50" i="3"/>
  <c r="H119" i="3"/>
  <c r="I119" i="3" s="1"/>
  <c r="H59" i="3"/>
  <c r="I59" i="3" s="1"/>
  <c r="H124" i="3"/>
  <c r="I124" i="3" s="1"/>
  <c r="H114" i="3"/>
  <c r="I114" i="3" s="1"/>
  <c r="H94" i="3"/>
  <c r="I94" i="3" s="1"/>
  <c r="H74" i="3"/>
  <c r="I74" i="3" s="1"/>
  <c r="H64" i="3"/>
  <c r="I64" i="3" s="1"/>
  <c r="H44" i="3"/>
  <c r="I44" i="3" s="1"/>
  <c r="H24" i="3"/>
  <c r="I24" i="3" s="1"/>
  <c r="G133" i="3"/>
  <c r="H123" i="3"/>
  <c r="I123" i="3" s="1"/>
  <c r="H113" i="3"/>
  <c r="I113" i="3" s="1"/>
  <c r="H103" i="3"/>
  <c r="I103" i="3" s="1"/>
  <c r="H93" i="3"/>
  <c r="I93" i="3" s="1"/>
  <c r="H73" i="3"/>
  <c r="I73" i="3" s="1"/>
  <c r="H63" i="3"/>
  <c r="I63" i="3" s="1"/>
  <c r="H53" i="3"/>
  <c r="I53" i="3" s="1"/>
  <c r="H43" i="3"/>
  <c r="I43" i="3" s="1"/>
  <c r="H33" i="3"/>
  <c r="I33" i="3" s="1"/>
  <c r="H23" i="3"/>
  <c r="I23" i="3" s="1"/>
  <c r="H13" i="3"/>
  <c r="I13" i="3" s="1"/>
  <c r="H3" i="3"/>
  <c r="I3" i="3" s="1"/>
  <c r="Q131" i="3"/>
  <c r="R131" i="3" s="1"/>
  <c r="Q121" i="3"/>
  <c r="R121" i="3" s="1"/>
  <c r="Q111" i="3"/>
  <c r="R111" i="3" s="1"/>
  <c r="Q101" i="3"/>
  <c r="R101" i="3" s="1"/>
  <c r="Q91" i="3"/>
  <c r="R91" i="3" s="1"/>
  <c r="Q81" i="3"/>
  <c r="R81" i="3" s="1"/>
  <c r="Q71" i="3"/>
  <c r="R71" i="3" s="1"/>
  <c r="Q61" i="3"/>
  <c r="R61" i="3" s="1"/>
  <c r="Q51" i="3"/>
  <c r="R51" i="3" s="1"/>
  <c r="Q41" i="3"/>
  <c r="R41" i="3" s="1"/>
  <c r="Q31" i="3"/>
  <c r="R31" i="3" s="1"/>
  <c r="Q21" i="3"/>
  <c r="R21" i="3" s="1"/>
  <c r="Q11" i="3"/>
  <c r="R11" i="3" s="1"/>
  <c r="H98" i="3"/>
  <c r="I98" i="3" s="1"/>
  <c r="H36" i="3"/>
  <c r="I36" i="3" s="1"/>
  <c r="Q30" i="3"/>
  <c r="R30" i="3" s="1"/>
  <c r="B36" i="3"/>
  <c r="B37" i="3"/>
  <c r="G137" i="3" l="1"/>
  <c r="G91" i="3"/>
  <c r="G23" i="3"/>
  <c r="G20" i="3"/>
  <c r="P81" i="3"/>
  <c r="P131" i="3"/>
  <c r="P127" i="3"/>
  <c r="P34" i="3"/>
  <c r="P6" i="3"/>
  <c r="P87" i="3"/>
  <c r="P96" i="3"/>
  <c r="P46" i="3"/>
  <c r="P49" i="3"/>
  <c r="P84" i="3"/>
  <c r="P35" i="3"/>
  <c r="P97" i="3"/>
  <c r="P107" i="3"/>
  <c r="P85" i="3"/>
  <c r="P14" i="3"/>
  <c r="G117" i="3"/>
  <c r="P37" i="3"/>
  <c r="G41" i="3"/>
  <c r="G75" i="3"/>
  <c r="P135" i="3"/>
  <c r="G61" i="3"/>
  <c r="P134" i="3"/>
  <c r="P106" i="3"/>
  <c r="P7" i="3"/>
  <c r="P77" i="3"/>
  <c r="G57" i="3"/>
  <c r="P4" i="3"/>
  <c r="P117" i="3"/>
  <c r="P27" i="3"/>
  <c r="G21" i="3"/>
  <c r="G111" i="3"/>
  <c r="G124" i="3"/>
  <c r="G33" i="3"/>
  <c r="G12" i="3"/>
  <c r="G7" i="3"/>
  <c r="G100" i="3"/>
  <c r="G43" i="3"/>
  <c r="G45" i="3"/>
  <c r="G92" i="3"/>
  <c r="G56" i="3"/>
  <c r="G27" i="3"/>
  <c r="G49" i="3"/>
  <c r="G78" i="3"/>
  <c r="G131" i="3"/>
  <c r="G125" i="3"/>
  <c r="G67" i="3"/>
  <c r="G109" i="3"/>
  <c r="G8" i="3"/>
  <c r="G88" i="3"/>
  <c r="G81" i="3"/>
  <c r="G52" i="3"/>
  <c r="G86" i="3"/>
  <c r="G39" i="3"/>
  <c r="G77" i="3"/>
  <c r="G22" i="3"/>
  <c r="G122" i="3"/>
  <c r="G118" i="3"/>
  <c r="G99" i="3"/>
  <c r="G44" i="3"/>
  <c r="G119" i="3"/>
  <c r="G103" i="3"/>
  <c r="G107" i="3"/>
  <c r="G59" i="3"/>
  <c r="G132" i="3"/>
  <c r="G95" i="3"/>
  <c r="G105" i="3"/>
  <c r="G17" i="3"/>
  <c r="G127" i="3"/>
  <c r="G19" i="3"/>
  <c r="G68" i="3"/>
  <c r="P56" i="3"/>
  <c r="R115" i="3"/>
  <c r="P115" i="3"/>
  <c r="P48" i="3"/>
  <c r="P62" i="3"/>
  <c r="P123" i="3"/>
  <c r="P110" i="3"/>
  <c r="P95" i="3"/>
  <c r="P111" i="3"/>
  <c r="P128" i="3"/>
  <c r="P40" i="3"/>
  <c r="P73" i="3"/>
  <c r="P133" i="3"/>
  <c r="P45" i="3"/>
  <c r="P105" i="3"/>
  <c r="P61" i="3"/>
  <c r="P121" i="3"/>
  <c r="P12" i="3"/>
  <c r="P130" i="3"/>
  <c r="P78" i="3"/>
  <c r="P23" i="3"/>
  <c r="P83" i="3"/>
  <c r="P55" i="3"/>
  <c r="P125" i="3"/>
  <c r="P11" i="3"/>
  <c r="P71" i="3"/>
  <c r="P120" i="3"/>
  <c r="P112" i="3"/>
  <c r="P28" i="3"/>
  <c r="P88" i="3"/>
  <c r="P33" i="3"/>
  <c r="P93" i="3"/>
  <c r="P5" i="3"/>
  <c r="P21" i="3"/>
  <c r="P38" i="3"/>
  <c r="P98" i="3"/>
  <c r="P9" i="3"/>
  <c r="P31" i="3"/>
  <c r="P43" i="3"/>
  <c r="P24" i="3"/>
  <c r="P94" i="3"/>
  <c r="G13" i="3"/>
  <c r="G63" i="3"/>
  <c r="G123" i="3"/>
  <c r="G74" i="3"/>
  <c r="P32" i="3"/>
  <c r="P82" i="3"/>
  <c r="P132" i="3"/>
  <c r="G129" i="3"/>
  <c r="P74" i="3"/>
  <c r="P124" i="3"/>
  <c r="G16" i="3"/>
  <c r="G76" i="3"/>
  <c r="P15" i="3"/>
  <c r="P65" i="3"/>
  <c r="G102" i="3"/>
  <c r="P36" i="3"/>
  <c r="P86" i="3"/>
  <c r="P136" i="3"/>
  <c r="G28" i="3"/>
  <c r="G42" i="3"/>
  <c r="P60" i="3"/>
  <c r="P39" i="3"/>
  <c r="P89" i="3"/>
  <c r="G11" i="3"/>
  <c r="G71" i="3"/>
  <c r="G121" i="3"/>
  <c r="P47" i="3"/>
  <c r="P99" i="3"/>
  <c r="G53" i="3"/>
  <c r="G38" i="3"/>
  <c r="G98" i="3"/>
  <c r="P92" i="3"/>
  <c r="G80" i="3"/>
  <c r="P53" i="3"/>
  <c r="G135" i="3"/>
  <c r="G36" i="3"/>
  <c r="G96" i="3"/>
  <c r="G47" i="3"/>
  <c r="P25" i="3"/>
  <c r="P75" i="3"/>
  <c r="G97" i="3"/>
  <c r="P10" i="3"/>
  <c r="G48" i="3"/>
  <c r="P57" i="3"/>
  <c r="P8" i="3"/>
  <c r="P58" i="3"/>
  <c r="P108" i="3"/>
  <c r="G31" i="3"/>
  <c r="P50" i="3"/>
  <c r="P59" i="3"/>
  <c r="P109" i="3"/>
  <c r="P54" i="3"/>
  <c r="G73" i="3"/>
  <c r="P20" i="3"/>
  <c r="G26" i="3"/>
  <c r="G14" i="3"/>
  <c r="P3" i="3"/>
  <c r="P103" i="3"/>
  <c r="G93" i="3"/>
  <c r="G24" i="3"/>
  <c r="P2" i="3"/>
  <c r="P102" i="3"/>
  <c r="G79" i="3"/>
  <c r="G15" i="3"/>
  <c r="P70" i="3"/>
  <c r="G108" i="3"/>
  <c r="G85" i="3"/>
  <c r="P41" i="3"/>
  <c r="P91" i="3"/>
  <c r="G10" i="3"/>
  <c r="P13" i="3"/>
  <c r="P63" i="3"/>
  <c r="P113" i="3"/>
  <c r="G25" i="3"/>
  <c r="P44" i="3"/>
  <c r="G46" i="3"/>
  <c r="G106" i="3"/>
  <c r="P90" i="3"/>
  <c r="G58" i="3"/>
  <c r="P17" i="3"/>
  <c r="P67" i="3"/>
  <c r="P137" i="3"/>
  <c r="P18" i="3"/>
  <c r="P68" i="3"/>
  <c r="P118" i="3"/>
  <c r="P19" i="3"/>
  <c r="P69" i="3"/>
  <c r="P119" i="3"/>
  <c r="P30" i="3"/>
  <c r="G5" i="3"/>
  <c r="G94" i="3"/>
  <c r="P100" i="3"/>
  <c r="G114" i="3"/>
  <c r="P52" i="3"/>
  <c r="P51" i="3"/>
  <c r="P101" i="3"/>
  <c r="G72" i="3"/>
  <c r="P104" i="3"/>
  <c r="G87" i="3"/>
  <c r="G37" i="3"/>
  <c r="G2" i="3"/>
  <c r="P16" i="3"/>
  <c r="P66" i="3"/>
  <c r="P116" i="3"/>
  <c r="G51" i="3"/>
  <c r="G101" i="3"/>
  <c r="P80" i="3"/>
  <c r="G35" i="3"/>
  <c r="G29" i="3"/>
  <c r="G55" i="3"/>
  <c r="P42" i="3"/>
  <c r="G3" i="3"/>
  <c r="G113" i="3"/>
  <c r="G64" i="3"/>
  <c r="G82" i="3"/>
  <c r="P22" i="3"/>
  <c r="P72" i="3"/>
  <c r="P122" i="3"/>
  <c r="G134" i="3"/>
  <c r="G40" i="3"/>
  <c r="G69" i="3"/>
  <c r="P64" i="3"/>
  <c r="P114" i="3"/>
  <c r="G6" i="3"/>
  <c r="G126" i="3"/>
  <c r="G89" i="3"/>
  <c r="G32" i="3"/>
  <c r="P26" i="3"/>
  <c r="P76" i="3"/>
  <c r="P126" i="3"/>
  <c r="G18" i="3"/>
  <c r="G128" i="3"/>
  <c r="G60" i="3"/>
  <c r="G130" i="3"/>
  <c r="G70" i="3"/>
  <c r="P29" i="3"/>
  <c r="P79" i="3"/>
  <c r="P129" i="3"/>
  <c r="G120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</calcChain>
</file>

<file path=xl/sharedStrings.xml><?xml version="1.0" encoding="utf-8"?>
<sst xmlns="http://schemas.openxmlformats.org/spreadsheetml/2006/main" count="624" uniqueCount="223">
  <si>
    <t>JPN</t>
  </si>
  <si>
    <t>KOR</t>
  </si>
  <si>
    <t>CHN_SE</t>
  </si>
  <si>
    <t>CHN_NE</t>
  </si>
  <si>
    <t>USA_7</t>
  </si>
  <si>
    <t>USA_6</t>
  </si>
  <si>
    <t>GBR</t>
  </si>
  <si>
    <t>BLR</t>
  </si>
  <si>
    <t>NLD</t>
  </si>
  <si>
    <t>POL</t>
  </si>
  <si>
    <t>DNK</t>
  </si>
  <si>
    <t>CAN_W</t>
  </si>
  <si>
    <t>CAN_E</t>
  </si>
  <si>
    <t>CZE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</si>
  <si>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</si>
  <si>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</si>
  <si>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</si>
  <si>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</si>
  <si>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</si>
  <si>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</si>
  <si>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</si>
  <si>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</si>
  <si>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</si>
  <si>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</si>
  <si>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</si>
  <si>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</si>
  <si>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</si>
  <si>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</si>
  <si>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</si>
  <si>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</si>
  <si>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</si>
  <si>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</si>
  <si>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</si>
  <si>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</si>
  <si>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USA_AK</t>
  </si>
  <si>
    <t>HRV</t>
  </si>
  <si>
    <t>SRB</t>
  </si>
  <si>
    <t>IRL</t>
  </si>
  <si>
    <t>ARG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</si>
  <si>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</si>
  <si>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</si>
  <si>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</si>
  <si>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</si>
  <si>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</si>
  <si>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</si>
  <si>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</si>
  <si>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</si>
  <si>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</si>
  <si>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</si>
  <si>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</si>
  <si>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</si>
  <si>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</si>
  <si>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</si>
  <si>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</si>
  <si>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</si>
  <si>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</si>
  <si>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</si>
  <si>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</si>
  <si>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</si>
  <si>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</si>
  <si>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</si>
  <si>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</si>
  <si>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</si>
  <si>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</si>
  <si>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</si>
  <si>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</si>
  <si>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</si>
  <si>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</si>
  <si>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</si>
  <si>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</si>
  <si>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</si>
  <si>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</si>
  <si>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IDN</t>
  </si>
  <si>
    <t>MYS</t>
  </si>
  <si>
    <t>AGO</t>
  </si>
  <si>
    <t>GNQ</t>
  </si>
  <si>
    <t>TZA</t>
  </si>
  <si>
    <t>PNG</t>
  </si>
  <si>
    <t>CYP</t>
  </si>
  <si>
    <t>BRN</t>
  </si>
  <si>
    <t>YEM</t>
  </si>
  <si>
    <t>RUS_S</t>
  </si>
  <si>
    <t>PER</t>
  </si>
  <si>
    <t>PHL</t>
  </si>
  <si>
    <t>VNM</t>
  </si>
  <si>
    <t>BHR</t>
  </si>
  <si>
    <t>ISR</t>
  </si>
  <si>
    <t>Node</t>
  </si>
  <si>
    <t>NZL</t>
  </si>
  <si>
    <t>ECU</t>
  </si>
  <si>
    <t>SYR</t>
  </si>
  <si>
    <t>COG</t>
  </si>
  <si>
    <t>USA_1</t>
  </si>
  <si>
    <t>BEL</t>
  </si>
  <si>
    <t>BGR</t>
  </si>
  <si>
    <t>ESP</t>
  </si>
  <si>
    <t>EST</t>
  </si>
  <si>
    <t>FIN</t>
  </si>
  <si>
    <t>FRA</t>
  </si>
  <si>
    <t>GRC</t>
  </si>
  <si>
    <t>LTU</t>
  </si>
  <si>
    <t>LVA</t>
  </si>
  <si>
    <t>PRT</t>
  </si>
  <si>
    <t>SVN</t>
  </si>
  <si>
    <t>SWE</t>
  </si>
  <si>
    <t>ALB</t>
  </si>
  <si>
    <t>CHE</t>
  </si>
  <si>
    <t>IND_N</t>
  </si>
  <si>
    <t>SGP</t>
  </si>
  <si>
    <t>TWN</t>
  </si>
  <si>
    <t>NAM</t>
  </si>
  <si>
    <t>SAM</t>
  </si>
  <si>
    <t>ROE</t>
  </si>
  <si>
    <t>MEA</t>
  </si>
  <si>
    <t>AFR</t>
  </si>
  <si>
    <t>RUS</t>
  </si>
  <si>
    <t>CAS</t>
  </si>
  <si>
    <t>ASP</t>
  </si>
  <si>
    <t>Reference Consumption 2020</t>
  </si>
  <si>
    <t>Reference Consumption 2025</t>
  </si>
  <si>
    <t>Reference Consumption 2030</t>
  </si>
  <si>
    <t>Reference Consumption 2035</t>
  </si>
  <si>
    <t>Reference Consumption 2040</t>
  </si>
  <si>
    <t>Reference Consumption 2045</t>
  </si>
  <si>
    <t>Reference Consumption 2050</t>
  </si>
  <si>
    <t>Reference Consumption 2055</t>
  </si>
  <si>
    <t>Reference Consumption 2060</t>
  </si>
  <si>
    <t>Reference Production 2020</t>
  </si>
  <si>
    <t>Reference Production 2025</t>
  </si>
  <si>
    <t>Reference Production 2030</t>
  </si>
  <si>
    <t>Reference Production 2035</t>
  </si>
  <si>
    <t>Reference Production 2040</t>
  </si>
  <si>
    <t>Reference Production 2045</t>
  </si>
  <si>
    <t>Reference Production 2050</t>
  </si>
  <si>
    <t>Reference Production 2055</t>
  </si>
  <si>
    <t>Reference Production 2060</t>
  </si>
  <si>
    <t>Residential 2020</t>
  </si>
  <si>
    <t>Residential 2025</t>
  </si>
  <si>
    <t>Residential 2030</t>
  </si>
  <si>
    <t>Residential 2035</t>
  </si>
  <si>
    <t>Residential 2040</t>
  </si>
  <si>
    <t>Residential 2045</t>
  </si>
  <si>
    <t>Residential 2050</t>
  </si>
  <si>
    <t>Residential 2055</t>
  </si>
  <si>
    <t>Residential 2060</t>
  </si>
  <si>
    <t>Industry 2020</t>
  </si>
  <si>
    <t>Industry 2025</t>
  </si>
  <si>
    <t>Industry 2030</t>
  </si>
  <si>
    <t>Industry 2035</t>
  </si>
  <si>
    <t>Industry 2040</t>
  </si>
  <si>
    <t>Industry 2045</t>
  </si>
  <si>
    <t>Industry 2050</t>
  </si>
  <si>
    <t>Industry 2055</t>
  </si>
  <si>
    <t>Industry 2060</t>
  </si>
  <si>
    <t>Power Sector 2020</t>
  </si>
  <si>
    <t>Power Sector 2025</t>
  </si>
  <si>
    <t>Power Sector 2030</t>
  </si>
  <si>
    <t>Power Sector 2035</t>
  </si>
  <si>
    <t>Power Sector 2040</t>
  </si>
  <si>
    <t>Power Sector 2045</t>
  </si>
  <si>
    <t>Power Sector 2050</t>
  </si>
  <si>
    <t>Power Sector 2055</t>
  </si>
  <si>
    <t>Power Sector 2060</t>
  </si>
  <si>
    <t>Transport 2020</t>
  </si>
  <si>
    <t>Transport 2025</t>
  </si>
  <si>
    <t>Transport 2030</t>
  </si>
  <si>
    <t>Transport 2035</t>
  </si>
  <si>
    <t>Transport 2040</t>
  </si>
  <si>
    <t>Transport 2045</t>
  </si>
  <si>
    <t>Transport 2050</t>
  </si>
  <si>
    <t>Transport 2055</t>
  </si>
  <si>
    <t>Transport 2060</t>
  </si>
  <si>
    <t>L</t>
  </si>
  <si>
    <t>H</t>
  </si>
  <si>
    <t>P</t>
  </si>
  <si>
    <t>Residential</t>
  </si>
  <si>
    <t>Power Sector</t>
  </si>
  <si>
    <t>Transport</t>
  </si>
  <si>
    <t>Region</t>
  </si>
  <si>
    <t>EU</t>
  </si>
  <si>
    <t>Consumption Sector</t>
  </si>
  <si>
    <t>Industry</t>
  </si>
  <si>
    <t>Price Elasticity</t>
  </si>
  <si>
    <t>PRI</t>
  </si>
  <si>
    <t>PAN</t>
  </si>
  <si>
    <t>JAM</t>
  </si>
  <si>
    <t>DOM</t>
  </si>
  <si>
    <t>CUB</t>
  </si>
  <si>
    <t>LUX</t>
  </si>
  <si>
    <t>MLT</t>
  </si>
  <si>
    <t>ROU</t>
  </si>
  <si>
    <t>BIH</t>
  </si>
  <si>
    <t>MNE</t>
  </si>
  <si>
    <t>MKD</t>
  </si>
  <si>
    <t>MDA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</si>
  <si>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</si>
  <si>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</si>
  <si>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</si>
  <si>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</si>
  <si>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</si>
  <si>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</si>
  <si>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</si>
  <si>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</si>
  <si>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</si>
  <si>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GEO</t>
  </si>
  <si>
    <t>ARM</t>
  </si>
  <si>
    <t>TLS</t>
  </si>
  <si>
    <t>Country</t>
  </si>
  <si>
    <t>DEU_S</t>
  </si>
  <si>
    <t>DEU_W</t>
  </si>
  <si>
    <t>DEU_E</t>
  </si>
  <si>
    <t>Residential 2065</t>
  </si>
  <si>
    <t>Residential 2070</t>
  </si>
  <si>
    <t>Residential 2075</t>
  </si>
  <si>
    <t>Industry 2065</t>
  </si>
  <si>
    <t>Industry 2070</t>
  </si>
  <si>
    <t>Industry 2075</t>
  </si>
  <si>
    <t>Power Sector 2065</t>
  </si>
  <si>
    <t>Power Sector 2070</t>
  </si>
  <si>
    <t>Power Sector 2075</t>
  </si>
  <si>
    <t>Transport 2065</t>
  </si>
  <si>
    <t>Transport 2070</t>
  </si>
  <si>
    <t>Transport 2075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</si>
</sst>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wrapText="1"/>
    </xf>
    <xf numFmtId="0" fontId="1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wrapText="1"/>
    </xf>
    <xf numFmtId="164" fontId="0" fillId="0" borderId="0" xfId="0" applyNumberFormat="1"/>
  </cellXfs>
  <cellStyles count="5">
    <cellStyle name="Normal" xfId="0" builtinId="0"/>
    <cellStyle name="Normal 5" xfId="4" xr:uid="{16B385D1-683C-E24D-84B0-2601EE2DF307}"/>
    <cellStyle name="Normal 5 2" xfId="2" xr:uid="{104ACEFA-4449-274B-8134-2EBFB216F724}"/>
    <cellStyle name="Normal 5 2 2" xfId="3" xr:uid="{553E6058-C0AB-4645-A8A9-22B49D58688F}"/>
    <cellStyle name="XLConnect.Numeric" xfId="1" xr:uid="{43F3091F-9F50-5240-8535-7C036F9B4E89}"/>
  </cellStyles>
  <dxfs count="74"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624AB-8EC4-0C4D-B6B5-C9137108A493}" name="Table1" displayName="Table1" ref="A1:U137" totalsRowShown="0">
  <tableColumns count="21">
    <tableColumn id="1" xr3:uid="{A53E3803-9025-A843-B105-625E28C81B8C}" name="Node"/>
    <tableColumn id="22" xr3:uid="{AE834E86-65E4-E947-BCB2-8412363156D1}" name="Country" dataDxfId="71">
      <calculatedColumnFormula>LEFT(Table1[[#This Row],[Node]],3)</calculatedColumnFormula>
    </tableColumn>
    <tableColumn id="25" xr3:uid="{10C0651F-3446-0F42-A25D-07C3C5990928}" name="Region"/>
    <tableColumn id="3" xr3:uid="{7664A3F1-4E9F-E440-BBA4-6E417E74C454}" name="Reference Production 2020" dataDxfId="70"/>
    <tableColumn id="4" xr3:uid="{98A36535-0557-FA4F-A121-9A8E9D119B9B}" name="Reference Production 2025" dataDxfId="1">
      <calculatedColumnFormula>0.75*Table1[[#This Row],[Reference Production 2020]]+0.25*Table1[[#This Row],[Reference Production 2030]]</calculatedColumnFormula>
    </tableColumn>
    <tableColumn id="5" xr3:uid="{4B43228A-266A-3843-BFC9-55B9BCDFF8D4}" name="Reference Production 2030" dataDxfId="69"/>
    <tableColumn id="6" xr3:uid="{97511900-B026-3A4F-9A9E-70F7B0F38B15}" name="Reference Production 2035" dataDxfId="68">
      <calculatedColumnFormula>AVERAGE(Table1[[#This Row],[Reference Production 2030]],Table1[[#This Row],[Reference Production 2040]])</calculatedColumnFormula>
    </tableColumn>
    <tableColumn id="7" xr3:uid="{C4CA63CF-D793-AE40-9DB0-764A1CF15E04}" name="Reference Production 2040" dataDxfId="67">
      <calculatedColumnFormula>AVERAGE(Table1[[#This Row],[Reference Production 2030]],Table1[[#This Row],[Reference Production 2050]])</calculatedColumnFormula>
    </tableColumn>
    <tableColumn id="8" xr3:uid="{B3CD7FCD-8585-D64C-AE02-8333B330F0CF}" name="Reference Production 2045" dataDxfId="66">
      <calculatedColumnFormula>AVERAGE(Table1[[#This Row],[Reference Production 2040]],Table1[[#This Row],[Reference Production 2050]])</calculatedColumnFormula>
    </tableColumn>
    <tableColumn id="9" xr3:uid="{FC337195-714E-A44F-BFCF-BB3EBDD8F469}" name="Reference Production 2050" dataDxfId="65"/>
    <tableColumn id="10" xr3:uid="{7E65A82F-6B90-9242-BB65-B3BE96A7E230}" name="Reference Production 2055" dataDxfId="64">
      <calculatedColumnFormula>Table1[[#This Row],[Reference Production 2050]]</calculatedColumnFormula>
    </tableColumn>
    <tableColumn id="11" xr3:uid="{B2144485-E656-1A40-A1EB-CBFDD1BE9499}" name="Reference Production 2060" dataDxfId="63">
      <calculatedColumnFormula>Table1[[#This Row],[Reference Production 2055]]</calculatedColumnFormula>
    </tableColumn>
    <tableColumn id="16" xr3:uid="{6CB84DCC-0E09-6245-A375-9B08655CADB0}" name="Reference Consumption 2020" dataDxfId="62"/>
    <tableColumn id="17" xr3:uid="{2006A19C-DED9-C74D-879C-301FD23E21EF}" name="Reference Consumption 2025" dataDxfId="0">
      <calculatedColumnFormula>0.75*Table1[[#This Row],[Reference Consumption 2020]]+0.25*Table1[[#This Row],[Reference Consumption 2030]]</calculatedColumnFormula>
    </tableColumn>
    <tableColumn id="18" xr3:uid="{48113C75-819D-C84B-ACFF-46D2C271865B}" name="Reference Consumption 2030" dataDxfId="61"/>
    <tableColumn id="19" xr3:uid="{F6F80F34-F56C-304A-85DB-14E0104864AA}" name="Reference Consumption 2035" dataDxfId="60">
      <calculatedColumnFormula>AVERAGE(Table1[[#This Row],[Reference Consumption 2030]],Table1[[#This Row],[Reference Consumption 2040]])</calculatedColumnFormula>
    </tableColumn>
    <tableColumn id="20" xr3:uid="{1C364429-8480-394D-BE93-8E0EF40EE4E8}" name="Reference Consumption 2040" dataDxfId="59">
      <calculatedColumnFormula>AVERAGE(Table1[[#This Row],[Reference Consumption 2030]],Table1[[#This Row],[Reference Consumption 2050]])</calculatedColumnFormula>
    </tableColumn>
    <tableColumn id="21" xr3:uid="{34C26454-924D-5C49-AE63-13DD9559E351}" name="Reference Consumption 2045" dataDxfId="58">
      <calculatedColumnFormula>AVERAGE(Table1[[#This Row],[Reference Consumption 2040]],Table1[[#This Row],[Reference Consumption 2050]])</calculatedColumnFormula>
    </tableColumn>
    <tableColumn id="2" xr3:uid="{4D695E2E-F821-FC4E-9E58-AA29C9ACCAAB}" name="Reference Consumption 2050" dataDxfId="57"/>
    <tableColumn id="12" xr3:uid="{ECAD027F-6139-C046-A209-B1D020887891}" name="Reference Consumption 2055" dataDxfId="56">
      <calculatedColumnFormula>Table1[[#This Row],[Reference Consumption 2050]]</calculatedColumnFormula>
    </tableColumn>
    <tableColumn id="23" xr3:uid="{90B5A8BC-B122-C345-B5D9-BF841B4DC7CB}" name="Reference Consumption 2060" dataDxfId="55">
      <calculatedColumnFormula>Table1[[#This Row],[Reference Consumption 2055]]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89AF5-C480-5542-A216-0CC86FA9A41F}" name="Table2" displayName="Table2" ref="A1:AW137" totalsRowShown="0">
  <autoFilter ref="A1:AW137" xr:uid="{CE489AF5-C480-5542-A216-0CC86FA9A41F}"/>
  <tableColumns count="49">
    <tableColumn id="1" xr3:uid="{F3079BF4-8FD6-0E4C-8981-39BAE3E48CC0}" name="Node"/>
    <tableColumn id="13" xr3:uid="{64081C24-385D-B74F-8815-D5EE25403D8C}" name="Residential 2020" dataDxfId="52"/>
    <tableColumn id="14" xr3:uid="{0BB5988D-6A49-9F4C-B32F-167DF734186B}" name="Residential 2025" dataDxfId="51"/>
    <tableColumn id="15" xr3:uid="{F60F4ECD-92A0-954E-8E0F-36FC588190C5}" name="Residential 2030" dataDxfId="50"/>
    <tableColumn id="16" xr3:uid="{32EDAD9C-C2CB-FC46-84E6-6B3715A2BBAA}" name="Residential 2035" dataDxfId="49"/>
    <tableColumn id="17" xr3:uid="{4243FDCD-8F71-FD41-897B-3308843BFF5F}" name="Residential 2040" dataDxfId="48"/>
    <tableColumn id="18" xr3:uid="{81A605A4-3048-6C44-962A-ED69ECDE6CF7}" name="Residential 2045" dataDxfId="47"/>
    <tableColumn id="19" xr3:uid="{BB6BEFCF-9AA4-1441-B771-1ED6AEC34F17}" name="Residential 2050" dataDxfId="46"/>
    <tableColumn id="20" xr3:uid="{3BD65111-51D4-4A45-9EE8-E33BC6D5D5F4}" name="Residential 2055" dataDxfId="45"/>
    <tableColumn id="21" xr3:uid="{E152BE6C-3846-914A-9B44-A593B711298C}" name="Residential 2060" dataDxfId="44"/>
    <tableColumn id="23" xr3:uid="{F18D085D-0B5D-AD4F-83EE-E194FA45F4F3}" name="Residential 2065" dataDxfId="43">
      <calculatedColumnFormula>Table2[[#This Row],[Residential 2060]]</calculatedColumnFormula>
    </tableColumn>
    <tableColumn id="24" xr3:uid="{4B378C09-F338-2643-BE2E-C3A7950AB772}" name="Residential 2070" dataDxfId="42">
      <calculatedColumnFormula>Table2[[#This Row],[Residential 2065]]</calculatedColumnFormula>
    </tableColumn>
    <tableColumn id="25" xr3:uid="{2625DC21-8F75-754C-BA13-1A198D9E287A}" name="Residential 2075" dataDxfId="41">
      <calculatedColumnFormula>Table2[[#This Row],[Residential 2070]]</calculatedColumnFormula>
    </tableColumn>
    <tableColumn id="26" xr3:uid="{A890573C-CC1F-F34C-A2B0-CE731EBD5BA6}" name="Industry 2020" dataDxfId="40"/>
    <tableColumn id="27" xr3:uid="{C346B3F0-B411-BC48-A1AB-252A0E035E1D}" name="Industry 2025" dataDxfId="39"/>
    <tableColumn id="28" xr3:uid="{57B11F1F-7E1E-DC4F-A639-58A33674EEB2}" name="Industry 2030" dataDxfId="38"/>
    <tableColumn id="29" xr3:uid="{996A774F-3A59-8D46-AC8F-23377B68D32D}" name="Industry 2035" dataDxfId="37"/>
    <tableColumn id="30" xr3:uid="{6A6DF27A-1B98-EE48-A1DF-54CEFBE1951F}" name="Industry 2040" dataDxfId="36"/>
    <tableColumn id="31" xr3:uid="{320CD5E0-B48C-5641-82D8-6DB9B73FB559}" name="Industry 2045" dataDxfId="35"/>
    <tableColumn id="33" xr3:uid="{1B835143-CC81-084F-8676-02B6C03B6E67}" name="Industry 2050" dataDxfId="34"/>
    <tableColumn id="34" xr3:uid="{09BC8363-690F-B34A-A558-288F61F29B48}" name="Industry 2055" dataDxfId="33"/>
    <tableColumn id="35" xr3:uid="{E5ECB4BB-C9EB-8340-9577-4436F66B1642}" name="Industry 2060" dataDxfId="32"/>
    <tableColumn id="36" xr3:uid="{5F36CD2F-BEAC-0140-B1D3-88D2177D23E2}" name="Industry 2065" dataDxfId="31">
      <calculatedColumnFormula>Table2[[#This Row],[Industry 2060]]</calculatedColumnFormula>
    </tableColumn>
    <tableColumn id="37" xr3:uid="{AAC3D593-F2BD-8E4C-9851-30F1F2A1FED4}" name="Industry 2070" dataDxfId="30">
      <calculatedColumnFormula>Table2[[#This Row],[Industry 2065]]</calculatedColumnFormula>
    </tableColumn>
    <tableColumn id="38" xr3:uid="{843C28A4-51BA-AF49-AB10-C8D03F2864F3}" name="Industry 2075" dataDxfId="29">
      <calculatedColumnFormula>Table2[[#This Row],[Industry 2070]]</calculatedColumnFormula>
    </tableColumn>
    <tableColumn id="39" xr3:uid="{6B8DEB1A-A13B-1944-99B9-8EC7A9D00A49}" name="Power Sector 2020" dataDxfId="28"/>
    <tableColumn id="40" xr3:uid="{65EA611B-2885-6943-90A8-DA92A31E5E4B}" name="Power Sector 2025" dataDxfId="27"/>
    <tableColumn id="41" xr3:uid="{09097B81-5164-0640-A264-01C667247F96}" name="Power Sector 2030" dataDxfId="26"/>
    <tableColumn id="43" xr3:uid="{F5C3B1FD-574E-1C4E-9B94-5A204C68E2E7}" name="Power Sector 2035" dataDxfId="25"/>
    <tableColumn id="44" xr3:uid="{556E6A1B-CFC0-C54C-BC7D-9C24F5A6EE2E}" name="Power Sector 2040" dataDxfId="24"/>
    <tableColumn id="45" xr3:uid="{0F86C7CD-4AC8-2642-8887-582268F4BD1E}" name="Power Sector 2045" dataDxfId="23"/>
    <tableColumn id="46" xr3:uid="{E2501012-0678-AC44-8C47-5310B73EE5BE}" name="Power Sector 2050" dataDxfId="22"/>
    <tableColumn id="47" xr3:uid="{84F1EFAE-45D6-B249-8D48-89FDCD3CC8D6}" name="Power Sector 2055" dataDxfId="21"/>
    <tableColumn id="48" xr3:uid="{343919E8-B48E-1649-8A1D-06E9A4EC77BC}" name="Power Sector 2060" dataDxfId="20"/>
    <tableColumn id="49" xr3:uid="{6D975CEB-373C-E44A-B0D9-97DA4C9BFC24}" name="Power Sector 2065" dataDxfId="19">
      <calculatedColumnFormula>Table2[[#This Row],[Power Sector 2060]]</calculatedColumnFormula>
    </tableColumn>
    <tableColumn id="50" xr3:uid="{892CE935-08B3-1C42-A74D-1C4DBB43AC3C}" name="Power Sector 2070" dataDxfId="18">
      <calculatedColumnFormula>Table2[[#This Row],[Power Sector 2065]]</calculatedColumnFormula>
    </tableColumn>
    <tableColumn id="51" xr3:uid="{25477147-67DD-BF45-A6DF-70E6394116CE}" name="Power Sector 2075" dataDxfId="17">
      <calculatedColumnFormula>Table2[[#This Row],[Power Sector 2070]]</calculatedColumnFormula>
    </tableColumn>
    <tableColumn id="2" xr3:uid="{55844710-4926-FB43-9F06-928CDD4DAEC8}" name="Transport 2020" dataDxfId="16"/>
    <tableColumn id="3" xr3:uid="{AF4ED956-052F-5E4F-954D-20A3E37152FE}" name="Transport 2025" dataDxfId="15"/>
    <tableColumn id="4" xr3:uid="{CAEFFFEA-4E37-7F46-8D4A-906269266563}" name="Transport 2030" dataDxfId="14"/>
    <tableColumn id="5" xr3:uid="{95B861AF-1594-1A4A-AF5F-2FD4230212CD}" name="Transport 2035" dataDxfId="13"/>
    <tableColumn id="6" xr3:uid="{96CF9136-3D4C-824F-B3F4-84E2DA6E3B6A}" name="Transport 2040" dataDxfId="12"/>
    <tableColumn id="7" xr3:uid="{A00FB2FF-78D1-9441-939A-5839DF1C67D9}" name="Transport 2045" dataDxfId="11"/>
    <tableColumn id="8" xr3:uid="{6BA21166-1735-684E-86C3-8A9ED36CB806}" name="Transport 2050" dataDxfId="10"/>
    <tableColumn id="9" xr3:uid="{F04AF441-AA1E-BB49-8322-CC0B6AED92B7}" name="Transport 2055" dataDxfId="9"/>
    <tableColumn id="10" xr3:uid="{3C4C987D-2BE0-6E44-9322-8E3F251855ED}" name="Transport 2060" dataDxfId="8"/>
    <tableColumn id="11" xr3:uid="{25560E8F-9241-9749-BF12-1169F670DBC3}" name="Transport 2065" dataDxfId="7">
      <calculatedColumnFormula>Table2[[#This Row],[Transport 2060]]</calculatedColumnFormula>
    </tableColumn>
    <tableColumn id="12" xr3:uid="{389628DE-E7DD-EE42-98AC-ABC3D32CC814}" name="Transport 2070" dataDxfId="6">
      <calculatedColumnFormula>Table2[[#This Row],[Transport 2065]]</calculatedColumnFormula>
    </tableColumn>
    <tableColumn id="22" xr3:uid="{FBBE4F06-B6C2-FF49-9906-27D3047037C9}" name="Transport 2075" dataDxfId="5">
      <calculatedColumnFormula>Table2[[#This Row],[Transport 2070]]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C266E-E0F5-6A4E-9537-34F12045DF9F}" name="Table3" displayName="Table3" ref="A1:D137" totalsRowShown="0">
  <autoFilter ref="A1:D137" xr:uid="{A34C266E-E0F5-6A4E-9537-34F12045DF9F}"/>
  <tableColumns count="4">
    <tableColumn id="1" xr3:uid="{1CDC7603-5484-B240-A4C1-E029088AA732}" name="Node"/>
    <tableColumn id="2" xr3:uid="{58CFECB2-3E06-8143-A70A-5C4E4ACF8874}" name="L" dataDxfId="4"/>
    <tableColumn id="3" xr3:uid="{DE723937-94ED-FC48-A437-06A25D2F065F}" name="H" dataDxfId="3"/>
    <tableColumn id="4" xr3:uid="{10E49A55-BD6C-FD43-8D29-DB69E2E989A0}" name="P" dataDxfId="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5F327A-09F8-E246-9E3D-1778448FB57D}" name="Table4" displayName="Table4" ref="A1:B5" totalsRowShown="0">
  <autoFilter ref="A1:B5" xr:uid="{9B5F327A-09F8-E246-9E3D-1778448FB57D}"/>
  <tableColumns count="2">
    <tableColumn id="1" xr3:uid="{BFD97626-9EB5-F442-A776-06CA83F56A22}" name="Consumption Sector"/>
    <tableColumn id="2" xr3:uid="{4956A5C4-3CF1-024B-BFAC-1F3C7C48D59B}" name="Price Elasticit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DF3-69B9-DE4F-8A87-72151A367970}">
  <dimension ref="A1:U137"/>
  <sheetViews>
    <sheetView tabSelected="1" zoomScale="12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" sqref="N3"/>
    </sheetView>
  </sheetViews>
  <sheetFormatPr baseColWidth="10" defaultColWidth="8.6640625" defaultRowHeight="16" x14ac:dyDescent="0.2"/>
  <cols>
    <col min="1" max="1" width="8.5" bestFit="1" customWidth="1"/>
    <col min="2" max="2" width="7.5" bestFit="1" customWidth="1"/>
    <col min="3" max="3" width="6.83203125" bestFit="1" customWidth="1"/>
    <col min="4" max="4" width="23.83203125" style="5" bestFit="1" customWidth="1"/>
    <col min="5" max="5" width="23.83203125" customWidth="1"/>
    <col min="6" max="6" width="23.83203125" style="5" bestFit="1" customWidth="1"/>
    <col min="7" max="9" width="23.83203125" hidden="1" customWidth="1"/>
    <col min="10" max="10" width="23.83203125" style="5" bestFit="1" customWidth="1"/>
    <col min="11" max="12" width="23.83203125" hidden="1" customWidth="1"/>
    <col min="13" max="13" width="25.83203125" style="5" bestFit="1" customWidth="1"/>
    <col min="14" max="14" width="25.83203125" customWidth="1"/>
    <col min="15" max="15" width="25.83203125" style="5" bestFit="1" customWidth="1"/>
    <col min="16" max="18" width="25.83203125" hidden="1" customWidth="1"/>
    <col min="19" max="19" width="25.83203125" style="5" bestFit="1" customWidth="1"/>
    <col min="20" max="21" width="25.83203125" hidden="1" customWidth="1"/>
  </cols>
  <sheetData>
    <row r="1" spans="1:21" x14ac:dyDescent="0.2">
      <c r="A1" t="s">
        <v>87</v>
      </c>
      <c r="B1" t="s">
        <v>207</v>
      </c>
      <c r="C1" t="s">
        <v>178</v>
      </c>
      <c r="D1" s="5" t="s">
        <v>127</v>
      </c>
      <c r="E1" t="s">
        <v>128</v>
      </c>
      <c r="F1" s="5" t="s">
        <v>129</v>
      </c>
      <c r="G1" t="s">
        <v>130</v>
      </c>
      <c r="H1" t="s">
        <v>131</v>
      </c>
      <c r="I1" t="s">
        <v>132</v>
      </c>
      <c r="J1" s="5" t="s">
        <v>133</v>
      </c>
      <c r="K1" t="s">
        <v>134</v>
      </c>
      <c r="L1" t="s">
        <v>135</v>
      </c>
      <c r="M1" s="5" t="s">
        <v>118</v>
      </c>
      <c r="N1" t="s">
        <v>119</v>
      </c>
      <c r="O1" s="5" t="s">
        <v>120</v>
      </c>
      <c r="P1" t="s">
        <v>121</v>
      </c>
      <c r="Q1" t="s">
        <v>122</v>
      </c>
      <c r="R1" t="s">
        <v>123</v>
      </c>
      <c r="S1" s="5" t="s">
        <v>124</v>
      </c>
      <c r="T1" t="s">
        <v>125</v>
      </c>
      <c r="U1" t="s">
        <v>126</v>
      </c>
    </row>
    <row r="2" spans="1:21" x14ac:dyDescent="0.2">
      <c r="A2" t="s">
        <v>12</v>
      </c>
      <c r="B2" t="str">
        <f>LEFT(Table1[[#This Row],[Node]],3)</f>
        <v>CAN</v>
      </c>
      <c r="C2" t="s">
        <v>110</v>
      </c>
      <c r="D2" s="4">
        <v>0.17500000000000002</v>
      </c>
      <c r="E2" s="2">
        <f>0.75*Table1[[#This Row],[Reference Production 2020]]+0.25*Table1[[#This Row],[Reference Production 2030]]</f>
        <v>2.5687500000000001</v>
      </c>
      <c r="F2" s="4">
        <v>9.75</v>
      </c>
      <c r="G2" s="2">
        <f>AVERAGE(Table1[[#This Row],[Reference Production 2030]],Table1[[#This Row],[Reference Production 2040]])</f>
        <v>14.4375</v>
      </c>
      <c r="H2" s="2">
        <f>AVERAGE(Table1[[#This Row],[Reference Production 2030]],Table1[[#This Row],[Reference Production 2050]])</f>
        <v>19.125</v>
      </c>
      <c r="I2" s="2">
        <f>AVERAGE(Table1[[#This Row],[Reference Production 2040]],Table1[[#This Row],[Reference Production 2050]])</f>
        <v>23.8125</v>
      </c>
      <c r="J2" s="4">
        <v>28.5</v>
      </c>
      <c r="K2" s="2">
        <f>Table1[[#This Row],[Reference Production 2050]]</f>
        <v>28.5</v>
      </c>
      <c r="L2" s="2">
        <f>Table1[[#This Row],[Reference Production 2055]]</f>
        <v>28.5</v>
      </c>
      <c r="M2" s="4">
        <v>36</v>
      </c>
      <c r="N2" s="2">
        <f>0.75*Table1[[#This Row],[Reference Consumption 2020]]+0.25*Table1[[#This Row],[Reference Consumption 2030]]</f>
        <v>37.125</v>
      </c>
      <c r="O2" s="4">
        <v>40.5</v>
      </c>
      <c r="P2" s="2">
        <f>AVERAGE(Table1[[#This Row],[Reference Consumption 2030]],Table1[[#This Row],[Reference Consumption 2040]])</f>
        <v>40.5</v>
      </c>
      <c r="Q2" s="2">
        <f>AVERAGE(Table1[[#This Row],[Reference Consumption 2030]],Table1[[#This Row],[Reference Consumption 2050]])</f>
        <v>40.5</v>
      </c>
      <c r="R2" s="2">
        <f>AVERAGE(Table1[[#This Row],[Reference Consumption 2040]],Table1[[#This Row],[Reference Consumption 2050]])</f>
        <v>40.5</v>
      </c>
      <c r="S2" s="4">
        <v>40.5</v>
      </c>
      <c r="T2" s="2">
        <f>Table1[[#This Row],[Reference Consumption 2050]]</f>
        <v>40.5</v>
      </c>
      <c r="U2" s="2">
        <f>Table1[[#This Row],[Reference Consumption 2055]]</f>
        <v>40.5</v>
      </c>
    </row>
    <row r="3" spans="1:21" x14ac:dyDescent="0.2">
      <c r="A3" t="s">
        <v>11</v>
      </c>
      <c r="B3" t="str">
        <f>LEFT(Table1[[#This Row],[Node]],3)</f>
        <v>CAN</v>
      </c>
      <c r="C3" t="s">
        <v>110</v>
      </c>
      <c r="D3" s="4">
        <v>174.82499999999999</v>
      </c>
      <c r="E3" s="2">
        <f>0.75*Table1[[#This Row],[Reference Production 2020]]+0.25*Table1[[#This Row],[Reference Production 2030]]</f>
        <v>177.43124999999998</v>
      </c>
      <c r="F3" s="4">
        <v>185.25</v>
      </c>
      <c r="G3" s="2">
        <f>AVERAGE(Table1[[#This Row],[Reference Production 2030]],Table1[[#This Row],[Reference Production 2040]])</f>
        <v>179.3125</v>
      </c>
      <c r="H3" s="2">
        <f>AVERAGE(Table1[[#This Row],[Reference Production 2030]],Table1[[#This Row],[Reference Production 2050]])</f>
        <v>173.375</v>
      </c>
      <c r="I3" s="2">
        <f>AVERAGE(Table1[[#This Row],[Reference Production 2040]],Table1[[#This Row],[Reference Production 2050]])</f>
        <v>167.4375</v>
      </c>
      <c r="J3" s="4">
        <v>161.5</v>
      </c>
      <c r="K3" s="2">
        <f>Table1[[#This Row],[Reference Production 2050]]</f>
        <v>161.5</v>
      </c>
      <c r="L3" s="2">
        <f>Table1[[#This Row],[Reference Production 2055]]</f>
        <v>161.5</v>
      </c>
      <c r="M3" s="4">
        <v>84</v>
      </c>
      <c r="N3" s="2">
        <f>0.75*Table1[[#This Row],[Reference Consumption 2020]]+0.25*Table1[[#This Row],[Reference Consumption 2030]]</f>
        <v>86.625</v>
      </c>
      <c r="O3" s="4">
        <v>94.5</v>
      </c>
      <c r="P3" s="2">
        <f>AVERAGE(Table1[[#This Row],[Reference Consumption 2030]],Table1[[#This Row],[Reference Consumption 2040]])</f>
        <v>94.5</v>
      </c>
      <c r="Q3" s="2">
        <f>AVERAGE(Table1[[#This Row],[Reference Consumption 2030]],Table1[[#This Row],[Reference Consumption 2050]])</f>
        <v>94.5</v>
      </c>
      <c r="R3" s="2">
        <f>AVERAGE(Table1[[#This Row],[Reference Consumption 2040]],Table1[[#This Row],[Reference Consumption 2050]])</f>
        <v>94.5</v>
      </c>
      <c r="S3" s="4">
        <v>94.5</v>
      </c>
      <c r="T3" s="2">
        <f>Table1[[#This Row],[Reference Consumption 2050]]</f>
        <v>94.5</v>
      </c>
      <c r="U3" s="2">
        <f>Table1[[#This Row],[Reference Consumption 2055]]</f>
        <v>94.5</v>
      </c>
    </row>
    <row r="4" spans="1:21" x14ac:dyDescent="0.2">
      <c r="A4" t="s">
        <v>92</v>
      </c>
      <c r="B4" t="str">
        <f>LEFT(Table1[[#This Row],[Node]],3)</f>
        <v>USA</v>
      </c>
      <c r="C4" t="s">
        <v>110</v>
      </c>
      <c r="D4" s="4">
        <v>0</v>
      </c>
      <c r="E4" s="2">
        <f>0.75*Table1[[#This Row],[Reference Production 2020]]+0.25*Table1[[#This Row],[Reference Production 2030]]</f>
        <v>0</v>
      </c>
      <c r="F4" s="4">
        <v>0</v>
      </c>
      <c r="G4" s="2">
        <f>AVERAGE(Table1[[#This Row],[Reference Production 2030]],Table1[[#This Row],[Reference Production 2040]])</f>
        <v>0</v>
      </c>
      <c r="H4" s="2">
        <f>AVERAGE(Table1[[#This Row],[Reference Production 2030]],Table1[[#This Row],[Reference Production 2050]])</f>
        <v>0</v>
      </c>
      <c r="I4" s="2">
        <f>AVERAGE(Table1[[#This Row],[Reference Production 2040]],Table1[[#This Row],[Reference Production 2050]])</f>
        <v>0</v>
      </c>
      <c r="J4" s="4">
        <v>0</v>
      </c>
      <c r="K4" s="2">
        <f>Table1[[#This Row],[Reference Production 2050]]</f>
        <v>0</v>
      </c>
      <c r="L4" s="2">
        <f>Table1[[#This Row],[Reference Production 2055]]</f>
        <v>0</v>
      </c>
      <c r="M4" s="4">
        <v>25.56</v>
      </c>
      <c r="N4" s="2">
        <f>0.75*Table1[[#This Row],[Reference Consumption 2020]]+0.25*Table1[[#This Row],[Reference Consumption 2030]]</f>
        <v>26.108249999999998</v>
      </c>
      <c r="O4" s="4">
        <v>27.753</v>
      </c>
      <c r="P4" s="2">
        <f>AVERAGE(Table1[[#This Row],[Reference Consumption 2030]],Table1[[#This Row],[Reference Consumption 2040]])</f>
        <v>25.462499999999999</v>
      </c>
      <c r="Q4" s="2">
        <f>AVERAGE(Table1[[#This Row],[Reference Consumption 2030]],Table1[[#This Row],[Reference Consumption 2050]])</f>
        <v>23.172000000000001</v>
      </c>
      <c r="R4" s="2">
        <f>AVERAGE(Table1[[#This Row],[Reference Consumption 2040]],Table1[[#This Row],[Reference Consumption 2050]])</f>
        <v>20.881500000000003</v>
      </c>
      <c r="S4" s="4">
        <v>18.591000000000001</v>
      </c>
      <c r="T4" s="2">
        <f>Table1[[#This Row],[Reference Consumption 2050]]</f>
        <v>18.591000000000001</v>
      </c>
      <c r="U4" s="2">
        <f>Table1[[#This Row],[Reference Consumption 2055]]</f>
        <v>18.591000000000001</v>
      </c>
    </row>
    <row r="5" spans="1:21" x14ac:dyDescent="0.2">
      <c r="A5" t="s">
        <v>19</v>
      </c>
      <c r="B5" t="str">
        <f>LEFT(Table1[[#This Row],[Node]],3)</f>
        <v>USA</v>
      </c>
      <c r="C5" t="s">
        <v>110</v>
      </c>
      <c r="D5" s="4">
        <v>197.91800000000001</v>
      </c>
      <c r="E5" s="2">
        <f>0.75*Table1[[#This Row],[Reference Production 2020]]+0.25*Table1[[#This Row],[Reference Production 2030]]</f>
        <v>204.51175000000001</v>
      </c>
      <c r="F5" s="4">
        <v>224.29300000000001</v>
      </c>
      <c r="G5" s="2">
        <f>AVERAGE(Table1[[#This Row],[Reference Production 2030]],Table1[[#This Row],[Reference Production 2040]])</f>
        <v>210.70987500000001</v>
      </c>
      <c r="H5" s="2">
        <f>AVERAGE(Table1[[#This Row],[Reference Production 2030]],Table1[[#This Row],[Reference Production 2050]])</f>
        <v>197.12675000000002</v>
      </c>
      <c r="I5" s="2">
        <f>AVERAGE(Table1[[#This Row],[Reference Production 2040]],Table1[[#This Row],[Reference Production 2050]])</f>
        <v>183.54362500000002</v>
      </c>
      <c r="J5" s="4">
        <v>169.9605</v>
      </c>
      <c r="K5" s="2">
        <f>Table1[[#This Row],[Reference Production 2050]]</f>
        <v>169.9605</v>
      </c>
      <c r="L5" s="2">
        <f>Table1[[#This Row],[Reference Production 2055]]</f>
        <v>169.9605</v>
      </c>
      <c r="M5" s="4">
        <v>100.536</v>
      </c>
      <c r="N5" s="2">
        <f>0.75*Table1[[#This Row],[Reference Consumption 2020]]+0.25*Table1[[#This Row],[Reference Consumption 2030]]</f>
        <v>102.69245000000001</v>
      </c>
      <c r="O5" s="4">
        <v>109.1618</v>
      </c>
      <c r="P5" s="2">
        <f>AVERAGE(Table1[[#This Row],[Reference Consumption 2030]],Table1[[#This Row],[Reference Consumption 2040]])</f>
        <v>100.1525</v>
      </c>
      <c r="Q5" s="2">
        <f>AVERAGE(Table1[[#This Row],[Reference Consumption 2030]],Table1[[#This Row],[Reference Consumption 2050]])</f>
        <v>91.143200000000007</v>
      </c>
      <c r="R5" s="2">
        <f>AVERAGE(Table1[[#This Row],[Reference Consumption 2040]],Table1[[#This Row],[Reference Consumption 2050]])</f>
        <v>82.133900000000011</v>
      </c>
      <c r="S5" s="4">
        <v>73.124600000000001</v>
      </c>
      <c r="T5" s="2">
        <f>Table1[[#This Row],[Reference Consumption 2050]]</f>
        <v>73.124600000000001</v>
      </c>
      <c r="U5" s="2">
        <f>Table1[[#This Row],[Reference Consumption 2055]]</f>
        <v>73.124600000000001</v>
      </c>
    </row>
    <row r="6" spans="1:21" x14ac:dyDescent="0.2">
      <c r="A6" t="s">
        <v>15</v>
      </c>
      <c r="B6" t="str">
        <f>LEFT(Table1[[#This Row],[Node]],3)</f>
        <v>USA</v>
      </c>
      <c r="C6" t="s">
        <v>110</v>
      </c>
      <c r="D6" s="4">
        <v>67.066999999999993</v>
      </c>
      <c r="E6" s="2">
        <f>0.75*Table1[[#This Row],[Reference Production 2020]]+0.25*Table1[[#This Row],[Reference Production 2030]]</f>
        <v>69.301374999999993</v>
      </c>
      <c r="F6" s="4">
        <v>76.004499999999993</v>
      </c>
      <c r="G6" s="2">
        <f>AVERAGE(Table1[[#This Row],[Reference Production 2030]],Table1[[#This Row],[Reference Production 2040]])</f>
        <v>71.401687499999994</v>
      </c>
      <c r="H6" s="2">
        <f>AVERAGE(Table1[[#This Row],[Reference Production 2030]],Table1[[#This Row],[Reference Production 2050]])</f>
        <v>66.798874999999995</v>
      </c>
      <c r="I6" s="2">
        <f>AVERAGE(Table1[[#This Row],[Reference Production 2040]],Table1[[#This Row],[Reference Production 2050]])</f>
        <v>62.196062499999996</v>
      </c>
      <c r="J6" s="4">
        <v>57.593249999999998</v>
      </c>
      <c r="K6" s="2">
        <f>Table1[[#This Row],[Reference Production 2050]]</f>
        <v>57.593249999999998</v>
      </c>
      <c r="L6" s="2">
        <f>Table1[[#This Row],[Reference Production 2055]]</f>
        <v>57.593249999999998</v>
      </c>
      <c r="M6" s="4">
        <v>131.208</v>
      </c>
      <c r="N6" s="2">
        <f>0.75*Table1[[#This Row],[Reference Consumption 2020]]+0.25*Table1[[#This Row],[Reference Consumption 2030]]</f>
        <v>134.02235000000002</v>
      </c>
      <c r="O6" s="4">
        <v>142.46539999999999</v>
      </c>
      <c r="P6" s="2">
        <f>AVERAGE(Table1[[#This Row],[Reference Consumption 2030]],Table1[[#This Row],[Reference Consumption 2040]])</f>
        <v>130.70749999999998</v>
      </c>
      <c r="Q6" s="2">
        <f>AVERAGE(Table1[[#This Row],[Reference Consumption 2030]],Table1[[#This Row],[Reference Consumption 2050]])</f>
        <v>118.9496</v>
      </c>
      <c r="R6" s="2">
        <f>AVERAGE(Table1[[#This Row],[Reference Consumption 2040]],Table1[[#This Row],[Reference Consumption 2050]])</f>
        <v>107.1917</v>
      </c>
      <c r="S6" s="4">
        <v>95.433800000000005</v>
      </c>
      <c r="T6" s="2">
        <f>Table1[[#This Row],[Reference Consumption 2050]]</f>
        <v>95.433800000000005</v>
      </c>
      <c r="U6" s="2">
        <f>Table1[[#This Row],[Reference Consumption 2055]]</f>
        <v>95.433800000000005</v>
      </c>
    </row>
    <row r="7" spans="1:21" ht="17" x14ac:dyDescent="0.2">
      <c r="A7" s="1" t="s">
        <v>25</v>
      </c>
      <c r="B7" s="1" t="str">
        <f>LEFT(Table1[[#This Row],[Node]],3)</f>
        <v>USA</v>
      </c>
      <c r="C7" s="1" t="s">
        <v>110</v>
      </c>
      <c r="D7" s="4">
        <v>24.387999999999998</v>
      </c>
      <c r="E7" s="3">
        <f>0.75*Table1[[#This Row],[Reference Production 2020]]+0.25*Table1[[#This Row],[Reference Production 2030]]</f>
        <v>25.200499999999998</v>
      </c>
      <c r="F7" s="6">
        <v>27.637999999999998</v>
      </c>
      <c r="G7" s="3">
        <f>AVERAGE(Table1[[#This Row],[Reference Production 2030]],Table1[[#This Row],[Reference Production 2040]])</f>
        <v>25.96425</v>
      </c>
      <c r="H7" s="3">
        <f>AVERAGE(Table1[[#This Row],[Reference Production 2030]],Table1[[#This Row],[Reference Production 2050]])</f>
        <v>24.290499999999998</v>
      </c>
      <c r="I7" s="3">
        <f>AVERAGE(Table1[[#This Row],[Reference Production 2040]],Table1[[#This Row],[Reference Production 2050]])</f>
        <v>22.616749999999996</v>
      </c>
      <c r="J7" s="6">
        <v>20.942999999999998</v>
      </c>
      <c r="K7" s="3">
        <f>Table1[[#This Row],[Reference Production 2050]]</f>
        <v>20.942999999999998</v>
      </c>
      <c r="L7" s="3">
        <f>Table1[[#This Row],[Reference Production 2055]]</f>
        <v>20.942999999999998</v>
      </c>
      <c r="M7" s="4">
        <v>55.38</v>
      </c>
      <c r="N7" s="2">
        <f>0.75*Table1[[#This Row],[Reference Consumption 2020]]+0.25*Table1[[#This Row],[Reference Consumption 2030]]</f>
        <v>56.567875000000001</v>
      </c>
      <c r="O7" s="4">
        <v>60.131500000000003</v>
      </c>
      <c r="P7" s="2">
        <f>AVERAGE(Table1[[#This Row],[Reference Consumption 2030]],Table1[[#This Row],[Reference Consumption 2040]])</f>
        <v>55.168750000000003</v>
      </c>
      <c r="Q7" s="2">
        <f>AVERAGE(Table1[[#This Row],[Reference Consumption 2030]],Table1[[#This Row],[Reference Consumption 2050]])</f>
        <v>50.206000000000003</v>
      </c>
      <c r="R7" s="2">
        <f>AVERAGE(Table1[[#This Row],[Reference Consumption 2040]],Table1[[#This Row],[Reference Consumption 2050]])</f>
        <v>45.243250000000003</v>
      </c>
      <c r="S7" s="4">
        <v>40.280500000000004</v>
      </c>
      <c r="T7" s="2">
        <f>Table1[[#This Row],[Reference Consumption 2050]]</f>
        <v>40.280500000000004</v>
      </c>
      <c r="U7" s="2">
        <f>Table1[[#This Row],[Reference Consumption 2055]]</f>
        <v>40.280500000000004</v>
      </c>
    </row>
    <row r="8" spans="1:21" x14ac:dyDescent="0.2">
      <c r="A8" t="s">
        <v>23</v>
      </c>
      <c r="B8" t="str">
        <f>LEFT(Table1[[#This Row],[Node]],3)</f>
        <v>USA</v>
      </c>
      <c r="C8" t="s">
        <v>110</v>
      </c>
      <c r="D8" s="4">
        <v>69.411999999999992</v>
      </c>
      <c r="E8" s="2">
        <f>0.75*Table1[[#This Row],[Reference Production 2020]]+0.25*Table1[[#This Row],[Reference Production 2030]]</f>
        <v>71.724499999999992</v>
      </c>
      <c r="F8" s="4">
        <v>78.661999999999992</v>
      </c>
      <c r="G8" s="2">
        <f>AVERAGE(Table1[[#This Row],[Reference Production 2030]],Table1[[#This Row],[Reference Production 2040]])</f>
        <v>73.89824999999999</v>
      </c>
      <c r="H8" s="2">
        <f>AVERAGE(Table1[[#This Row],[Reference Production 2030]],Table1[[#This Row],[Reference Production 2050]])</f>
        <v>69.134500000000003</v>
      </c>
      <c r="I8" s="2">
        <f>AVERAGE(Table1[[#This Row],[Reference Production 2040]],Table1[[#This Row],[Reference Production 2050]])</f>
        <v>64.370750000000001</v>
      </c>
      <c r="J8" s="4">
        <v>59.606999999999999</v>
      </c>
      <c r="K8" s="2">
        <f>Table1[[#This Row],[Reference Production 2050]]</f>
        <v>59.606999999999999</v>
      </c>
      <c r="L8" s="2">
        <f>Table1[[#This Row],[Reference Production 2055]]</f>
        <v>59.606999999999999</v>
      </c>
      <c r="M8" s="4">
        <v>126.52199999999999</v>
      </c>
      <c r="N8" s="2">
        <f>0.75*Table1[[#This Row],[Reference Consumption 2020]]+0.25*Table1[[#This Row],[Reference Consumption 2030]]</f>
        <v>129.2358375</v>
      </c>
      <c r="O8" s="4">
        <v>137.37735000000001</v>
      </c>
      <c r="P8" s="2">
        <f>AVERAGE(Table1[[#This Row],[Reference Consumption 2030]],Table1[[#This Row],[Reference Consumption 2040]])</f>
        <v>126.03937500000001</v>
      </c>
      <c r="Q8" s="2">
        <f>AVERAGE(Table1[[#This Row],[Reference Consumption 2030]],Table1[[#This Row],[Reference Consumption 2050]])</f>
        <v>114.70140000000001</v>
      </c>
      <c r="R8" s="2">
        <f>AVERAGE(Table1[[#This Row],[Reference Consumption 2040]],Table1[[#This Row],[Reference Consumption 2050]])</f>
        <v>103.36342500000001</v>
      </c>
      <c r="S8" s="4">
        <v>92.025450000000006</v>
      </c>
      <c r="T8" s="2">
        <f>Table1[[#This Row],[Reference Consumption 2050]]</f>
        <v>92.025450000000006</v>
      </c>
      <c r="U8" s="2">
        <f>Table1[[#This Row],[Reference Consumption 2055]]</f>
        <v>92.025450000000006</v>
      </c>
    </row>
    <row r="9" spans="1:21" x14ac:dyDescent="0.2">
      <c r="A9" t="s">
        <v>5</v>
      </c>
      <c r="B9" t="str">
        <f>LEFT(Table1[[#This Row],[Node]],3)</f>
        <v>USA</v>
      </c>
      <c r="C9" t="s">
        <v>110</v>
      </c>
      <c r="D9" s="4">
        <v>5.9093999999999998</v>
      </c>
      <c r="E9" s="2">
        <f>0.75*Table1[[#This Row],[Reference Production 2020]]+0.25*Table1[[#This Row],[Reference Production 2030]]</f>
        <v>6.1062750000000001</v>
      </c>
      <c r="F9" s="4">
        <v>6.6969000000000003</v>
      </c>
      <c r="G9" s="2">
        <f>AVERAGE(Table1[[#This Row],[Reference Production 2030]],Table1[[#This Row],[Reference Production 2040]])</f>
        <v>6.2913375000000009</v>
      </c>
      <c r="H9" s="2">
        <f>AVERAGE(Table1[[#This Row],[Reference Production 2030]],Table1[[#This Row],[Reference Production 2050]])</f>
        <v>5.8857750000000006</v>
      </c>
      <c r="I9" s="2">
        <f>AVERAGE(Table1[[#This Row],[Reference Production 2040]],Table1[[#This Row],[Reference Production 2050]])</f>
        <v>5.4802125000000004</v>
      </c>
      <c r="J9" s="4">
        <v>5.0746500000000001</v>
      </c>
      <c r="K9" s="2">
        <f>Table1[[#This Row],[Reference Production 2050]]</f>
        <v>5.0746500000000001</v>
      </c>
      <c r="L9" s="2">
        <f>Table1[[#This Row],[Reference Production 2055]]</f>
        <v>5.0746500000000001</v>
      </c>
      <c r="M9" s="4">
        <v>56.231999999999999</v>
      </c>
      <c r="N9" s="2">
        <f>0.75*Table1[[#This Row],[Reference Consumption 2020]]+0.25*Table1[[#This Row],[Reference Consumption 2030]]</f>
        <v>57.43815</v>
      </c>
      <c r="O9" s="4">
        <v>61.056600000000003</v>
      </c>
      <c r="P9" s="2">
        <f>AVERAGE(Table1[[#This Row],[Reference Consumption 2030]],Table1[[#This Row],[Reference Consumption 2040]])</f>
        <v>56.017500000000005</v>
      </c>
      <c r="Q9" s="2">
        <f>AVERAGE(Table1[[#This Row],[Reference Consumption 2030]],Table1[[#This Row],[Reference Consumption 2050]])</f>
        <v>50.978400000000008</v>
      </c>
      <c r="R9" s="2">
        <f>AVERAGE(Table1[[#This Row],[Reference Consumption 2040]],Table1[[#This Row],[Reference Consumption 2050]])</f>
        <v>45.939300000000003</v>
      </c>
      <c r="S9" s="4">
        <v>40.900200000000005</v>
      </c>
      <c r="T9" s="2">
        <f>Table1[[#This Row],[Reference Consumption 2050]]</f>
        <v>40.900200000000005</v>
      </c>
      <c r="U9" s="2">
        <f>Table1[[#This Row],[Reference Consumption 2055]]</f>
        <v>40.900200000000005</v>
      </c>
    </row>
    <row r="10" spans="1:21" x14ac:dyDescent="0.2">
      <c r="A10" t="s">
        <v>4</v>
      </c>
      <c r="B10" t="str">
        <f>LEFT(Table1[[#This Row],[Node]],3)</f>
        <v>USA</v>
      </c>
      <c r="C10" t="s">
        <v>110</v>
      </c>
      <c r="D10" s="4">
        <v>416.65960000000001</v>
      </c>
      <c r="E10" s="2">
        <f>0.75*Table1[[#This Row],[Reference Production 2020]]+0.25*Table1[[#This Row],[Reference Production 2030]]</f>
        <v>430.54085000000003</v>
      </c>
      <c r="F10" s="4">
        <v>472.18459999999999</v>
      </c>
      <c r="G10" s="2">
        <f>AVERAGE(Table1[[#This Row],[Reference Production 2030]],Table1[[#This Row],[Reference Production 2040]])</f>
        <v>443.58922499999994</v>
      </c>
      <c r="H10" s="2">
        <f>AVERAGE(Table1[[#This Row],[Reference Production 2030]],Table1[[#This Row],[Reference Production 2050]])</f>
        <v>414.99384999999995</v>
      </c>
      <c r="I10" s="2">
        <f>AVERAGE(Table1[[#This Row],[Reference Production 2040]],Table1[[#This Row],[Reference Production 2050]])</f>
        <v>386.39847499999996</v>
      </c>
      <c r="J10" s="4">
        <v>357.80309999999997</v>
      </c>
      <c r="K10" s="2">
        <f>Table1[[#This Row],[Reference Production 2050]]</f>
        <v>357.80309999999997</v>
      </c>
      <c r="L10" s="2">
        <f>Table1[[#This Row],[Reference Production 2055]]</f>
        <v>357.80309999999997</v>
      </c>
      <c r="M10" s="4">
        <v>210.87</v>
      </c>
      <c r="N10" s="2">
        <f>0.75*Table1[[#This Row],[Reference Consumption 2020]]+0.25*Table1[[#This Row],[Reference Consumption 2030]]</f>
        <v>215.39306250000001</v>
      </c>
      <c r="O10" s="4">
        <v>228.96225000000001</v>
      </c>
      <c r="P10" s="2">
        <f>AVERAGE(Table1[[#This Row],[Reference Consumption 2030]],Table1[[#This Row],[Reference Consumption 2040]])</f>
        <v>210.06562500000001</v>
      </c>
      <c r="Q10" s="2">
        <f>AVERAGE(Table1[[#This Row],[Reference Consumption 2030]],Table1[[#This Row],[Reference Consumption 2050]])</f>
        <v>191.16900000000001</v>
      </c>
      <c r="R10" s="2">
        <f>AVERAGE(Table1[[#This Row],[Reference Consumption 2040]],Table1[[#This Row],[Reference Consumption 2050]])</f>
        <v>172.27237500000001</v>
      </c>
      <c r="S10" s="4">
        <v>153.37575000000001</v>
      </c>
      <c r="T10" s="2">
        <f>Table1[[#This Row],[Reference Consumption 2050]]</f>
        <v>153.37575000000001</v>
      </c>
      <c r="U10" s="2">
        <f>Table1[[#This Row],[Reference Consumption 2055]]</f>
        <v>153.37575000000001</v>
      </c>
    </row>
    <row r="11" spans="1:21" x14ac:dyDescent="0.2">
      <c r="A11" t="s">
        <v>20</v>
      </c>
      <c r="B11" t="str">
        <f>LEFT(Table1[[#This Row],[Node]],3)</f>
        <v>USA</v>
      </c>
      <c r="C11" t="s">
        <v>110</v>
      </c>
      <c r="D11" s="4">
        <v>142.57599999999999</v>
      </c>
      <c r="E11" s="2">
        <f>0.75*Table1[[#This Row],[Reference Production 2020]]+0.25*Table1[[#This Row],[Reference Production 2030]]</f>
        <v>147.32599999999999</v>
      </c>
      <c r="F11" s="4">
        <v>161.57599999999999</v>
      </c>
      <c r="G11" s="2">
        <f>AVERAGE(Table1[[#This Row],[Reference Production 2030]],Table1[[#This Row],[Reference Production 2040]])</f>
        <v>151.791</v>
      </c>
      <c r="H11" s="2">
        <f>AVERAGE(Table1[[#This Row],[Reference Production 2030]],Table1[[#This Row],[Reference Production 2050]])</f>
        <v>142.006</v>
      </c>
      <c r="I11" s="2">
        <f>AVERAGE(Table1[[#This Row],[Reference Production 2040]],Table1[[#This Row],[Reference Production 2050]])</f>
        <v>132.221</v>
      </c>
      <c r="J11" s="4">
        <v>122.43599999999999</v>
      </c>
      <c r="K11" s="2">
        <f>Table1[[#This Row],[Reference Production 2050]]</f>
        <v>122.43599999999999</v>
      </c>
      <c r="L11" s="2">
        <f>Table1[[#This Row],[Reference Production 2055]]</f>
        <v>122.43599999999999</v>
      </c>
      <c r="M11" s="4">
        <v>61.343999999999994</v>
      </c>
      <c r="N11" s="2">
        <f>0.75*Table1[[#This Row],[Reference Consumption 2020]]+0.25*Table1[[#This Row],[Reference Consumption 2030]]</f>
        <v>62.65979999999999</v>
      </c>
      <c r="O11" s="4">
        <v>66.607199999999992</v>
      </c>
      <c r="P11" s="2">
        <f>AVERAGE(Table1[[#This Row],[Reference Consumption 2030]],Table1[[#This Row],[Reference Consumption 2040]])</f>
        <v>61.109999999999992</v>
      </c>
      <c r="Q11" s="2">
        <f>AVERAGE(Table1[[#This Row],[Reference Consumption 2030]],Table1[[#This Row],[Reference Consumption 2050]])</f>
        <v>55.612799999999993</v>
      </c>
      <c r="R11" s="2">
        <f>AVERAGE(Table1[[#This Row],[Reference Consumption 2040]],Table1[[#This Row],[Reference Consumption 2050]])</f>
        <v>50.115600000000001</v>
      </c>
      <c r="S11" s="4">
        <v>44.618400000000001</v>
      </c>
      <c r="T11" s="2">
        <f>Table1[[#This Row],[Reference Consumption 2050]]</f>
        <v>44.618400000000001</v>
      </c>
      <c r="U11" s="2">
        <f>Table1[[#This Row],[Reference Consumption 2055]]</f>
        <v>44.618400000000001</v>
      </c>
    </row>
    <row r="12" spans="1:21" x14ac:dyDescent="0.2">
      <c r="A12" t="s">
        <v>21</v>
      </c>
      <c r="B12" t="str">
        <f>LEFT(Table1[[#This Row],[Node]],3)</f>
        <v>USA</v>
      </c>
      <c r="C12" t="s">
        <v>110</v>
      </c>
      <c r="D12" s="4">
        <v>4.6900000000000004</v>
      </c>
      <c r="E12" s="2">
        <f>0.75*Table1[[#This Row],[Reference Production 2020]]+0.25*Table1[[#This Row],[Reference Production 2030]]</f>
        <v>4.8462500000000004</v>
      </c>
      <c r="F12" s="4">
        <v>5.3150000000000004</v>
      </c>
      <c r="G12" s="2">
        <f>AVERAGE(Table1[[#This Row],[Reference Production 2030]],Table1[[#This Row],[Reference Production 2040]])</f>
        <v>4.9931250000000009</v>
      </c>
      <c r="H12" s="2">
        <f>AVERAGE(Table1[[#This Row],[Reference Production 2030]],Table1[[#This Row],[Reference Production 2050]])</f>
        <v>4.6712500000000006</v>
      </c>
      <c r="I12" s="2">
        <f>AVERAGE(Table1[[#This Row],[Reference Production 2040]],Table1[[#This Row],[Reference Production 2050]])</f>
        <v>4.3493750000000002</v>
      </c>
      <c r="J12" s="4">
        <v>4.0274999999999999</v>
      </c>
      <c r="K12" s="2">
        <f>Table1[[#This Row],[Reference Production 2050]]</f>
        <v>4.0274999999999999</v>
      </c>
      <c r="L12" s="2">
        <f>Table1[[#This Row],[Reference Production 2055]]</f>
        <v>4.0274999999999999</v>
      </c>
      <c r="M12" s="4">
        <v>75.828000000000003</v>
      </c>
      <c r="N12" s="2">
        <f>0.75*Table1[[#This Row],[Reference Consumption 2020]]+0.25*Table1[[#This Row],[Reference Consumption 2030]]</f>
        <v>77.454475000000002</v>
      </c>
      <c r="O12" s="4">
        <v>82.3339</v>
      </c>
      <c r="P12" s="2">
        <f>AVERAGE(Table1[[#This Row],[Reference Consumption 2030]],Table1[[#This Row],[Reference Consumption 2040]])</f>
        <v>75.538749999999993</v>
      </c>
      <c r="Q12" s="2">
        <f>AVERAGE(Table1[[#This Row],[Reference Consumption 2030]],Table1[[#This Row],[Reference Consumption 2050]])</f>
        <v>68.743600000000001</v>
      </c>
      <c r="R12" s="2">
        <f>AVERAGE(Table1[[#This Row],[Reference Consumption 2040]],Table1[[#This Row],[Reference Consumption 2050]])</f>
        <v>61.948450000000001</v>
      </c>
      <c r="S12" s="4">
        <v>55.153300000000002</v>
      </c>
      <c r="T12" s="2">
        <f>Table1[[#This Row],[Reference Consumption 2050]]</f>
        <v>55.153300000000002</v>
      </c>
      <c r="U12" s="2">
        <f>Table1[[#This Row],[Reference Consumption 2055]]</f>
        <v>55.153300000000002</v>
      </c>
    </row>
    <row r="13" spans="1:21" x14ac:dyDescent="0.2">
      <c r="A13" t="s">
        <v>34</v>
      </c>
      <c r="B13" t="str">
        <f>LEFT(Table1[[#This Row],[Node]],3)</f>
        <v>USA</v>
      </c>
      <c r="C13" t="s">
        <v>110</v>
      </c>
      <c r="D13" s="4">
        <v>9.3800000000000008</v>
      </c>
      <c r="E13" s="2">
        <f>0.75*Table1[[#This Row],[Reference Production 2020]]+0.25*Table1[[#This Row],[Reference Production 2030]]</f>
        <v>9.6925000000000008</v>
      </c>
      <c r="F13" s="4">
        <v>10.63</v>
      </c>
      <c r="G13" s="2">
        <f>AVERAGE(Table1[[#This Row],[Reference Production 2030]],Table1[[#This Row],[Reference Production 2040]])</f>
        <v>9.9862500000000018</v>
      </c>
      <c r="H13" s="2">
        <f>AVERAGE(Table1[[#This Row],[Reference Production 2030]],Table1[[#This Row],[Reference Production 2050]])</f>
        <v>9.3425000000000011</v>
      </c>
      <c r="I13" s="2">
        <f>AVERAGE(Table1[[#This Row],[Reference Production 2040]],Table1[[#This Row],[Reference Production 2050]])</f>
        <v>8.6987500000000004</v>
      </c>
      <c r="J13" s="4">
        <v>8.0549999999999997</v>
      </c>
      <c r="K13" s="2">
        <f>Table1[[#This Row],[Reference Production 2050]]</f>
        <v>8.0549999999999997</v>
      </c>
      <c r="L13" s="2">
        <f>Table1[[#This Row],[Reference Production 2055]]</f>
        <v>8.0549999999999997</v>
      </c>
      <c r="M13" s="4">
        <v>8.52</v>
      </c>
      <c r="N13" s="2">
        <f>0.75*Table1[[#This Row],[Reference Consumption 2020]]+0.25*Table1[[#This Row],[Reference Consumption 2030]]</f>
        <v>8.70275</v>
      </c>
      <c r="O13" s="4">
        <v>9.2510000000000012</v>
      </c>
      <c r="P13" s="2">
        <f>AVERAGE(Table1[[#This Row],[Reference Consumption 2030]],Table1[[#This Row],[Reference Consumption 2040]])</f>
        <v>8.4875000000000007</v>
      </c>
      <c r="Q13" s="2">
        <f>AVERAGE(Table1[[#This Row],[Reference Consumption 2030]],Table1[[#This Row],[Reference Consumption 2050]])</f>
        <v>7.7240000000000011</v>
      </c>
      <c r="R13" s="2">
        <f>AVERAGE(Table1[[#This Row],[Reference Consumption 2040]],Table1[[#This Row],[Reference Consumption 2050]])</f>
        <v>6.9605000000000015</v>
      </c>
      <c r="S13" s="4">
        <v>6.197000000000001</v>
      </c>
      <c r="T13" s="2">
        <f>Table1[[#This Row],[Reference Consumption 2050]]</f>
        <v>6.197000000000001</v>
      </c>
      <c r="U13" s="2">
        <f>Table1[[#This Row],[Reference Consumption 2055]]</f>
        <v>6.197000000000001</v>
      </c>
    </row>
    <row r="14" spans="1:21" x14ac:dyDescent="0.2">
      <c r="A14" t="s">
        <v>183</v>
      </c>
      <c r="B14" t="str">
        <f>LEFT(Table1[[#This Row],[Node]],3)</f>
        <v>PRI</v>
      </c>
      <c r="C14" t="s">
        <v>110</v>
      </c>
      <c r="D14" s="4">
        <v>0</v>
      </c>
      <c r="E14" s="2">
        <f>0.75*Table1[[#This Row],[Reference Production 2020]]+0.25*Table1[[#This Row],[Reference Production 2030]]</f>
        <v>0</v>
      </c>
      <c r="F14" s="4">
        <v>0</v>
      </c>
      <c r="G14" s="2">
        <f>AVERAGE(Table1[[#This Row],[Reference Production 2030]],Table1[[#This Row],[Reference Production 2040]])</f>
        <v>0</v>
      </c>
      <c r="H14" s="2">
        <f>AVERAGE(Table1[[#This Row],[Reference Production 2030]],Table1[[#This Row],[Reference Production 2050]])</f>
        <v>0</v>
      </c>
      <c r="I14" s="2">
        <f>AVERAGE(Table1[[#This Row],[Reference Production 2040]],Table1[[#This Row],[Reference Production 2050]])</f>
        <v>0</v>
      </c>
      <c r="J14" s="4">
        <v>0</v>
      </c>
      <c r="K14" s="2">
        <f>Table1[[#This Row],[Reference Production 2050]]</f>
        <v>0</v>
      </c>
      <c r="L14" s="2">
        <f>Table1[[#This Row],[Reference Production 2055]]</f>
        <v>0</v>
      </c>
      <c r="M14" s="4">
        <v>1.5</v>
      </c>
      <c r="N14" s="2">
        <f>0.75*Table1[[#This Row],[Reference Consumption 2020]]+0.25*Table1[[#This Row],[Reference Consumption 2030]]</f>
        <v>1.5</v>
      </c>
      <c r="O14" s="4">
        <v>1.5</v>
      </c>
      <c r="P14" s="2">
        <f>AVERAGE(Table1[[#This Row],[Reference Consumption 2030]],Table1[[#This Row],[Reference Consumption 2040]])</f>
        <v>1.5</v>
      </c>
      <c r="Q14" s="2">
        <f>AVERAGE(Table1[[#This Row],[Reference Consumption 2030]],Table1[[#This Row],[Reference Consumption 2050]])</f>
        <v>1.5</v>
      </c>
      <c r="R14" s="2">
        <f>AVERAGE(Table1[[#This Row],[Reference Consumption 2040]],Table1[[#This Row],[Reference Consumption 2050]])</f>
        <v>1.5</v>
      </c>
      <c r="S14" s="4">
        <v>1.5</v>
      </c>
      <c r="T14" s="2">
        <f>Table1[[#This Row],[Reference Consumption 2050]]</f>
        <v>1.5</v>
      </c>
      <c r="U14" s="2">
        <f>Table1[[#This Row],[Reference Consumption 2055]]</f>
        <v>1.5</v>
      </c>
    </row>
    <row r="15" spans="1:21" x14ac:dyDescent="0.2">
      <c r="A15" t="s">
        <v>51</v>
      </c>
      <c r="B15" t="str">
        <f>LEFT(Table1[[#This Row],[Node]],3)</f>
        <v>MEX</v>
      </c>
      <c r="C15" t="s">
        <v>110</v>
      </c>
      <c r="D15" s="4">
        <v>30</v>
      </c>
      <c r="E15" s="2">
        <f>0.75*Table1[[#This Row],[Reference Production 2020]]+0.25*Table1[[#This Row],[Reference Production 2030]]</f>
        <v>30.5</v>
      </c>
      <c r="F15" s="4">
        <v>32</v>
      </c>
      <c r="G15" s="2">
        <f>AVERAGE(Table1[[#This Row],[Reference Production 2030]],Table1[[#This Row],[Reference Production 2040]])</f>
        <v>32.375</v>
      </c>
      <c r="H15" s="2">
        <f>AVERAGE(Table1[[#This Row],[Reference Production 2030]],Table1[[#This Row],[Reference Production 2050]])</f>
        <v>32.75</v>
      </c>
      <c r="I15" s="2">
        <f>AVERAGE(Table1[[#This Row],[Reference Production 2040]],Table1[[#This Row],[Reference Production 2050]])</f>
        <v>33.125</v>
      </c>
      <c r="J15" s="4">
        <v>33.5</v>
      </c>
      <c r="K15" s="2">
        <f>Table1[[#This Row],[Reference Production 2050]]</f>
        <v>33.5</v>
      </c>
      <c r="L15" s="2">
        <f>Table1[[#This Row],[Reference Production 2055]]</f>
        <v>33.5</v>
      </c>
      <c r="M15" s="4">
        <v>80</v>
      </c>
      <c r="N15" s="2">
        <f>0.75*Table1[[#This Row],[Reference Consumption 2020]]+0.25*Table1[[#This Row],[Reference Consumption 2030]]</f>
        <v>83.75</v>
      </c>
      <c r="O15" s="4">
        <v>95</v>
      </c>
      <c r="P15" s="2">
        <f>AVERAGE(Table1[[#This Row],[Reference Consumption 2030]],Table1[[#This Row],[Reference Consumption 2040]])</f>
        <v>97.5</v>
      </c>
      <c r="Q15" s="2">
        <f>AVERAGE(Table1[[#This Row],[Reference Consumption 2030]],Table1[[#This Row],[Reference Consumption 2050]])</f>
        <v>100</v>
      </c>
      <c r="R15" s="2">
        <f>AVERAGE(Table1[[#This Row],[Reference Consumption 2040]],Table1[[#This Row],[Reference Consumption 2050]])</f>
        <v>102.5</v>
      </c>
      <c r="S15" s="4">
        <v>105</v>
      </c>
      <c r="T15" s="2">
        <f>Table1[[#This Row],[Reference Consumption 2050]]</f>
        <v>105</v>
      </c>
      <c r="U15" s="2">
        <f>Table1[[#This Row],[Reference Consumption 2055]]</f>
        <v>105</v>
      </c>
    </row>
    <row r="16" spans="1:21" x14ac:dyDescent="0.2">
      <c r="A16" t="s">
        <v>184</v>
      </c>
      <c r="B16" t="str">
        <f>LEFT(Table1[[#This Row],[Node]],3)</f>
        <v>PAN</v>
      </c>
      <c r="C16" t="s">
        <v>111</v>
      </c>
      <c r="D16" s="4">
        <v>0</v>
      </c>
      <c r="E16" s="2">
        <f>0.75*Table1[[#This Row],[Reference Production 2020]]+0.25*Table1[[#This Row],[Reference Production 2030]]</f>
        <v>0</v>
      </c>
      <c r="F16" s="4">
        <v>0</v>
      </c>
      <c r="G16" s="2">
        <f>AVERAGE(Table1[[#This Row],[Reference Production 2030]],Table1[[#This Row],[Reference Production 2040]])</f>
        <v>0</v>
      </c>
      <c r="H16" s="2">
        <f>AVERAGE(Table1[[#This Row],[Reference Production 2030]],Table1[[#This Row],[Reference Production 2050]])</f>
        <v>0</v>
      </c>
      <c r="I16" s="2">
        <f>AVERAGE(Table1[[#This Row],[Reference Production 2040]],Table1[[#This Row],[Reference Production 2050]])</f>
        <v>0</v>
      </c>
      <c r="J16" s="4">
        <v>0</v>
      </c>
      <c r="K16" s="2">
        <f>Table1[[#This Row],[Reference Production 2050]]</f>
        <v>0</v>
      </c>
      <c r="L16" s="2">
        <f>Table1[[#This Row],[Reference Production 2055]]</f>
        <v>0</v>
      </c>
      <c r="M16" s="4">
        <v>0.4</v>
      </c>
      <c r="N16" s="2">
        <f>0.75*Table1[[#This Row],[Reference Consumption 2020]]+0.25*Table1[[#This Row],[Reference Consumption 2030]]</f>
        <v>0.55000000000000004</v>
      </c>
      <c r="O16" s="4">
        <v>1</v>
      </c>
      <c r="P16" s="2">
        <f>AVERAGE(Table1[[#This Row],[Reference Consumption 2030]],Table1[[#This Row],[Reference Consumption 2040]])</f>
        <v>1</v>
      </c>
      <c r="Q16" s="2">
        <f>AVERAGE(Table1[[#This Row],[Reference Consumption 2030]],Table1[[#This Row],[Reference Consumption 2050]])</f>
        <v>1</v>
      </c>
      <c r="R16" s="2">
        <f>AVERAGE(Table1[[#This Row],[Reference Consumption 2040]],Table1[[#This Row],[Reference Consumption 2050]])</f>
        <v>1</v>
      </c>
      <c r="S16" s="4">
        <v>1</v>
      </c>
      <c r="T16" s="2">
        <f>Table1[[#This Row],[Reference Consumption 2050]]</f>
        <v>1</v>
      </c>
      <c r="U16" s="2">
        <f>Table1[[#This Row],[Reference Consumption 2055]]</f>
        <v>1</v>
      </c>
    </row>
    <row r="17" spans="1:21" x14ac:dyDescent="0.2">
      <c r="A17" t="s">
        <v>55</v>
      </c>
      <c r="B17" t="str">
        <f>LEFT(Table1[[#This Row],[Node]],3)</f>
        <v>COL</v>
      </c>
      <c r="C17" t="s">
        <v>111</v>
      </c>
      <c r="D17" s="4">
        <v>12</v>
      </c>
      <c r="E17" s="2">
        <f>0.75*Table1[[#This Row],[Reference Production 2020]]+0.25*Table1[[#This Row],[Reference Production 2030]]</f>
        <v>11.5</v>
      </c>
      <c r="F17" s="4">
        <v>10</v>
      </c>
      <c r="G17" s="2">
        <f>AVERAGE(Table1[[#This Row],[Reference Production 2030]],Table1[[#This Row],[Reference Production 2040]])</f>
        <v>9.5</v>
      </c>
      <c r="H17" s="2">
        <f>AVERAGE(Table1[[#This Row],[Reference Production 2030]],Table1[[#This Row],[Reference Production 2050]])</f>
        <v>9</v>
      </c>
      <c r="I17" s="2">
        <f>AVERAGE(Table1[[#This Row],[Reference Production 2040]],Table1[[#This Row],[Reference Production 2050]])</f>
        <v>8.5</v>
      </c>
      <c r="J17" s="4">
        <v>8</v>
      </c>
      <c r="K17" s="2">
        <f>Table1[[#This Row],[Reference Production 2050]]</f>
        <v>8</v>
      </c>
      <c r="L17" s="2">
        <f>Table1[[#This Row],[Reference Production 2055]]</f>
        <v>8</v>
      </c>
      <c r="M17" s="4">
        <v>12.5</v>
      </c>
      <c r="N17" s="2">
        <f>0.75*Table1[[#This Row],[Reference Consumption 2020]]+0.25*Table1[[#This Row],[Reference Consumption 2030]]</f>
        <v>11.875</v>
      </c>
      <c r="O17" s="4">
        <v>10</v>
      </c>
      <c r="P17" s="2">
        <f>AVERAGE(Table1[[#This Row],[Reference Consumption 2030]],Table1[[#This Row],[Reference Consumption 2040]])</f>
        <v>9.5</v>
      </c>
      <c r="Q17" s="2">
        <f>AVERAGE(Table1[[#This Row],[Reference Consumption 2030]],Table1[[#This Row],[Reference Consumption 2050]])</f>
        <v>9</v>
      </c>
      <c r="R17" s="2">
        <f>AVERAGE(Table1[[#This Row],[Reference Consumption 2040]],Table1[[#This Row],[Reference Consumption 2050]])</f>
        <v>8.5</v>
      </c>
      <c r="S17" s="4">
        <v>8</v>
      </c>
      <c r="T17" s="2">
        <f>Table1[[#This Row],[Reference Consumption 2050]]</f>
        <v>8</v>
      </c>
      <c r="U17" s="2">
        <f>Table1[[#This Row],[Reference Consumption 2055]]</f>
        <v>8</v>
      </c>
    </row>
    <row r="18" spans="1:21" x14ac:dyDescent="0.2">
      <c r="A18" t="s">
        <v>56</v>
      </c>
      <c r="B18" t="str">
        <f>LEFT(Table1[[#This Row],[Node]],3)</f>
        <v>VEN</v>
      </c>
      <c r="C18" t="s">
        <v>111</v>
      </c>
      <c r="D18" s="4">
        <v>17</v>
      </c>
      <c r="E18" s="2">
        <f>0.75*Table1[[#This Row],[Reference Production 2020]]+0.25*Table1[[#This Row],[Reference Production 2030]]</f>
        <v>16.5</v>
      </c>
      <c r="F18" s="4">
        <v>15</v>
      </c>
      <c r="G18" s="2">
        <f>AVERAGE(Table1[[#This Row],[Reference Production 2030]],Table1[[#This Row],[Reference Production 2040]])</f>
        <v>16.25</v>
      </c>
      <c r="H18" s="2">
        <f>AVERAGE(Table1[[#This Row],[Reference Production 2030]],Table1[[#This Row],[Reference Production 2050]])</f>
        <v>17.5</v>
      </c>
      <c r="I18" s="2">
        <f>AVERAGE(Table1[[#This Row],[Reference Production 2040]],Table1[[#This Row],[Reference Production 2050]])</f>
        <v>18.75</v>
      </c>
      <c r="J18" s="4">
        <v>20</v>
      </c>
      <c r="K18" s="2">
        <f>Table1[[#This Row],[Reference Production 2050]]</f>
        <v>20</v>
      </c>
      <c r="L18" s="2">
        <f>Table1[[#This Row],[Reference Production 2055]]</f>
        <v>20</v>
      </c>
      <c r="M18" s="4">
        <v>17</v>
      </c>
      <c r="N18" s="2">
        <f>0.75*Table1[[#This Row],[Reference Consumption 2020]]+0.25*Table1[[#This Row],[Reference Consumption 2030]]</f>
        <v>17</v>
      </c>
      <c r="O18" s="4">
        <v>17</v>
      </c>
      <c r="P18" s="2">
        <f>AVERAGE(Table1[[#This Row],[Reference Consumption 2030]],Table1[[#This Row],[Reference Consumption 2040]])</f>
        <v>17.75</v>
      </c>
      <c r="Q18" s="2">
        <f>AVERAGE(Table1[[#This Row],[Reference Consumption 2030]],Table1[[#This Row],[Reference Consumption 2050]])</f>
        <v>18.5</v>
      </c>
      <c r="R18" s="2">
        <f>AVERAGE(Table1[[#This Row],[Reference Consumption 2040]],Table1[[#This Row],[Reference Consumption 2050]])</f>
        <v>19.25</v>
      </c>
      <c r="S18" s="4">
        <v>20</v>
      </c>
      <c r="T18" s="2">
        <f>Table1[[#This Row],[Reference Consumption 2050]]</f>
        <v>20</v>
      </c>
      <c r="U18" s="2">
        <f>Table1[[#This Row],[Reference Consumption 2055]]</f>
        <v>20</v>
      </c>
    </row>
    <row r="19" spans="1:21" x14ac:dyDescent="0.2">
      <c r="A19" t="s">
        <v>57</v>
      </c>
      <c r="B19" t="str">
        <f>LEFT(Table1[[#This Row],[Node]],3)</f>
        <v>TTO</v>
      </c>
      <c r="C19" t="s">
        <v>111</v>
      </c>
      <c r="D19" s="4">
        <v>30.5</v>
      </c>
      <c r="E19" s="2">
        <f>0.75*Table1[[#This Row],[Reference Production 2020]]+0.25*Table1[[#This Row],[Reference Production 2030]]</f>
        <v>31.125</v>
      </c>
      <c r="F19" s="4">
        <v>33</v>
      </c>
      <c r="G19" s="2">
        <f>AVERAGE(Table1[[#This Row],[Reference Production 2030]],Table1[[#This Row],[Reference Production 2040]])</f>
        <v>28.5</v>
      </c>
      <c r="H19" s="2">
        <f>AVERAGE(Table1[[#This Row],[Reference Production 2030]],Table1[[#This Row],[Reference Production 2050]])</f>
        <v>24</v>
      </c>
      <c r="I19" s="2">
        <f>AVERAGE(Table1[[#This Row],[Reference Production 2040]],Table1[[#This Row],[Reference Production 2050]])</f>
        <v>19.5</v>
      </c>
      <c r="J19" s="4">
        <v>15</v>
      </c>
      <c r="K19" s="2">
        <f>Table1[[#This Row],[Reference Production 2050]]</f>
        <v>15</v>
      </c>
      <c r="L19" s="2">
        <f>Table1[[#This Row],[Reference Production 2055]]</f>
        <v>15</v>
      </c>
      <c r="M19" s="4">
        <v>16</v>
      </c>
      <c r="N19" s="2">
        <f>0.75*Table1[[#This Row],[Reference Consumption 2020]]+0.25*Table1[[#This Row],[Reference Consumption 2030]]</f>
        <v>17.5</v>
      </c>
      <c r="O19" s="4">
        <v>22</v>
      </c>
      <c r="P19" s="2">
        <f>AVERAGE(Table1[[#This Row],[Reference Consumption 2030]],Table1[[#This Row],[Reference Consumption 2040]])</f>
        <v>19.5</v>
      </c>
      <c r="Q19" s="2">
        <f>AVERAGE(Table1[[#This Row],[Reference Consumption 2030]],Table1[[#This Row],[Reference Consumption 2050]])</f>
        <v>17</v>
      </c>
      <c r="R19" s="2">
        <f>AVERAGE(Table1[[#This Row],[Reference Consumption 2040]],Table1[[#This Row],[Reference Consumption 2050]])</f>
        <v>14.5</v>
      </c>
      <c r="S19" s="4">
        <v>12</v>
      </c>
      <c r="T19" s="2">
        <f>Table1[[#This Row],[Reference Consumption 2050]]</f>
        <v>12</v>
      </c>
      <c r="U19" s="2">
        <f>Table1[[#This Row],[Reference Consumption 2055]]</f>
        <v>12</v>
      </c>
    </row>
    <row r="20" spans="1:21" x14ac:dyDescent="0.2">
      <c r="A20" t="s">
        <v>185</v>
      </c>
      <c r="B20" t="str">
        <f>LEFT(Table1[[#This Row],[Node]],3)</f>
        <v>JAM</v>
      </c>
      <c r="C20" t="s">
        <v>111</v>
      </c>
      <c r="D20" s="4">
        <v>0</v>
      </c>
      <c r="E20" s="2">
        <f>0.75*Table1[[#This Row],[Reference Production 2020]]+0.25*Table1[[#This Row],[Reference Production 2030]]</f>
        <v>0</v>
      </c>
      <c r="F20" s="4">
        <v>0</v>
      </c>
      <c r="G20" s="2">
        <f>AVERAGE(Table1[[#This Row],[Reference Production 2030]],Table1[[#This Row],[Reference Production 2040]])</f>
        <v>0.25</v>
      </c>
      <c r="H20" s="2">
        <f>AVERAGE(Table1[[#This Row],[Reference Production 2030]],Table1[[#This Row],[Reference Production 2050]])</f>
        <v>0.5</v>
      </c>
      <c r="I20" s="2">
        <f>AVERAGE(Table1[[#This Row],[Reference Production 2040]],Table1[[#This Row],[Reference Production 2050]])</f>
        <v>0.75</v>
      </c>
      <c r="J20" s="4">
        <v>1</v>
      </c>
      <c r="K20" s="2">
        <f>Table1[[#This Row],[Reference Production 2050]]</f>
        <v>1</v>
      </c>
      <c r="L20" s="2">
        <f>Table1[[#This Row],[Reference Production 2055]]</f>
        <v>1</v>
      </c>
      <c r="M20" s="4">
        <v>0.7</v>
      </c>
      <c r="N20" s="2">
        <f>0.75*Table1[[#This Row],[Reference Consumption 2020]]+0.25*Table1[[#This Row],[Reference Consumption 2030]]</f>
        <v>0.77499999999999991</v>
      </c>
      <c r="O20" s="4">
        <v>1</v>
      </c>
      <c r="P20" s="2">
        <f>AVERAGE(Table1[[#This Row],[Reference Consumption 2030]],Table1[[#This Row],[Reference Consumption 2040]])</f>
        <v>1</v>
      </c>
      <c r="Q20" s="2">
        <f>AVERAGE(Table1[[#This Row],[Reference Consumption 2030]],Table1[[#This Row],[Reference Consumption 2050]])</f>
        <v>1</v>
      </c>
      <c r="R20" s="2">
        <f>AVERAGE(Table1[[#This Row],[Reference Consumption 2040]],Table1[[#This Row],[Reference Consumption 2050]])</f>
        <v>1</v>
      </c>
      <c r="S20" s="4">
        <v>1</v>
      </c>
      <c r="T20" s="2">
        <f>Table1[[#This Row],[Reference Consumption 2050]]</f>
        <v>1</v>
      </c>
      <c r="U20" s="2">
        <f>Table1[[#This Row],[Reference Consumption 2055]]</f>
        <v>1</v>
      </c>
    </row>
    <row r="21" spans="1:21" x14ac:dyDescent="0.2">
      <c r="A21" t="s">
        <v>186</v>
      </c>
      <c r="B21" t="str">
        <f>LEFT(Table1[[#This Row],[Node]],3)</f>
        <v>DOM</v>
      </c>
      <c r="C21" t="s">
        <v>111</v>
      </c>
      <c r="D21" s="4">
        <v>0</v>
      </c>
      <c r="E21" s="2">
        <f>0.75*Table1[[#This Row],[Reference Production 2020]]+0.25*Table1[[#This Row],[Reference Production 2030]]</f>
        <v>0</v>
      </c>
      <c r="F21" s="4">
        <v>0</v>
      </c>
      <c r="G21" s="2">
        <f>AVERAGE(Table1[[#This Row],[Reference Production 2030]],Table1[[#This Row],[Reference Production 2040]])</f>
        <v>0</v>
      </c>
      <c r="H21" s="2">
        <f>AVERAGE(Table1[[#This Row],[Reference Production 2030]],Table1[[#This Row],[Reference Production 2050]])</f>
        <v>0</v>
      </c>
      <c r="I21" s="2">
        <f>AVERAGE(Table1[[#This Row],[Reference Production 2040]],Table1[[#This Row],[Reference Production 2050]])</f>
        <v>0</v>
      </c>
      <c r="J21" s="4">
        <v>0</v>
      </c>
      <c r="K21" s="2">
        <f>Table1[[#This Row],[Reference Production 2050]]</f>
        <v>0</v>
      </c>
      <c r="L21" s="2">
        <f>Table1[[#This Row],[Reference Production 2055]]</f>
        <v>0</v>
      </c>
      <c r="M21" s="4">
        <v>1.5</v>
      </c>
      <c r="N21" s="2">
        <f>0.75*Table1[[#This Row],[Reference Consumption 2020]]+0.25*Table1[[#This Row],[Reference Consumption 2030]]</f>
        <v>1.625</v>
      </c>
      <c r="O21" s="4">
        <v>2</v>
      </c>
      <c r="P21" s="2">
        <f>AVERAGE(Table1[[#This Row],[Reference Consumption 2030]],Table1[[#This Row],[Reference Consumption 2040]])</f>
        <v>2</v>
      </c>
      <c r="Q21" s="2">
        <f>AVERAGE(Table1[[#This Row],[Reference Consumption 2030]],Table1[[#This Row],[Reference Consumption 2050]])</f>
        <v>2</v>
      </c>
      <c r="R21" s="2">
        <f>AVERAGE(Table1[[#This Row],[Reference Consumption 2040]],Table1[[#This Row],[Reference Consumption 2050]])</f>
        <v>2</v>
      </c>
      <c r="S21" s="4">
        <v>2</v>
      </c>
      <c r="T21" s="2">
        <f>Table1[[#This Row],[Reference Consumption 2050]]</f>
        <v>2</v>
      </c>
      <c r="U21" s="2">
        <f>Table1[[#This Row],[Reference Consumption 2055]]</f>
        <v>2</v>
      </c>
    </row>
    <row r="22" spans="1:21" x14ac:dyDescent="0.2">
      <c r="A22" t="s">
        <v>187</v>
      </c>
      <c r="B22" t="str">
        <f>LEFT(Table1[[#This Row],[Node]],3)</f>
        <v>CUB</v>
      </c>
      <c r="C22" t="s">
        <v>111</v>
      </c>
      <c r="D22" s="4">
        <v>0.9</v>
      </c>
      <c r="E22" s="2">
        <f>0.75*Table1[[#This Row],[Reference Production 2020]]+0.25*Table1[[#This Row],[Reference Production 2030]]</f>
        <v>0.92500000000000004</v>
      </c>
      <c r="F22" s="4">
        <v>1</v>
      </c>
      <c r="G22" s="2">
        <f>AVERAGE(Table1[[#This Row],[Reference Production 2030]],Table1[[#This Row],[Reference Production 2040]])</f>
        <v>1</v>
      </c>
      <c r="H22" s="2">
        <f>AVERAGE(Table1[[#This Row],[Reference Production 2030]],Table1[[#This Row],[Reference Production 2050]])</f>
        <v>1</v>
      </c>
      <c r="I22" s="2">
        <f>AVERAGE(Table1[[#This Row],[Reference Production 2040]],Table1[[#This Row],[Reference Production 2050]])</f>
        <v>1</v>
      </c>
      <c r="J22" s="4">
        <v>1</v>
      </c>
      <c r="K22" s="2">
        <f>Table1[[#This Row],[Reference Production 2050]]</f>
        <v>1</v>
      </c>
      <c r="L22" s="2">
        <f>Table1[[#This Row],[Reference Production 2055]]</f>
        <v>1</v>
      </c>
      <c r="M22" s="4">
        <v>0.9</v>
      </c>
      <c r="N22" s="2">
        <f>0.75*Table1[[#This Row],[Reference Consumption 2020]]+0.25*Table1[[#This Row],[Reference Consumption 2030]]</f>
        <v>0.92500000000000004</v>
      </c>
      <c r="O22" s="4">
        <v>1</v>
      </c>
      <c r="P22" s="2">
        <f>AVERAGE(Table1[[#This Row],[Reference Consumption 2030]],Table1[[#This Row],[Reference Consumption 2040]])</f>
        <v>1</v>
      </c>
      <c r="Q22" s="2">
        <f>AVERAGE(Table1[[#This Row],[Reference Consumption 2030]],Table1[[#This Row],[Reference Consumption 2050]])</f>
        <v>1</v>
      </c>
      <c r="R22" s="2">
        <f>AVERAGE(Table1[[#This Row],[Reference Consumption 2040]],Table1[[#This Row],[Reference Consumption 2050]])</f>
        <v>1</v>
      </c>
      <c r="S22" s="4">
        <v>1</v>
      </c>
      <c r="T22" s="2">
        <f>Table1[[#This Row],[Reference Consumption 2050]]</f>
        <v>1</v>
      </c>
      <c r="U22" s="2">
        <f>Table1[[#This Row],[Reference Consumption 2055]]</f>
        <v>1</v>
      </c>
    </row>
    <row r="23" spans="1:21" x14ac:dyDescent="0.2">
      <c r="A23" t="s">
        <v>52</v>
      </c>
      <c r="B23" t="str">
        <f>LEFT(Table1[[#This Row],[Node]],3)</f>
        <v>BRA</v>
      </c>
      <c r="C23" t="s">
        <v>111</v>
      </c>
      <c r="D23" s="4">
        <v>24</v>
      </c>
      <c r="E23" s="2">
        <f>0.75*Table1[[#This Row],[Reference Production 2020]]+0.25*Table1[[#This Row],[Reference Production 2030]]</f>
        <v>24.5</v>
      </c>
      <c r="F23" s="4">
        <v>26</v>
      </c>
      <c r="G23" s="2">
        <f>AVERAGE(Table1[[#This Row],[Reference Production 2030]],Table1[[#This Row],[Reference Production 2040]])</f>
        <v>29</v>
      </c>
      <c r="H23" s="2">
        <f>AVERAGE(Table1[[#This Row],[Reference Production 2030]],Table1[[#This Row],[Reference Production 2050]])</f>
        <v>32</v>
      </c>
      <c r="I23" s="2">
        <f>AVERAGE(Table1[[#This Row],[Reference Production 2040]],Table1[[#This Row],[Reference Production 2050]])</f>
        <v>35</v>
      </c>
      <c r="J23" s="4">
        <v>38</v>
      </c>
      <c r="K23" s="2">
        <f>Table1[[#This Row],[Reference Production 2050]]</f>
        <v>38</v>
      </c>
      <c r="L23" s="2">
        <f>Table1[[#This Row],[Reference Production 2055]]</f>
        <v>38</v>
      </c>
      <c r="M23" s="4">
        <v>33</v>
      </c>
      <c r="N23" s="2">
        <f>0.75*Table1[[#This Row],[Reference Consumption 2020]]+0.25*Table1[[#This Row],[Reference Consumption 2030]]</f>
        <v>33.25</v>
      </c>
      <c r="O23" s="4">
        <v>34</v>
      </c>
      <c r="P23" s="2">
        <f>AVERAGE(Table1[[#This Row],[Reference Consumption 2030]],Table1[[#This Row],[Reference Consumption 2040]])</f>
        <v>34.75</v>
      </c>
      <c r="Q23" s="2">
        <f>AVERAGE(Table1[[#This Row],[Reference Consumption 2030]],Table1[[#This Row],[Reference Consumption 2050]])</f>
        <v>35.5</v>
      </c>
      <c r="R23" s="2">
        <f>AVERAGE(Table1[[#This Row],[Reference Consumption 2040]],Table1[[#This Row],[Reference Consumption 2050]])</f>
        <v>36.25</v>
      </c>
      <c r="S23" s="4">
        <v>37</v>
      </c>
      <c r="T23" s="2">
        <f>Table1[[#This Row],[Reference Consumption 2050]]</f>
        <v>37</v>
      </c>
      <c r="U23" s="2">
        <f>Table1[[#This Row],[Reference Consumption 2055]]</f>
        <v>37</v>
      </c>
    </row>
    <row r="24" spans="1:21" x14ac:dyDescent="0.2">
      <c r="A24" t="s">
        <v>38</v>
      </c>
      <c r="B24" t="str">
        <f>LEFT(Table1[[#This Row],[Node]],3)</f>
        <v>ARG</v>
      </c>
      <c r="C24" t="s">
        <v>111</v>
      </c>
      <c r="D24" s="4">
        <v>41</v>
      </c>
      <c r="E24" s="2">
        <f>0.75*Table1[[#This Row],[Reference Production 2020]]+0.25*Table1[[#This Row],[Reference Production 2030]]</f>
        <v>44.5</v>
      </c>
      <c r="F24" s="4">
        <v>55</v>
      </c>
      <c r="G24" s="2">
        <f>AVERAGE(Table1[[#This Row],[Reference Production 2030]],Table1[[#This Row],[Reference Production 2040]])</f>
        <v>58.75</v>
      </c>
      <c r="H24" s="2">
        <f>AVERAGE(Table1[[#This Row],[Reference Production 2030]],Table1[[#This Row],[Reference Production 2050]])</f>
        <v>62.5</v>
      </c>
      <c r="I24" s="2">
        <f>AVERAGE(Table1[[#This Row],[Reference Production 2040]],Table1[[#This Row],[Reference Production 2050]])</f>
        <v>66.25</v>
      </c>
      <c r="J24" s="4">
        <v>70</v>
      </c>
      <c r="K24" s="2">
        <f>Table1[[#This Row],[Reference Production 2050]]</f>
        <v>70</v>
      </c>
      <c r="L24" s="2">
        <f>Table1[[#This Row],[Reference Production 2055]]</f>
        <v>70</v>
      </c>
      <c r="M24" s="4">
        <v>47</v>
      </c>
      <c r="N24" s="2">
        <f>0.75*Table1[[#This Row],[Reference Consumption 2020]]+0.25*Table1[[#This Row],[Reference Consumption 2030]]</f>
        <v>49</v>
      </c>
      <c r="O24" s="4">
        <v>55</v>
      </c>
      <c r="P24" s="2">
        <f>AVERAGE(Table1[[#This Row],[Reference Consumption 2030]],Table1[[#This Row],[Reference Consumption 2040]])</f>
        <v>58.75</v>
      </c>
      <c r="Q24" s="2">
        <f>AVERAGE(Table1[[#This Row],[Reference Consumption 2030]],Table1[[#This Row],[Reference Consumption 2050]])</f>
        <v>62.5</v>
      </c>
      <c r="R24" s="2">
        <f>AVERAGE(Table1[[#This Row],[Reference Consumption 2040]],Table1[[#This Row],[Reference Consumption 2050]])</f>
        <v>66.25</v>
      </c>
      <c r="S24" s="4">
        <v>70</v>
      </c>
      <c r="T24" s="2">
        <f>Table1[[#This Row],[Reference Consumption 2050]]</f>
        <v>70</v>
      </c>
      <c r="U24" s="2">
        <f>Table1[[#This Row],[Reference Consumption 2055]]</f>
        <v>70</v>
      </c>
    </row>
    <row r="25" spans="1:21" x14ac:dyDescent="0.2">
      <c r="A25" t="s">
        <v>53</v>
      </c>
      <c r="B25" t="str">
        <f>LEFT(Table1[[#This Row],[Node]],3)</f>
        <v>CHL</v>
      </c>
      <c r="C25" t="s">
        <v>111</v>
      </c>
      <c r="D25" s="4">
        <v>1.2</v>
      </c>
      <c r="E25" s="2">
        <f>0.75*Table1[[#This Row],[Reference Production 2020]]+0.25*Table1[[#This Row],[Reference Production 2030]]</f>
        <v>1.1499999999999999</v>
      </c>
      <c r="F25" s="4">
        <v>1</v>
      </c>
      <c r="G25" s="2">
        <f>AVERAGE(Table1[[#This Row],[Reference Production 2030]],Table1[[#This Row],[Reference Production 2040]])</f>
        <v>1</v>
      </c>
      <c r="H25" s="2">
        <f>AVERAGE(Table1[[#This Row],[Reference Production 2030]],Table1[[#This Row],[Reference Production 2050]])</f>
        <v>1</v>
      </c>
      <c r="I25" s="2">
        <f>AVERAGE(Table1[[#This Row],[Reference Production 2040]],Table1[[#This Row],[Reference Production 2050]])</f>
        <v>1</v>
      </c>
      <c r="J25" s="4">
        <v>1</v>
      </c>
      <c r="K25" s="2">
        <f>Table1[[#This Row],[Reference Production 2050]]</f>
        <v>1</v>
      </c>
      <c r="L25" s="2">
        <f>Table1[[#This Row],[Reference Production 2055]]</f>
        <v>1</v>
      </c>
      <c r="M25" s="4">
        <v>6</v>
      </c>
      <c r="N25" s="2">
        <f>0.75*Table1[[#This Row],[Reference Consumption 2020]]+0.25*Table1[[#This Row],[Reference Consumption 2030]]</f>
        <v>6</v>
      </c>
      <c r="O25" s="4">
        <v>6</v>
      </c>
      <c r="P25" s="2">
        <f>AVERAGE(Table1[[#This Row],[Reference Consumption 2030]],Table1[[#This Row],[Reference Consumption 2040]])</f>
        <v>6</v>
      </c>
      <c r="Q25" s="2">
        <f>AVERAGE(Table1[[#This Row],[Reference Consumption 2030]],Table1[[#This Row],[Reference Consumption 2050]])</f>
        <v>6</v>
      </c>
      <c r="R25" s="2">
        <f>AVERAGE(Table1[[#This Row],[Reference Consumption 2040]],Table1[[#This Row],[Reference Consumption 2050]])</f>
        <v>6</v>
      </c>
      <c r="S25" s="4">
        <v>6</v>
      </c>
      <c r="T25" s="2">
        <f>Table1[[#This Row],[Reference Consumption 2050]]</f>
        <v>6</v>
      </c>
      <c r="U25" s="2">
        <f>Table1[[#This Row],[Reference Consumption 2055]]</f>
        <v>6</v>
      </c>
    </row>
    <row r="26" spans="1:21" x14ac:dyDescent="0.2">
      <c r="A26" t="s">
        <v>54</v>
      </c>
      <c r="B26" t="str">
        <f>LEFT(Table1[[#This Row],[Node]],3)</f>
        <v>BOL</v>
      </c>
      <c r="C26" t="s">
        <v>111</v>
      </c>
      <c r="D26" s="4">
        <v>15.5</v>
      </c>
      <c r="E26" s="2">
        <f>0.75*Table1[[#This Row],[Reference Production 2020]]+0.25*Table1[[#This Row],[Reference Production 2030]]</f>
        <v>15.5</v>
      </c>
      <c r="F26" s="4">
        <v>15.5</v>
      </c>
      <c r="G26" s="2">
        <f>AVERAGE(Table1[[#This Row],[Reference Production 2030]],Table1[[#This Row],[Reference Production 2040]])</f>
        <v>12.375</v>
      </c>
      <c r="H26" s="2">
        <f>AVERAGE(Table1[[#This Row],[Reference Production 2030]],Table1[[#This Row],[Reference Production 2050]])</f>
        <v>9.25</v>
      </c>
      <c r="I26" s="2">
        <f>AVERAGE(Table1[[#This Row],[Reference Production 2040]],Table1[[#This Row],[Reference Production 2050]])</f>
        <v>6.125</v>
      </c>
      <c r="J26" s="4">
        <v>3</v>
      </c>
      <c r="K26" s="2">
        <f>Table1[[#This Row],[Reference Production 2050]]</f>
        <v>3</v>
      </c>
      <c r="L26" s="2">
        <f>Table1[[#This Row],[Reference Production 2055]]</f>
        <v>3</v>
      </c>
      <c r="M26" s="4">
        <v>3</v>
      </c>
      <c r="N26" s="2">
        <f>0.75*Table1[[#This Row],[Reference Consumption 2020]]+0.25*Table1[[#This Row],[Reference Consumption 2030]]</f>
        <v>3</v>
      </c>
      <c r="O26" s="4">
        <v>3</v>
      </c>
      <c r="P26" s="2">
        <f>AVERAGE(Table1[[#This Row],[Reference Consumption 2030]],Table1[[#This Row],[Reference Consumption 2040]])</f>
        <v>3</v>
      </c>
      <c r="Q26" s="2">
        <f>AVERAGE(Table1[[#This Row],[Reference Consumption 2030]],Table1[[#This Row],[Reference Consumption 2050]])</f>
        <v>3</v>
      </c>
      <c r="R26" s="2">
        <f>AVERAGE(Table1[[#This Row],[Reference Consumption 2040]],Table1[[#This Row],[Reference Consumption 2050]])</f>
        <v>3</v>
      </c>
      <c r="S26" s="4">
        <v>3</v>
      </c>
      <c r="T26" s="2">
        <f>Table1[[#This Row],[Reference Consumption 2050]]</f>
        <v>3</v>
      </c>
      <c r="U26" s="2">
        <f>Table1[[#This Row],[Reference Consumption 2055]]</f>
        <v>3</v>
      </c>
    </row>
    <row r="27" spans="1:21" x14ac:dyDescent="0.2">
      <c r="A27" t="s">
        <v>82</v>
      </c>
      <c r="B27" t="str">
        <f>LEFT(Table1[[#This Row],[Node]],3)</f>
        <v>PER</v>
      </c>
      <c r="C27" t="s">
        <v>111</v>
      </c>
      <c r="D27" s="4">
        <v>12</v>
      </c>
      <c r="E27" s="2">
        <f>0.75*Table1[[#This Row],[Reference Production 2020]]+0.25*Table1[[#This Row],[Reference Production 2030]]</f>
        <v>11.75</v>
      </c>
      <c r="F27" s="4">
        <v>11</v>
      </c>
      <c r="G27" s="2">
        <f>AVERAGE(Table1[[#This Row],[Reference Production 2030]],Table1[[#This Row],[Reference Production 2040]])</f>
        <v>9.75</v>
      </c>
      <c r="H27" s="2">
        <f>AVERAGE(Table1[[#This Row],[Reference Production 2030]],Table1[[#This Row],[Reference Production 2050]])</f>
        <v>8.5</v>
      </c>
      <c r="I27" s="2">
        <f>AVERAGE(Table1[[#This Row],[Reference Production 2040]],Table1[[#This Row],[Reference Production 2050]])</f>
        <v>7.25</v>
      </c>
      <c r="J27" s="4">
        <v>6</v>
      </c>
      <c r="K27" s="2">
        <f>Table1[[#This Row],[Reference Production 2050]]</f>
        <v>6</v>
      </c>
      <c r="L27" s="2">
        <f>Table1[[#This Row],[Reference Production 2055]]</f>
        <v>6</v>
      </c>
      <c r="M27" s="4">
        <v>6.8</v>
      </c>
      <c r="N27" s="2">
        <f>0.75*Table1[[#This Row],[Reference Consumption 2020]]+0.25*Table1[[#This Row],[Reference Consumption 2030]]</f>
        <v>7.85</v>
      </c>
      <c r="O27" s="4">
        <v>11</v>
      </c>
      <c r="P27" s="2">
        <f>AVERAGE(Table1[[#This Row],[Reference Consumption 2030]],Table1[[#This Row],[Reference Consumption 2040]])</f>
        <v>9.75</v>
      </c>
      <c r="Q27" s="2">
        <f>AVERAGE(Table1[[#This Row],[Reference Consumption 2030]],Table1[[#This Row],[Reference Consumption 2050]])</f>
        <v>8.5</v>
      </c>
      <c r="R27" s="2">
        <f>AVERAGE(Table1[[#This Row],[Reference Consumption 2040]],Table1[[#This Row],[Reference Consumption 2050]])</f>
        <v>7.25</v>
      </c>
      <c r="S27" s="4">
        <v>6</v>
      </c>
      <c r="T27" s="2">
        <f>Table1[[#This Row],[Reference Consumption 2050]]</f>
        <v>6</v>
      </c>
      <c r="U27" s="2">
        <f>Table1[[#This Row],[Reference Consumption 2055]]</f>
        <v>6</v>
      </c>
    </row>
    <row r="28" spans="1:21" x14ac:dyDescent="0.2">
      <c r="A28" t="s">
        <v>89</v>
      </c>
      <c r="B28" t="str">
        <f>LEFT(Table1[[#This Row],[Node]],3)</f>
        <v>ECU</v>
      </c>
      <c r="C28" t="s">
        <v>111</v>
      </c>
      <c r="D28" s="4">
        <v>0.4</v>
      </c>
      <c r="E28" s="2">
        <f>0.75*Table1[[#This Row],[Reference Production 2020]]+0.25*Table1[[#This Row],[Reference Production 2030]]</f>
        <v>0.55000000000000004</v>
      </c>
      <c r="F28" s="4">
        <v>1</v>
      </c>
      <c r="G28" s="2">
        <f>AVERAGE(Table1[[#This Row],[Reference Production 2030]],Table1[[#This Row],[Reference Production 2040]])</f>
        <v>1</v>
      </c>
      <c r="H28" s="2">
        <f>AVERAGE(Table1[[#This Row],[Reference Production 2030]],Table1[[#This Row],[Reference Production 2050]])</f>
        <v>1</v>
      </c>
      <c r="I28" s="2">
        <f>AVERAGE(Table1[[#This Row],[Reference Production 2040]],Table1[[#This Row],[Reference Production 2050]])</f>
        <v>1</v>
      </c>
      <c r="J28" s="4">
        <v>1</v>
      </c>
      <c r="K28" s="2">
        <f>Table1[[#This Row],[Reference Production 2050]]</f>
        <v>1</v>
      </c>
      <c r="L28" s="2">
        <f>Table1[[#This Row],[Reference Production 2055]]</f>
        <v>1</v>
      </c>
      <c r="M28" s="4">
        <v>0.4</v>
      </c>
      <c r="N28" s="2">
        <f>0.75*Table1[[#This Row],[Reference Consumption 2020]]+0.25*Table1[[#This Row],[Reference Consumption 2030]]</f>
        <v>0.55000000000000004</v>
      </c>
      <c r="O28" s="4">
        <v>1</v>
      </c>
      <c r="P28" s="2">
        <f>AVERAGE(Table1[[#This Row],[Reference Consumption 2030]],Table1[[#This Row],[Reference Consumption 2040]])</f>
        <v>1</v>
      </c>
      <c r="Q28" s="2">
        <f>AVERAGE(Table1[[#This Row],[Reference Consumption 2030]],Table1[[#This Row],[Reference Consumption 2050]])</f>
        <v>1</v>
      </c>
      <c r="R28" s="2">
        <f>AVERAGE(Table1[[#This Row],[Reference Consumption 2040]],Table1[[#This Row],[Reference Consumption 2050]])</f>
        <v>1</v>
      </c>
      <c r="S28" s="4">
        <v>1</v>
      </c>
      <c r="T28" s="2">
        <f>Table1[[#This Row],[Reference Consumption 2050]]</f>
        <v>1</v>
      </c>
      <c r="U28" s="2">
        <f>Table1[[#This Row],[Reference Consumption 2055]]</f>
        <v>1</v>
      </c>
    </row>
    <row r="29" spans="1:21" x14ac:dyDescent="0.2">
      <c r="A29" t="s">
        <v>97</v>
      </c>
      <c r="B29" t="str">
        <f>LEFT(Table1[[#This Row],[Node]],3)</f>
        <v>FIN</v>
      </c>
      <c r="C29" t="s">
        <v>179</v>
      </c>
      <c r="D29" s="4">
        <v>0</v>
      </c>
      <c r="E29" s="2">
        <f>0.75*Table1[[#This Row],[Reference Production 2020]]+0.25*Table1[[#This Row],[Reference Production 2030]]</f>
        <v>0</v>
      </c>
      <c r="F29" s="4">
        <v>0</v>
      </c>
      <c r="G29" s="2">
        <f>AVERAGE(Table1[[#This Row],[Reference Production 2030]],Table1[[#This Row],[Reference Production 2040]])</f>
        <v>0</v>
      </c>
      <c r="H29" s="2">
        <f>AVERAGE(Table1[[#This Row],[Reference Production 2030]],Table1[[#This Row],[Reference Production 2050]])</f>
        <v>0</v>
      </c>
      <c r="I29" s="2">
        <f>AVERAGE(Table1[[#This Row],[Reference Production 2040]],Table1[[#This Row],[Reference Production 2050]])</f>
        <v>0</v>
      </c>
      <c r="J29" s="4">
        <v>0</v>
      </c>
      <c r="K29" s="2">
        <f>Table1[[#This Row],[Reference Production 2050]]</f>
        <v>0</v>
      </c>
      <c r="L29" s="2">
        <f>Table1[[#This Row],[Reference Production 2055]]</f>
        <v>0</v>
      </c>
      <c r="M29" s="4">
        <v>2.4</v>
      </c>
      <c r="N29" s="2">
        <f>0.75*Table1[[#This Row],[Reference Consumption 2020]]+0.25*Table1[[#This Row],[Reference Consumption 2030]]</f>
        <v>2.2999999999999998</v>
      </c>
      <c r="O29" s="4">
        <v>2</v>
      </c>
      <c r="P29" s="2">
        <f>AVERAGE(Table1[[#This Row],[Reference Consumption 2030]],Table1[[#This Row],[Reference Consumption 2040]])</f>
        <v>1.75</v>
      </c>
      <c r="Q29" s="2">
        <f>AVERAGE(Table1[[#This Row],[Reference Consumption 2030]],Table1[[#This Row],[Reference Consumption 2050]])</f>
        <v>1.5</v>
      </c>
      <c r="R29" s="2">
        <f>AVERAGE(Table1[[#This Row],[Reference Consumption 2040]],Table1[[#This Row],[Reference Consumption 2050]])</f>
        <v>1.25</v>
      </c>
      <c r="S29" s="4">
        <v>1</v>
      </c>
      <c r="T29" s="2">
        <f>Table1[[#This Row],[Reference Consumption 2050]]</f>
        <v>1</v>
      </c>
      <c r="U29" s="2">
        <f>Table1[[#This Row],[Reference Consumption 2055]]</f>
        <v>1</v>
      </c>
    </row>
    <row r="30" spans="1:21" x14ac:dyDescent="0.2">
      <c r="A30" t="s">
        <v>96</v>
      </c>
      <c r="B30" t="str">
        <f>LEFT(Table1[[#This Row],[Node]],3)</f>
        <v>EST</v>
      </c>
      <c r="C30" t="s">
        <v>179</v>
      </c>
      <c r="D30" s="4">
        <v>0</v>
      </c>
      <c r="E30" s="2">
        <f>0.75*Table1[[#This Row],[Reference Production 2020]]+0.25*Table1[[#This Row],[Reference Production 2030]]</f>
        <v>0</v>
      </c>
      <c r="F30" s="4">
        <v>0</v>
      </c>
      <c r="G30" s="2">
        <f>AVERAGE(Table1[[#This Row],[Reference Production 2030]],Table1[[#This Row],[Reference Production 2040]])</f>
        <v>0</v>
      </c>
      <c r="H30" s="2">
        <f>AVERAGE(Table1[[#This Row],[Reference Production 2030]],Table1[[#This Row],[Reference Production 2050]])</f>
        <v>0</v>
      </c>
      <c r="I30" s="2">
        <f>AVERAGE(Table1[[#This Row],[Reference Production 2040]],Table1[[#This Row],[Reference Production 2050]])</f>
        <v>0</v>
      </c>
      <c r="J30" s="4">
        <v>0</v>
      </c>
      <c r="K30" s="2">
        <f>Table1[[#This Row],[Reference Production 2050]]</f>
        <v>0</v>
      </c>
      <c r="L30" s="2">
        <f>Table1[[#This Row],[Reference Production 2055]]</f>
        <v>0</v>
      </c>
      <c r="M30" s="4">
        <v>0.4</v>
      </c>
      <c r="N30" s="2">
        <f>0.75*Table1[[#This Row],[Reference Consumption 2020]]+0.25*Table1[[#This Row],[Reference Consumption 2030]]</f>
        <v>0.42500000000000004</v>
      </c>
      <c r="O30" s="4">
        <v>0.5</v>
      </c>
      <c r="P30" s="2">
        <f>AVERAGE(Table1[[#This Row],[Reference Consumption 2030]],Table1[[#This Row],[Reference Consumption 2040]])</f>
        <v>0.5</v>
      </c>
      <c r="Q30" s="2">
        <f>AVERAGE(Table1[[#This Row],[Reference Consumption 2030]],Table1[[#This Row],[Reference Consumption 2050]])</f>
        <v>0.5</v>
      </c>
      <c r="R30" s="2">
        <f>AVERAGE(Table1[[#This Row],[Reference Consumption 2040]],Table1[[#This Row],[Reference Consumption 2050]])</f>
        <v>0.5</v>
      </c>
      <c r="S30" s="4">
        <v>0.5</v>
      </c>
      <c r="T30" s="2">
        <f>Table1[[#This Row],[Reference Consumption 2050]]</f>
        <v>0.5</v>
      </c>
      <c r="U30" s="2">
        <f>Table1[[#This Row],[Reference Consumption 2055]]</f>
        <v>0.5</v>
      </c>
    </row>
    <row r="31" spans="1:21" x14ac:dyDescent="0.2">
      <c r="A31" t="s">
        <v>101</v>
      </c>
      <c r="B31" t="str">
        <f>LEFT(Table1[[#This Row],[Node]],3)</f>
        <v>LVA</v>
      </c>
      <c r="C31" t="s">
        <v>179</v>
      </c>
      <c r="D31" s="4">
        <v>0</v>
      </c>
      <c r="E31" s="2">
        <f>0.75*Table1[[#This Row],[Reference Production 2020]]+0.25*Table1[[#This Row],[Reference Production 2030]]</f>
        <v>0</v>
      </c>
      <c r="F31" s="4">
        <v>0</v>
      </c>
      <c r="G31" s="2">
        <f>AVERAGE(Table1[[#This Row],[Reference Production 2030]],Table1[[#This Row],[Reference Production 2040]])</f>
        <v>0</v>
      </c>
      <c r="H31" s="2">
        <f>AVERAGE(Table1[[#This Row],[Reference Production 2030]],Table1[[#This Row],[Reference Production 2050]])</f>
        <v>0</v>
      </c>
      <c r="I31" s="2">
        <f>AVERAGE(Table1[[#This Row],[Reference Production 2040]],Table1[[#This Row],[Reference Production 2050]])</f>
        <v>0</v>
      </c>
      <c r="J31" s="4">
        <v>0</v>
      </c>
      <c r="K31" s="2">
        <f>Table1[[#This Row],[Reference Production 2050]]</f>
        <v>0</v>
      </c>
      <c r="L31" s="2">
        <f>Table1[[#This Row],[Reference Production 2055]]</f>
        <v>0</v>
      </c>
      <c r="M31" s="4">
        <v>1.1000000000000001</v>
      </c>
      <c r="N31" s="2">
        <f>0.75*Table1[[#This Row],[Reference Consumption 2020]]+0.25*Table1[[#This Row],[Reference Consumption 2030]]</f>
        <v>1.0750000000000002</v>
      </c>
      <c r="O31" s="4">
        <v>1</v>
      </c>
      <c r="P31" s="2">
        <f>AVERAGE(Table1[[#This Row],[Reference Consumption 2030]],Table1[[#This Row],[Reference Consumption 2040]])</f>
        <v>1.125</v>
      </c>
      <c r="Q31" s="2">
        <f>AVERAGE(Table1[[#This Row],[Reference Consumption 2030]],Table1[[#This Row],[Reference Consumption 2050]])</f>
        <v>1.25</v>
      </c>
      <c r="R31" s="2">
        <f>AVERAGE(Table1[[#This Row],[Reference Consumption 2040]],Table1[[#This Row],[Reference Consumption 2050]])</f>
        <v>1.375</v>
      </c>
      <c r="S31" s="4">
        <v>1.5</v>
      </c>
      <c r="T31" s="2">
        <f>Table1[[#This Row],[Reference Consumption 2050]]</f>
        <v>1.5</v>
      </c>
      <c r="U31" s="2">
        <f>Table1[[#This Row],[Reference Consumption 2055]]</f>
        <v>1.5</v>
      </c>
    </row>
    <row r="32" spans="1:21" x14ac:dyDescent="0.2">
      <c r="A32" t="s">
        <v>100</v>
      </c>
      <c r="B32" t="str">
        <f>LEFT(Table1[[#This Row],[Node]],3)</f>
        <v>LTU</v>
      </c>
      <c r="C32" t="s">
        <v>179</v>
      </c>
      <c r="D32" s="4">
        <v>0</v>
      </c>
      <c r="E32" s="2">
        <f>0.75*Table1[[#This Row],[Reference Production 2020]]+0.25*Table1[[#This Row],[Reference Production 2030]]</f>
        <v>0</v>
      </c>
      <c r="F32" s="4">
        <v>0</v>
      </c>
      <c r="G32" s="2">
        <f>AVERAGE(Table1[[#This Row],[Reference Production 2030]],Table1[[#This Row],[Reference Production 2040]])</f>
        <v>0</v>
      </c>
      <c r="H32" s="2">
        <f>AVERAGE(Table1[[#This Row],[Reference Production 2030]],Table1[[#This Row],[Reference Production 2050]])</f>
        <v>0</v>
      </c>
      <c r="I32" s="2">
        <f>AVERAGE(Table1[[#This Row],[Reference Production 2040]],Table1[[#This Row],[Reference Production 2050]])</f>
        <v>0</v>
      </c>
      <c r="J32" s="4">
        <v>0</v>
      </c>
      <c r="K32" s="2">
        <f>Table1[[#This Row],[Reference Production 2050]]</f>
        <v>0</v>
      </c>
      <c r="L32" s="2">
        <f>Table1[[#This Row],[Reference Production 2055]]</f>
        <v>0</v>
      </c>
      <c r="M32" s="4">
        <v>2.4</v>
      </c>
      <c r="N32" s="2">
        <f>0.75*Table1[[#This Row],[Reference Consumption 2020]]+0.25*Table1[[#This Row],[Reference Consumption 2030]]</f>
        <v>2.2999999999999998</v>
      </c>
      <c r="O32" s="4">
        <v>2</v>
      </c>
      <c r="P32" s="2">
        <f>AVERAGE(Table1[[#This Row],[Reference Consumption 2030]],Table1[[#This Row],[Reference Consumption 2040]])</f>
        <v>1.75</v>
      </c>
      <c r="Q32" s="2">
        <f>AVERAGE(Table1[[#This Row],[Reference Consumption 2030]],Table1[[#This Row],[Reference Consumption 2050]])</f>
        <v>1.5</v>
      </c>
      <c r="R32" s="2">
        <f>AVERAGE(Table1[[#This Row],[Reference Consumption 2040]],Table1[[#This Row],[Reference Consumption 2050]])</f>
        <v>1.25</v>
      </c>
      <c r="S32" s="4">
        <v>1</v>
      </c>
      <c r="T32" s="2">
        <f>Table1[[#This Row],[Reference Consumption 2050]]</f>
        <v>1</v>
      </c>
      <c r="U32" s="2">
        <f>Table1[[#This Row],[Reference Consumption 2055]]</f>
        <v>1</v>
      </c>
    </row>
    <row r="33" spans="1:21" x14ac:dyDescent="0.2">
      <c r="A33" t="s">
        <v>104</v>
      </c>
      <c r="B33" t="str">
        <f>LEFT(Table1[[#This Row],[Node]],3)</f>
        <v>SWE</v>
      </c>
      <c r="C33" t="s">
        <v>179</v>
      </c>
      <c r="D33" s="4">
        <v>0</v>
      </c>
      <c r="E33" s="2">
        <f>0.75*Table1[[#This Row],[Reference Production 2020]]+0.25*Table1[[#This Row],[Reference Production 2030]]</f>
        <v>0</v>
      </c>
      <c r="F33" s="4">
        <v>0</v>
      </c>
      <c r="G33" s="2">
        <f>AVERAGE(Table1[[#This Row],[Reference Production 2030]],Table1[[#This Row],[Reference Production 2040]])</f>
        <v>0</v>
      </c>
      <c r="H33" s="2">
        <f>AVERAGE(Table1[[#This Row],[Reference Production 2030]],Table1[[#This Row],[Reference Production 2050]])</f>
        <v>0</v>
      </c>
      <c r="I33" s="2">
        <f>AVERAGE(Table1[[#This Row],[Reference Production 2040]],Table1[[#This Row],[Reference Production 2050]])</f>
        <v>0</v>
      </c>
      <c r="J33" s="4">
        <v>0</v>
      </c>
      <c r="K33" s="2">
        <f>Table1[[#This Row],[Reference Production 2050]]</f>
        <v>0</v>
      </c>
      <c r="L33" s="2">
        <f>Table1[[#This Row],[Reference Production 2055]]</f>
        <v>0</v>
      </c>
      <c r="M33" s="4">
        <v>1</v>
      </c>
      <c r="N33" s="2">
        <f>0.75*Table1[[#This Row],[Reference Consumption 2020]]+0.25*Table1[[#This Row],[Reference Consumption 2030]]</f>
        <v>1</v>
      </c>
      <c r="O33" s="4">
        <v>1</v>
      </c>
      <c r="P33" s="2">
        <f>AVERAGE(Table1[[#This Row],[Reference Consumption 2030]],Table1[[#This Row],[Reference Consumption 2040]])</f>
        <v>1</v>
      </c>
      <c r="Q33" s="2">
        <f>AVERAGE(Table1[[#This Row],[Reference Consumption 2030]],Table1[[#This Row],[Reference Consumption 2050]])</f>
        <v>1</v>
      </c>
      <c r="R33" s="2">
        <f>AVERAGE(Table1[[#This Row],[Reference Consumption 2040]],Table1[[#This Row],[Reference Consumption 2050]])</f>
        <v>1</v>
      </c>
      <c r="S33" s="4">
        <v>1</v>
      </c>
      <c r="T33" s="2">
        <f>Table1[[#This Row],[Reference Consumption 2050]]</f>
        <v>1</v>
      </c>
      <c r="U33" s="2">
        <f>Table1[[#This Row],[Reference Consumption 2055]]</f>
        <v>1</v>
      </c>
    </row>
    <row r="34" spans="1:21" x14ac:dyDescent="0.2">
      <c r="A34" t="s">
        <v>9</v>
      </c>
      <c r="B34" t="str">
        <f>LEFT(Table1[[#This Row],[Node]],3)</f>
        <v>POL</v>
      </c>
      <c r="C34" t="s">
        <v>179</v>
      </c>
      <c r="D34" s="4">
        <v>5</v>
      </c>
      <c r="E34" s="2">
        <f>0.75*Table1[[#This Row],[Reference Production 2020]]+0.25*Table1[[#This Row],[Reference Production 2030]]</f>
        <v>5</v>
      </c>
      <c r="F34" s="4">
        <v>5</v>
      </c>
      <c r="G34" s="2">
        <f>AVERAGE(Table1[[#This Row],[Reference Production 2030]],Table1[[#This Row],[Reference Production 2040]])</f>
        <v>4.25</v>
      </c>
      <c r="H34" s="2">
        <f>AVERAGE(Table1[[#This Row],[Reference Production 2030]],Table1[[#This Row],[Reference Production 2050]])</f>
        <v>3.5</v>
      </c>
      <c r="I34" s="2">
        <f>AVERAGE(Table1[[#This Row],[Reference Production 2040]],Table1[[#This Row],[Reference Production 2050]])</f>
        <v>2.75</v>
      </c>
      <c r="J34" s="4">
        <v>2</v>
      </c>
      <c r="K34" s="2">
        <f>Table1[[#This Row],[Reference Production 2050]]</f>
        <v>2</v>
      </c>
      <c r="L34" s="2">
        <f>Table1[[#This Row],[Reference Production 2055]]</f>
        <v>2</v>
      </c>
      <c r="M34" s="4">
        <v>21.3</v>
      </c>
      <c r="N34" s="2">
        <f>0.75*Table1[[#This Row],[Reference Consumption 2020]]+0.25*Table1[[#This Row],[Reference Consumption 2030]]</f>
        <v>20.975000000000001</v>
      </c>
      <c r="O34" s="4">
        <v>20</v>
      </c>
      <c r="P34" s="2">
        <f>AVERAGE(Table1[[#This Row],[Reference Consumption 2030]],Table1[[#This Row],[Reference Consumption 2040]])</f>
        <v>18.75</v>
      </c>
      <c r="Q34" s="2">
        <f>AVERAGE(Table1[[#This Row],[Reference Consumption 2030]],Table1[[#This Row],[Reference Consumption 2050]])</f>
        <v>17.5</v>
      </c>
      <c r="R34" s="2">
        <f>AVERAGE(Table1[[#This Row],[Reference Consumption 2040]],Table1[[#This Row],[Reference Consumption 2050]])</f>
        <v>16.25</v>
      </c>
      <c r="S34" s="4">
        <v>15</v>
      </c>
      <c r="T34" s="2">
        <f>Table1[[#This Row],[Reference Consumption 2050]]</f>
        <v>15</v>
      </c>
      <c r="U34" s="2">
        <f>Table1[[#This Row],[Reference Consumption 2055]]</f>
        <v>15</v>
      </c>
    </row>
    <row r="35" spans="1:21" x14ac:dyDescent="0.2">
      <c r="A35" t="s">
        <v>10</v>
      </c>
      <c r="B35" t="str">
        <f>LEFT(Table1[[#This Row],[Node]],3)</f>
        <v>DNK</v>
      </c>
      <c r="C35" t="s">
        <v>179</v>
      </c>
      <c r="D35" s="4">
        <v>1.3</v>
      </c>
      <c r="E35" s="2">
        <f>0.75*Table1[[#This Row],[Reference Production 2020]]+0.25*Table1[[#This Row],[Reference Production 2030]]</f>
        <v>1.7250000000000001</v>
      </c>
      <c r="F35" s="4">
        <v>3</v>
      </c>
      <c r="G35" s="2">
        <f>AVERAGE(Table1[[#This Row],[Reference Production 2030]],Table1[[#This Row],[Reference Production 2040]])</f>
        <v>2.25</v>
      </c>
      <c r="H35" s="2">
        <f>AVERAGE(Table1[[#This Row],[Reference Production 2030]],Table1[[#This Row],[Reference Production 2050]])</f>
        <v>1.5</v>
      </c>
      <c r="I35" s="2">
        <f>AVERAGE(Table1[[#This Row],[Reference Production 2040]],Table1[[#This Row],[Reference Production 2050]])</f>
        <v>0.75</v>
      </c>
      <c r="J35" s="4">
        <v>0</v>
      </c>
      <c r="K35" s="2">
        <f>Table1[[#This Row],[Reference Production 2050]]</f>
        <v>0</v>
      </c>
      <c r="L35" s="2">
        <f>Table1[[#This Row],[Reference Production 2055]]</f>
        <v>0</v>
      </c>
      <c r="M35" s="4">
        <v>2.4</v>
      </c>
      <c r="N35" s="2">
        <f>0.75*Table1[[#This Row],[Reference Consumption 2020]]+0.25*Table1[[#This Row],[Reference Consumption 2030]]</f>
        <v>2.2999999999999998</v>
      </c>
      <c r="O35" s="4">
        <v>2</v>
      </c>
      <c r="P35" s="2">
        <f>AVERAGE(Table1[[#This Row],[Reference Consumption 2030]],Table1[[#This Row],[Reference Consumption 2040]])</f>
        <v>2</v>
      </c>
      <c r="Q35" s="2">
        <f>AVERAGE(Table1[[#This Row],[Reference Consumption 2030]],Table1[[#This Row],[Reference Consumption 2050]])</f>
        <v>2</v>
      </c>
      <c r="R35" s="2">
        <f>AVERAGE(Table1[[#This Row],[Reference Consumption 2040]],Table1[[#This Row],[Reference Consumption 2050]])</f>
        <v>2</v>
      </c>
      <c r="S35" s="4">
        <v>2</v>
      </c>
      <c r="T35" s="2">
        <f>Table1[[#This Row],[Reference Consumption 2050]]</f>
        <v>2</v>
      </c>
      <c r="U35" s="2">
        <f>Table1[[#This Row],[Reference Consumption 2055]]</f>
        <v>2</v>
      </c>
    </row>
    <row r="36" spans="1:21" x14ac:dyDescent="0.2">
      <c r="A36" t="s">
        <v>209</v>
      </c>
      <c r="B36" t="str">
        <f>LEFT(Table1[[#This Row],[Node]],3)</f>
        <v>DEU</v>
      </c>
      <c r="C36" t="s">
        <v>179</v>
      </c>
      <c r="D36" s="4">
        <v>5.5</v>
      </c>
      <c r="E36" s="2">
        <f>0.75*Table1[[#This Row],[Reference Production 2020]]+0.25*Table1[[#This Row],[Reference Production 2030]]</f>
        <v>4.625</v>
      </c>
      <c r="F36" s="4">
        <v>2</v>
      </c>
      <c r="G36" s="2">
        <f>AVERAGE(Table1[[#This Row],[Reference Production 2030]],Table1[[#This Row],[Reference Production 2040]])</f>
        <v>1.5</v>
      </c>
      <c r="H36" s="2">
        <f>AVERAGE(Table1[[#This Row],[Reference Production 2030]],Table1[[#This Row],[Reference Production 2050]])</f>
        <v>1</v>
      </c>
      <c r="I36" s="2">
        <f>AVERAGE(Table1[[#This Row],[Reference Production 2040]],Table1[[#This Row],[Reference Production 2050]])</f>
        <v>0.5</v>
      </c>
      <c r="J36" s="4">
        <v>0</v>
      </c>
      <c r="K36" s="2">
        <f>Table1[[#This Row],[Reference Production 2050]]</f>
        <v>0</v>
      </c>
      <c r="L36" s="2">
        <f>Table1[[#This Row],[Reference Production 2055]]</f>
        <v>0</v>
      </c>
      <c r="M36" s="4">
        <v>62.51155292853305</v>
      </c>
      <c r="N36" s="2">
        <f>0.75*Table1[[#This Row],[Reference Consumption 2020]]+0.25*Table1[[#This Row],[Reference Consumption 2030]]</f>
        <v>58.865045674368623</v>
      </c>
      <c r="O36" s="4">
        <v>47.925523911875338</v>
      </c>
      <c r="P36" s="2">
        <f>AVERAGE(Table1[[#This Row],[Reference Consumption 2030]],Table1[[#This Row],[Reference Consumption 2040]])</f>
        <v>43.758087049973135</v>
      </c>
      <c r="Q36" s="2">
        <f>AVERAGE(Table1[[#This Row],[Reference Consumption 2030]],Table1[[#This Row],[Reference Consumption 2050]])</f>
        <v>39.590650188070931</v>
      </c>
      <c r="R36" s="2">
        <f>AVERAGE(Table1[[#This Row],[Reference Consumption 2040]],Table1[[#This Row],[Reference Consumption 2050]])</f>
        <v>35.423213326168728</v>
      </c>
      <c r="S36" s="4">
        <v>31.255776464266525</v>
      </c>
      <c r="T36" s="2">
        <f>Table1[[#This Row],[Reference Consumption 2050]]</f>
        <v>31.255776464266525</v>
      </c>
      <c r="U36" s="2">
        <f>Table1[[#This Row],[Reference Consumption 2055]]</f>
        <v>31.255776464266525</v>
      </c>
    </row>
    <row r="37" spans="1:21" x14ac:dyDescent="0.2">
      <c r="A37" t="s">
        <v>210</v>
      </c>
      <c r="B37" t="str">
        <f>LEFT(Table1[[#This Row],[Node]],3)</f>
        <v>DEU</v>
      </c>
      <c r="C37" t="s">
        <v>179</v>
      </c>
      <c r="D37" s="4">
        <v>0</v>
      </c>
      <c r="E37" s="2">
        <f>0.75*Table1[[#This Row],[Reference Production 2020]]+0.25*Table1[[#This Row],[Reference Production 2030]]</f>
        <v>0</v>
      </c>
      <c r="F37" s="4">
        <v>0</v>
      </c>
      <c r="G37" s="2">
        <f>AVERAGE(Table1[[#This Row],[Reference Production 2030]],Table1[[#This Row],[Reference Production 2040]])</f>
        <v>0</v>
      </c>
      <c r="H37" s="2">
        <f>AVERAGE(Table1[[#This Row],[Reference Production 2030]],Table1[[#This Row],[Reference Production 2050]])</f>
        <v>0</v>
      </c>
      <c r="I37" s="2">
        <f>AVERAGE(Table1[[#This Row],[Reference Production 2040]],Table1[[#This Row],[Reference Production 2050]])</f>
        <v>0</v>
      </c>
      <c r="J37" s="4">
        <v>0</v>
      </c>
      <c r="K37" s="2">
        <f>Table1[[#This Row],[Reference Production 2050]]</f>
        <v>0</v>
      </c>
      <c r="L37" s="2">
        <f>Table1[[#This Row],[Reference Production 2055]]</f>
        <v>0</v>
      </c>
      <c r="M37" s="4">
        <v>16.452444922084897</v>
      </c>
      <c r="N37" s="2">
        <f>0.75*Table1[[#This Row],[Reference Consumption 2020]]+0.25*Table1[[#This Row],[Reference Consumption 2030]]</f>
        <v>15.492718968296613</v>
      </c>
      <c r="O37" s="4">
        <v>12.613541106931756</v>
      </c>
      <c r="P37" s="2">
        <f>AVERAGE(Table1[[#This Row],[Reference Consumption 2030]],Table1[[#This Row],[Reference Consumption 2040]])</f>
        <v>11.516711445459428</v>
      </c>
      <c r="Q37" s="2">
        <f>AVERAGE(Table1[[#This Row],[Reference Consumption 2030]],Table1[[#This Row],[Reference Consumption 2050]])</f>
        <v>10.419881783987101</v>
      </c>
      <c r="R37" s="2">
        <f>AVERAGE(Table1[[#This Row],[Reference Consumption 2040]],Table1[[#This Row],[Reference Consumption 2050]])</f>
        <v>9.323052122514774</v>
      </c>
      <c r="S37" s="4">
        <v>8.2262224610424486</v>
      </c>
      <c r="T37" s="2">
        <f>Table1[[#This Row],[Reference Consumption 2050]]</f>
        <v>8.2262224610424486</v>
      </c>
      <c r="U37" s="2">
        <f>Table1[[#This Row],[Reference Consumption 2055]]</f>
        <v>8.2262224610424486</v>
      </c>
    </row>
    <row r="38" spans="1:21" x14ac:dyDescent="0.2">
      <c r="A38" t="s">
        <v>208</v>
      </c>
      <c r="B38" t="str">
        <f>LEFT(Table1[[#This Row],[Node]],3)</f>
        <v>DEU</v>
      </c>
      <c r="C38" t="s">
        <v>179</v>
      </c>
      <c r="D38" s="4">
        <v>0</v>
      </c>
      <c r="E38" s="2">
        <f>0.75*Table1[[#This Row],[Reference Production 2020]]+0.25*Table1[[#This Row],[Reference Production 2030]]</f>
        <v>0</v>
      </c>
      <c r="F38" s="4">
        <v>0</v>
      </c>
      <c r="G38" s="2">
        <f>AVERAGE(Table1[[#This Row],[Reference Production 2030]],Table1[[#This Row],[Reference Production 2040]])</f>
        <v>0</v>
      </c>
      <c r="H38" s="2">
        <f>AVERAGE(Table1[[#This Row],[Reference Production 2030]],Table1[[#This Row],[Reference Production 2050]])</f>
        <v>0</v>
      </c>
      <c r="I38" s="2">
        <f>AVERAGE(Table1[[#This Row],[Reference Production 2040]],Table1[[#This Row],[Reference Production 2050]])</f>
        <v>0</v>
      </c>
      <c r="J38" s="4">
        <v>0</v>
      </c>
      <c r="K38" s="2">
        <f>Table1[[#This Row],[Reference Production 2050]]</f>
        <v>0</v>
      </c>
      <c r="L38" s="2">
        <f>Table1[[#This Row],[Reference Production 2055]]</f>
        <v>0</v>
      </c>
      <c r="M38" s="4">
        <v>11.03600214938205</v>
      </c>
      <c r="N38" s="2">
        <f>0.75*Table1[[#This Row],[Reference Consumption 2020]]+0.25*Table1[[#This Row],[Reference Consumption 2030]]</f>
        <v>10.392235357334764</v>
      </c>
      <c r="O38" s="4">
        <v>8.4609349811929047</v>
      </c>
      <c r="P38" s="2">
        <f>AVERAGE(Table1[[#This Row],[Reference Consumption 2030]],Table1[[#This Row],[Reference Consumption 2040]])</f>
        <v>7.7252015045674352</v>
      </c>
      <c r="Q38" s="2">
        <f>AVERAGE(Table1[[#This Row],[Reference Consumption 2030]],Table1[[#This Row],[Reference Consumption 2050]])</f>
        <v>6.9894680279419648</v>
      </c>
      <c r="R38" s="2">
        <f>AVERAGE(Table1[[#This Row],[Reference Consumption 2040]],Table1[[#This Row],[Reference Consumption 2050]])</f>
        <v>6.2537345513164944</v>
      </c>
      <c r="S38" s="4">
        <v>5.5180010746910249</v>
      </c>
      <c r="T38" s="2">
        <f>Table1[[#This Row],[Reference Consumption 2050]]</f>
        <v>5.5180010746910249</v>
      </c>
      <c r="U38" s="2">
        <f>Table1[[#This Row],[Reference Consumption 2055]]</f>
        <v>5.5180010746910249</v>
      </c>
    </row>
    <row r="39" spans="1:21" x14ac:dyDescent="0.2">
      <c r="A39" t="s">
        <v>8</v>
      </c>
      <c r="B39" t="str">
        <f>LEFT(Table1[[#This Row],[Node]],3)</f>
        <v>NLD</v>
      </c>
      <c r="C39" t="s">
        <v>179</v>
      </c>
      <c r="D39" s="4">
        <v>24</v>
      </c>
      <c r="E39" s="2">
        <f>0.75*Table1[[#This Row],[Reference Production 2020]]+0.25*Table1[[#This Row],[Reference Production 2030]]</f>
        <v>20</v>
      </c>
      <c r="F39" s="4">
        <v>8</v>
      </c>
      <c r="G39" s="2">
        <f>AVERAGE(Table1[[#This Row],[Reference Production 2030]],Table1[[#This Row],[Reference Production 2040]])</f>
        <v>7.25</v>
      </c>
      <c r="H39" s="2">
        <f>AVERAGE(Table1[[#This Row],[Reference Production 2030]],Table1[[#This Row],[Reference Production 2050]])</f>
        <v>6.5</v>
      </c>
      <c r="I39" s="2">
        <f>AVERAGE(Table1[[#This Row],[Reference Production 2040]],Table1[[#This Row],[Reference Production 2050]])</f>
        <v>5.75</v>
      </c>
      <c r="J39" s="4">
        <v>5</v>
      </c>
      <c r="K39" s="2">
        <f>Table1[[#This Row],[Reference Production 2050]]</f>
        <v>5</v>
      </c>
      <c r="L39" s="2">
        <f>Table1[[#This Row],[Reference Production 2055]]</f>
        <v>5</v>
      </c>
      <c r="M39" s="4">
        <v>44</v>
      </c>
      <c r="N39" s="2">
        <f>0.75*Table1[[#This Row],[Reference Consumption 2020]]+0.25*Table1[[#This Row],[Reference Consumption 2030]]</f>
        <v>41.75</v>
      </c>
      <c r="O39" s="4">
        <v>35</v>
      </c>
      <c r="P39" s="2">
        <f>AVERAGE(Table1[[#This Row],[Reference Consumption 2030]],Table1[[#This Row],[Reference Consumption 2040]])</f>
        <v>32.5</v>
      </c>
      <c r="Q39" s="2">
        <f>AVERAGE(Table1[[#This Row],[Reference Consumption 2030]],Table1[[#This Row],[Reference Consumption 2050]])</f>
        <v>30</v>
      </c>
      <c r="R39" s="2">
        <f>AVERAGE(Table1[[#This Row],[Reference Consumption 2040]],Table1[[#This Row],[Reference Consumption 2050]])</f>
        <v>27.5</v>
      </c>
      <c r="S39" s="4">
        <v>25</v>
      </c>
      <c r="T39" s="2">
        <f>Table1[[#This Row],[Reference Consumption 2050]]</f>
        <v>25</v>
      </c>
      <c r="U39" s="2">
        <f>Table1[[#This Row],[Reference Consumption 2055]]</f>
        <v>25</v>
      </c>
    </row>
    <row r="40" spans="1:21" x14ac:dyDescent="0.2">
      <c r="A40" t="s">
        <v>93</v>
      </c>
      <c r="B40" t="str">
        <f>LEFT(Table1[[#This Row],[Node]],3)</f>
        <v>BEL</v>
      </c>
      <c r="C40" t="s">
        <v>179</v>
      </c>
      <c r="D40" s="4">
        <v>0</v>
      </c>
      <c r="E40" s="2">
        <f>0.75*Table1[[#This Row],[Reference Production 2020]]+0.25*Table1[[#This Row],[Reference Production 2030]]</f>
        <v>0</v>
      </c>
      <c r="F40" s="4">
        <v>0</v>
      </c>
      <c r="G40" s="2">
        <f>AVERAGE(Table1[[#This Row],[Reference Production 2030]],Table1[[#This Row],[Reference Production 2040]])</f>
        <v>0</v>
      </c>
      <c r="H40" s="2">
        <f>AVERAGE(Table1[[#This Row],[Reference Production 2030]],Table1[[#This Row],[Reference Production 2050]])</f>
        <v>0</v>
      </c>
      <c r="I40" s="2">
        <f>AVERAGE(Table1[[#This Row],[Reference Production 2040]],Table1[[#This Row],[Reference Production 2050]])</f>
        <v>0</v>
      </c>
      <c r="J40" s="4">
        <v>0</v>
      </c>
      <c r="K40" s="2">
        <f>Table1[[#This Row],[Reference Production 2050]]</f>
        <v>0</v>
      </c>
      <c r="L40" s="2">
        <f>Table1[[#This Row],[Reference Production 2055]]</f>
        <v>0</v>
      </c>
      <c r="M40" s="4">
        <v>18</v>
      </c>
      <c r="N40" s="2">
        <f>0.75*Table1[[#This Row],[Reference Consumption 2020]]+0.25*Table1[[#This Row],[Reference Consumption 2030]]</f>
        <v>17.75</v>
      </c>
      <c r="O40" s="4">
        <v>17</v>
      </c>
      <c r="P40" s="2">
        <f>AVERAGE(Table1[[#This Row],[Reference Consumption 2030]],Table1[[#This Row],[Reference Consumption 2040]])</f>
        <v>16</v>
      </c>
      <c r="Q40" s="2">
        <f>AVERAGE(Table1[[#This Row],[Reference Consumption 2030]],Table1[[#This Row],[Reference Consumption 2050]])</f>
        <v>15</v>
      </c>
      <c r="R40" s="2">
        <f>AVERAGE(Table1[[#This Row],[Reference Consumption 2040]],Table1[[#This Row],[Reference Consumption 2050]])</f>
        <v>14</v>
      </c>
      <c r="S40" s="4">
        <v>13</v>
      </c>
      <c r="T40" s="2">
        <f>Table1[[#This Row],[Reference Consumption 2050]]</f>
        <v>13</v>
      </c>
      <c r="U40" s="2">
        <f>Table1[[#This Row],[Reference Consumption 2055]]</f>
        <v>13</v>
      </c>
    </row>
    <row r="41" spans="1:21" x14ac:dyDescent="0.2">
      <c r="A41" t="s">
        <v>188</v>
      </c>
      <c r="B41" t="str">
        <f>LEFT(Table1[[#This Row],[Node]],3)</f>
        <v>LUX</v>
      </c>
      <c r="C41" t="s">
        <v>179</v>
      </c>
      <c r="D41" s="4">
        <v>0</v>
      </c>
      <c r="E41" s="2">
        <f>0.75*Table1[[#This Row],[Reference Production 2020]]+0.25*Table1[[#This Row],[Reference Production 2030]]</f>
        <v>0</v>
      </c>
      <c r="F41" s="4">
        <v>0</v>
      </c>
      <c r="G41" s="2">
        <f>AVERAGE(Table1[[#This Row],[Reference Production 2030]],Table1[[#This Row],[Reference Production 2040]])</f>
        <v>0</v>
      </c>
      <c r="H41" s="2">
        <f>AVERAGE(Table1[[#This Row],[Reference Production 2030]],Table1[[#This Row],[Reference Production 2050]])</f>
        <v>0</v>
      </c>
      <c r="I41" s="2">
        <f>AVERAGE(Table1[[#This Row],[Reference Production 2040]],Table1[[#This Row],[Reference Production 2050]])</f>
        <v>0</v>
      </c>
      <c r="J41" s="4">
        <v>0</v>
      </c>
      <c r="K41" s="2">
        <f>Table1[[#This Row],[Reference Production 2050]]</f>
        <v>0</v>
      </c>
      <c r="L41" s="2">
        <f>Table1[[#This Row],[Reference Production 2055]]</f>
        <v>0</v>
      </c>
      <c r="M41" s="4">
        <v>0.7</v>
      </c>
      <c r="N41" s="2">
        <f>0.75*Table1[[#This Row],[Reference Consumption 2020]]+0.25*Table1[[#This Row],[Reference Consumption 2030]]</f>
        <v>0.7</v>
      </c>
      <c r="O41" s="4">
        <v>0.7</v>
      </c>
      <c r="P41" s="2">
        <f>AVERAGE(Table1[[#This Row],[Reference Consumption 2030]],Table1[[#This Row],[Reference Consumption 2040]])</f>
        <v>0.64999999999999991</v>
      </c>
      <c r="Q41" s="2">
        <f>AVERAGE(Table1[[#This Row],[Reference Consumption 2030]],Table1[[#This Row],[Reference Consumption 2050]])</f>
        <v>0.6</v>
      </c>
      <c r="R41" s="2">
        <f>AVERAGE(Table1[[#This Row],[Reference Consumption 2040]],Table1[[#This Row],[Reference Consumption 2050]])</f>
        <v>0.55000000000000004</v>
      </c>
      <c r="S41" s="4">
        <v>0.5</v>
      </c>
      <c r="T41" s="2">
        <f>Table1[[#This Row],[Reference Consumption 2050]]</f>
        <v>0.5</v>
      </c>
      <c r="U41" s="2">
        <f>Table1[[#This Row],[Reference Consumption 2055]]</f>
        <v>0.5</v>
      </c>
    </row>
    <row r="42" spans="1:21" x14ac:dyDescent="0.2">
      <c r="A42" t="s">
        <v>37</v>
      </c>
      <c r="B42" t="str">
        <f>LEFT(Table1[[#This Row],[Node]],3)</f>
        <v>IRL</v>
      </c>
      <c r="C42" t="s">
        <v>179</v>
      </c>
      <c r="D42" s="4">
        <v>2</v>
      </c>
      <c r="E42" s="2">
        <f>0.75*Table1[[#This Row],[Reference Production 2020]]+0.25*Table1[[#This Row],[Reference Production 2030]]</f>
        <v>2</v>
      </c>
      <c r="F42" s="4">
        <v>2</v>
      </c>
      <c r="G42" s="2">
        <f>AVERAGE(Table1[[#This Row],[Reference Production 2030]],Table1[[#This Row],[Reference Production 2040]])</f>
        <v>1.75</v>
      </c>
      <c r="H42" s="2">
        <f>AVERAGE(Table1[[#This Row],[Reference Production 2030]],Table1[[#This Row],[Reference Production 2050]])</f>
        <v>1.5</v>
      </c>
      <c r="I42" s="2">
        <f>AVERAGE(Table1[[#This Row],[Reference Production 2040]],Table1[[#This Row],[Reference Production 2050]])</f>
        <v>1.25</v>
      </c>
      <c r="J42" s="4">
        <v>1</v>
      </c>
      <c r="K42" s="2">
        <f>Table1[[#This Row],[Reference Production 2050]]</f>
        <v>1</v>
      </c>
      <c r="L42" s="2">
        <f>Table1[[#This Row],[Reference Production 2055]]</f>
        <v>1</v>
      </c>
      <c r="M42" s="4">
        <v>5.5</v>
      </c>
      <c r="N42" s="2">
        <f>0.75*Table1[[#This Row],[Reference Consumption 2020]]+0.25*Table1[[#This Row],[Reference Consumption 2030]]</f>
        <v>5.375</v>
      </c>
      <c r="O42" s="4">
        <v>5</v>
      </c>
      <c r="P42" s="2">
        <f>AVERAGE(Table1[[#This Row],[Reference Consumption 2030]],Table1[[#This Row],[Reference Consumption 2040]])</f>
        <v>4.75</v>
      </c>
      <c r="Q42" s="2">
        <f>AVERAGE(Table1[[#This Row],[Reference Consumption 2030]],Table1[[#This Row],[Reference Consumption 2050]])</f>
        <v>4.5</v>
      </c>
      <c r="R42" s="2">
        <f>AVERAGE(Table1[[#This Row],[Reference Consumption 2040]],Table1[[#This Row],[Reference Consumption 2050]])</f>
        <v>4.25</v>
      </c>
      <c r="S42" s="4">
        <v>4</v>
      </c>
      <c r="T42" s="2">
        <f>Table1[[#This Row],[Reference Consumption 2050]]</f>
        <v>4</v>
      </c>
      <c r="U42" s="2">
        <f>Table1[[#This Row],[Reference Consumption 2055]]</f>
        <v>4</v>
      </c>
    </row>
    <row r="43" spans="1:21" x14ac:dyDescent="0.2">
      <c r="A43" t="s">
        <v>98</v>
      </c>
      <c r="B43" t="str">
        <f>LEFT(Table1[[#This Row],[Node]],3)</f>
        <v>FRA</v>
      </c>
      <c r="C43" t="s">
        <v>179</v>
      </c>
      <c r="D43" s="4">
        <v>0</v>
      </c>
      <c r="E43" s="2">
        <f>0.75*Table1[[#This Row],[Reference Production 2020]]+0.25*Table1[[#This Row],[Reference Production 2030]]</f>
        <v>0</v>
      </c>
      <c r="F43" s="4">
        <v>0</v>
      </c>
      <c r="G43" s="2">
        <f>AVERAGE(Table1[[#This Row],[Reference Production 2030]],Table1[[#This Row],[Reference Production 2040]])</f>
        <v>0</v>
      </c>
      <c r="H43" s="2">
        <f>AVERAGE(Table1[[#This Row],[Reference Production 2030]],Table1[[#This Row],[Reference Production 2050]])</f>
        <v>0</v>
      </c>
      <c r="I43" s="2">
        <f>AVERAGE(Table1[[#This Row],[Reference Production 2040]],Table1[[#This Row],[Reference Production 2050]])</f>
        <v>0</v>
      </c>
      <c r="J43" s="4">
        <v>0</v>
      </c>
      <c r="K43" s="2">
        <f>Table1[[#This Row],[Reference Production 2050]]</f>
        <v>0</v>
      </c>
      <c r="L43" s="2">
        <f>Table1[[#This Row],[Reference Production 2055]]</f>
        <v>0</v>
      </c>
      <c r="M43" s="4">
        <v>39</v>
      </c>
      <c r="N43" s="2">
        <f>0.75*Table1[[#This Row],[Reference Consumption 2020]]+0.25*Table1[[#This Row],[Reference Consumption 2030]]</f>
        <v>38</v>
      </c>
      <c r="O43" s="4">
        <v>35</v>
      </c>
      <c r="P43" s="2">
        <f>AVERAGE(Table1[[#This Row],[Reference Consumption 2030]],Table1[[#This Row],[Reference Consumption 2040]])</f>
        <v>32.5</v>
      </c>
      <c r="Q43" s="2">
        <f>AVERAGE(Table1[[#This Row],[Reference Consumption 2030]],Table1[[#This Row],[Reference Consumption 2050]])</f>
        <v>30</v>
      </c>
      <c r="R43" s="2">
        <f>AVERAGE(Table1[[#This Row],[Reference Consumption 2040]],Table1[[#This Row],[Reference Consumption 2050]])</f>
        <v>27.5</v>
      </c>
      <c r="S43" s="4">
        <v>25</v>
      </c>
      <c r="T43" s="2">
        <f>Table1[[#This Row],[Reference Consumption 2050]]</f>
        <v>25</v>
      </c>
      <c r="U43" s="2">
        <f>Table1[[#This Row],[Reference Consumption 2055]]</f>
        <v>25</v>
      </c>
    </row>
    <row r="44" spans="1:21" x14ac:dyDescent="0.2">
      <c r="A44" t="s">
        <v>102</v>
      </c>
      <c r="B44" t="str">
        <f>LEFT(Table1[[#This Row],[Node]],3)</f>
        <v>PRT</v>
      </c>
      <c r="C44" t="s">
        <v>179</v>
      </c>
      <c r="D44" s="4">
        <v>0</v>
      </c>
      <c r="E44" s="2">
        <f>0.75*Table1[[#This Row],[Reference Production 2020]]+0.25*Table1[[#This Row],[Reference Production 2030]]</f>
        <v>0</v>
      </c>
      <c r="F44" s="4">
        <v>0</v>
      </c>
      <c r="G44" s="2">
        <f>AVERAGE(Table1[[#This Row],[Reference Production 2030]],Table1[[#This Row],[Reference Production 2040]])</f>
        <v>0</v>
      </c>
      <c r="H44" s="2">
        <f>AVERAGE(Table1[[#This Row],[Reference Production 2030]],Table1[[#This Row],[Reference Production 2050]])</f>
        <v>0</v>
      </c>
      <c r="I44" s="2">
        <f>AVERAGE(Table1[[#This Row],[Reference Production 2040]],Table1[[#This Row],[Reference Production 2050]])</f>
        <v>0</v>
      </c>
      <c r="J44" s="4">
        <v>0</v>
      </c>
      <c r="K44" s="2">
        <f>Table1[[#This Row],[Reference Production 2050]]</f>
        <v>0</v>
      </c>
      <c r="L44" s="2">
        <f>Table1[[#This Row],[Reference Production 2055]]</f>
        <v>0</v>
      </c>
      <c r="M44" s="4">
        <v>6</v>
      </c>
      <c r="N44" s="2">
        <f>0.75*Table1[[#This Row],[Reference Consumption 2020]]+0.25*Table1[[#This Row],[Reference Consumption 2030]]</f>
        <v>5.75</v>
      </c>
      <c r="O44" s="4">
        <v>5</v>
      </c>
      <c r="P44" s="2">
        <f>AVERAGE(Table1[[#This Row],[Reference Consumption 2030]],Table1[[#This Row],[Reference Consumption 2040]])</f>
        <v>4.75</v>
      </c>
      <c r="Q44" s="2">
        <f>AVERAGE(Table1[[#This Row],[Reference Consumption 2030]],Table1[[#This Row],[Reference Consumption 2050]])</f>
        <v>4.5</v>
      </c>
      <c r="R44" s="2">
        <f>AVERAGE(Table1[[#This Row],[Reference Consumption 2040]],Table1[[#This Row],[Reference Consumption 2050]])</f>
        <v>4.25</v>
      </c>
      <c r="S44" s="4">
        <v>4</v>
      </c>
      <c r="T44" s="2">
        <f>Table1[[#This Row],[Reference Consumption 2050]]</f>
        <v>4</v>
      </c>
      <c r="U44" s="2">
        <f>Table1[[#This Row],[Reference Consumption 2055]]</f>
        <v>4</v>
      </c>
    </row>
    <row r="45" spans="1:21" x14ac:dyDescent="0.2">
      <c r="A45" t="s">
        <v>95</v>
      </c>
      <c r="B45" t="str">
        <f>LEFT(Table1[[#This Row],[Node]],3)</f>
        <v>ESP</v>
      </c>
      <c r="C45" t="s">
        <v>179</v>
      </c>
      <c r="D45" s="4">
        <v>0.1</v>
      </c>
      <c r="E45" s="2">
        <f>0.75*Table1[[#This Row],[Reference Production 2020]]+0.25*Table1[[#This Row],[Reference Production 2030]]</f>
        <v>7.5000000000000011E-2</v>
      </c>
      <c r="F45" s="4">
        <v>0</v>
      </c>
      <c r="G45" s="2">
        <f>AVERAGE(Table1[[#This Row],[Reference Production 2030]],Table1[[#This Row],[Reference Production 2040]])</f>
        <v>0</v>
      </c>
      <c r="H45" s="2">
        <f>AVERAGE(Table1[[#This Row],[Reference Production 2030]],Table1[[#This Row],[Reference Production 2050]])</f>
        <v>0</v>
      </c>
      <c r="I45" s="2">
        <f>AVERAGE(Table1[[#This Row],[Reference Production 2040]],Table1[[#This Row],[Reference Production 2050]])</f>
        <v>0</v>
      </c>
      <c r="J45" s="4">
        <v>0</v>
      </c>
      <c r="K45" s="2">
        <f>Table1[[#This Row],[Reference Production 2050]]</f>
        <v>0</v>
      </c>
      <c r="L45" s="2">
        <f>Table1[[#This Row],[Reference Production 2055]]</f>
        <v>0</v>
      </c>
      <c r="M45" s="4">
        <v>32</v>
      </c>
      <c r="N45" s="2">
        <f>0.75*Table1[[#This Row],[Reference Consumption 2020]]+0.25*Table1[[#This Row],[Reference Consumption 2030]]</f>
        <v>31.5</v>
      </c>
      <c r="O45" s="4">
        <v>30</v>
      </c>
      <c r="P45" s="2">
        <f>AVERAGE(Table1[[#This Row],[Reference Consumption 2030]],Table1[[#This Row],[Reference Consumption 2040]])</f>
        <v>27.5</v>
      </c>
      <c r="Q45" s="2">
        <f>AVERAGE(Table1[[#This Row],[Reference Consumption 2030]],Table1[[#This Row],[Reference Consumption 2050]])</f>
        <v>25</v>
      </c>
      <c r="R45" s="2">
        <f>AVERAGE(Table1[[#This Row],[Reference Consumption 2040]],Table1[[#This Row],[Reference Consumption 2050]])</f>
        <v>22.5</v>
      </c>
      <c r="S45" s="4">
        <v>20</v>
      </c>
      <c r="T45" s="2">
        <f>Table1[[#This Row],[Reference Consumption 2050]]</f>
        <v>20</v>
      </c>
      <c r="U45" s="2">
        <f>Table1[[#This Row],[Reference Consumption 2055]]</f>
        <v>20</v>
      </c>
    </row>
    <row r="46" spans="1:21" x14ac:dyDescent="0.2">
      <c r="A46" t="s">
        <v>189</v>
      </c>
      <c r="B46" t="str">
        <f>LEFT(Table1[[#This Row],[Node]],3)</f>
        <v>MLT</v>
      </c>
      <c r="C46" t="s">
        <v>179</v>
      </c>
      <c r="D46" s="4">
        <v>0</v>
      </c>
      <c r="E46" s="2">
        <f>0.75*Table1[[#This Row],[Reference Production 2020]]+0.25*Table1[[#This Row],[Reference Production 2030]]</f>
        <v>0</v>
      </c>
      <c r="F46" s="4">
        <v>0</v>
      </c>
      <c r="G46" s="2">
        <f>AVERAGE(Table1[[#This Row],[Reference Production 2030]],Table1[[#This Row],[Reference Production 2040]])</f>
        <v>0</v>
      </c>
      <c r="H46" s="2">
        <f>AVERAGE(Table1[[#This Row],[Reference Production 2030]],Table1[[#This Row],[Reference Production 2050]])</f>
        <v>0</v>
      </c>
      <c r="I46" s="2">
        <f>AVERAGE(Table1[[#This Row],[Reference Production 2040]],Table1[[#This Row],[Reference Production 2050]])</f>
        <v>0</v>
      </c>
      <c r="J46" s="4">
        <v>0</v>
      </c>
      <c r="K46" s="2">
        <f>Table1[[#This Row],[Reference Production 2050]]</f>
        <v>0</v>
      </c>
      <c r="L46" s="2">
        <f>Table1[[#This Row],[Reference Production 2055]]</f>
        <v>0</v>
      </c>
      <c r="M46" s="4">
        <v>0.4</v>
      </c>
      <c r="N46" s="2">
        <f>0.75*Table1[[#This Row],[Reference Consumption 2020]]+0.25*Table1[[#This Row],[Reference Consumption 2030]]</f>
        <v>0.4</v>
      </c>
      <c r="O46" s="4">
        <v>0.4</v>
      </c>
      <c r="P46" s="2">
        <f>AVERAGE(Table1[[#This Row],[Reference Consumption 2030]],Table1[[#This Row],[Reference Consumption 2040]])</f>
        <v>0.42500000000000004</v>
      </c>
      <c r="Q46" s="2">
        <f>AVERAGE(Table1[[#This Row],[Reference Consumption 2030]],Table1[[#This Row],[Reference Consumption 2050]])</f>
        <v>0.45</v>
      </c>
      <c r="R46" s="2">
        <f>AVERAGE(Table1[[#This Row],[Reference Consumption 2040]],Table1[[#This Row],[Reference Consumption 2050]])</f>
        <v>0.47499999999999998</v>
      </c>
      <c r="S46" s="4">
        <v>0.5</v>
      </c>
      <c r="T46" s="2">
        <f>Table1[[#This Row],[Reference Consumption 2050]]</f>
        <v>0.5</v>
      </c>
      <c r="U46" s="2">
        <f>Table1[[#This Row],[Reference Consumption 2055]]</f>
        <v>0.5</v>
      </c>
    </row>
    <row r="47" spans="1:21" x14ac:dyDescent="0.2">
      <c r="A47" t="s">
        <v>18</v>
      </c>
      <c r="B47" t="str">
        <f>LEFT(Table1[[#This Row],[Node]],3)</f>
        <v>ITA</v>
      </c>
      <c r="C47" t="s">
        <v>179</v>
      </c>
      <c r="D47" s="4">
        <v>4</v>
      </c>
      <c r="E47" s="2">
        <f>0.75*Table1[[#This Row],[Reference Production 2020]]+0.25*Table1[[#This Row],[Reference Production 2030]]</f>
        <v>3.75</v>
      </c>
      <c r="F47" s="4">
        <v>3</v>
      </c>
      <c r="G47" s="2">
        <f>AVERAGE(Table1[[#This Row],[Reference Production 2030]],Table1[[#This Row],[Reference Production 2040]])</f>
        <v>3.5</v>
      </c>
      <c r="H47" s="2">
        <f>AVERAGE(Table1[[#This Row],[Reference Production 2030]],Table1[[#This Row],[Reference Production 2050]])</f>
        <v>4</v>
      </c>
      <c r="I47" s="2">
        <f>AVERAGE(Table1[[#This Row],[Reference Production 2040]],Table1[[#This Row],[Reference Production 2050]])</f>
        <v>4.5</v>
      </c>
      <c r="J47" s="4">
        <v>5</v>
      </c>
      <c r="K47" s="2">
        <f>Table1[[#This Row],[Reference Production 2050]]</f>
        <v>5</v>
      </c>
      <c r="L47" s="2">
        <f>Table1[[#This Row],[Reference Production 2055]]</f>
        <v>5</v>
      </c>
      <c r="M47" s="4">
        <v>71</v>
      </c>
      <c r="N47" s="2">
        <f>0.75*Table1[[#This Row],[Reference Consumption 2020]]+0.25*Table1[[#This Row],[Reference Consumption 2030]]</f>
        <v>69.5</v>
      </c>
      <c r="O47" s="4">
        <v>65</v>
      </c>
      <c r="P47" s="2">
        <f>AVERAGE(Table1[[#This Row],[Reference Consumption 2030]],Table1[[#This Row],[Reference Consumption 2040]])</f>
        <v>60</v>
      </c>
      <c r="Q47" s="2">
        <f>AVERAGE(Table1[[#This Row],[Reference Consumption 2030]],Table1[[#This Row],[Reference Consumption 2050]])</f>
        <v>55</v>
      </c>
      <c r="R47" s="2">
        <f>AVERAGE(Table1[[#This Row],[Reference Consumption 2040]],Table1[[#This Row],[Reference Consumption 2050]])</f>
        <v>50</v>
      </c>
      <c r="S47" s="4">
        <v>45</v>
      </c>
      <c r="T47" s="2">
        <f>Table1[[#This Row],[Reference Consumption 2050]]</f>
        <v>45</v>
      </c>
      <c r="U47" s="2">
        <f>Table1[[#This Row],[Reference Consumption 2055]]</f>
        <v>45</v>
      </c>
    </row>
    <row r="48" spans="1:21" x14ac:dyDescent="0.2">
      <c r="A48" t="s">
        <v>103</v>
      </c>
      <c r="B48" t="str">
        <f>LEFT(Table1[[#This Row],[Node]],3)</f>
        <v>SVN</v>
      </c>
      <c r="C48" t="s">
        <v>179</v>
      </c>
      <c r="D48" s="4">
        <v>0</v>
      </c>
      <c r="E48" s="2">
        <f>0.75*Table1[[#This Row],[Reference Production 2020]]+0.25*Table1[[#This Row],[Reference Production 2030]]</f>
        <v>0</v>
      </c>
      <c r="F48" s="4">
        <v>0</v>
      </c>
      <c r="G48" s="2">
        <f>AVERAGE(Table1[[#This Row],[Reference Production 2030]],Table1[[#This Row],[Reference Production 2040]])</f>
        <v>0</v>
      </c>
      <c r="H48" s="2">
        <f>AVERAGE(Table1[[#This Row],[Reference Production 2030]],Table1[[#This Row],[Reference Production 2050]])</f>
        <v>0</v>
      </c>
      <c r="I48" s="2">
        <f>AVERAGE(Table1[[#This Row],[Reference Production 2040]],Table1[[#This Row],[Reference Production 2050]])</f>
        <v>0</v>
      </c>
      <c r="J48" s="4">
        <v>0</v>
      </c>
      <c r="K48" s="2">
        <f>Table1[[#This Row],[Reference Production 2050]]</f>
        <v>0</v>
      </c>
      <c r="L48" s="2">
        <f>Table1[[#This Row],[Reference Production 2055]]</f>
        <v>0</v>
      </c>
      <c r="M48" s="4">
        <v>0.9</v>
      </c>
      <c r="N48" s="2">
        <f>0.75*Table1[[#This Row],[Reference Consumption 2020]]+0.25*Table1[[#This Row],[Reference Consumption 2030]]</f>
        <v>0.9</v>
      </c>
      <c r="O48" s="4">
        <v>0.9</v>
      </c>
      <c r="P48" s="2">
        <f>AVERAGE(Table1[[#This Row],[Reference Consumption 2030]],Table1[[#This Row],[Reference Consumption 2040]])</f>
        <v>0.875</v>
      </c>
      <c r="Q48" s="2">
        <f>AVERAGE(Table1[[#This Row],[Reference Consumption 2030]],Table1[[#This Row],[Reference Consumption 2050]])</f>
        <v>0.85000000000000009</v>
      </c>
      <c r="R48" s="2">
        <f>AVERAGE(Table1[[#This Row],[Reference Consumption 2040]],Table1[[#This Row],[Reference Consumption 2050]])</f>
        <v>0.82500000000000007</v>
      </c>
      <c r="S48" s="4">
        <v>0.8</v>
      </c>
      <c r="T48" s="2">
        <f>Table1[[#This Row],[Reference Consumption 2050]]</f>
        <v>0.8</v>
      </c>
      <c r="U48" s="2">
        <f>Table1[[#This Row],[Reference Consumption 2055]]</f>
        <v>0.8</v>
      </c>
    </row>
    <row r="49" spans="1:21" x14ac:dyDescent="0.2">
      <c r="A49" t="s">
        <v>35</v>
      </c>
      <c r="B49" t="str">
        <f>LEFT(Table1[[#This Row],[Node]],3)</f>
        <v>HRV</v>
      </c>
      <c r="C49" t="s">
        <v>179</v>
      </c>
      <c r="D49" s="4">
        <v>0.9</v>
      </c>
      <c r="E49" s="2">
        <f>0.75*Table1[[#This Row],[Reference Production 2020]]+0.25*Table1[[#This Row],[Reference Production 2030]]</f>
        <v>0.67500000000000004</v>
      </c>
      <c r="F49" s="4">
        <v>0</v>
      </c>
      <c r="G49" s="2">
        <f>AVERAGE(Table1[[#This Row],[Reference Production 2030]],Table1[[#This Row],[Reference Production 2040]])</f>
        <v>0.25</v>
      </c>
      <c r="H49" s="2">
        <f>AVERAGE(Table1[[#This Row],[Reference Production 2030]],Table1[[#This Row],[Reference Production 2050]])</f>
        <v>0.5</v>
      </c>
      <c r="I49" s="2">
        <f>AVERAGE(Table1[[#This Row],[Reference Production 2040]],Table1[[#This Row],[Reference Production 2050]])</f>
        <v>0.75</v>
      </c>
      <c r="J49" s="4">
        <v>1</v>
      </c>
      <c r="K49" s="2">
        <f>Table1[[#This Row],[Reference Production 2050]]</f>
        <v>1</v>
      </c>
      <c r="L49" s="2">
        <f>Table1[[#This Row],[Reference Production 2055]]</f>
        <v>1</v>
      </c>
      <c r="M49" s="4">
        <v>3</v>
      </c>
      <c r="N49" s="2">
        <f>0.75*Table1[[#This Row],[Reference Consumption 2020]]+0.25*Table1[[#This Row],[Reference Consumption 2030]]</f>
        <v>3</v>
      </c>
      <c r="O49" s="4">
        <v>3</v>
      </c>
      <c r="P49" s="2">
        <f>AVERAGE(Table1[[#This Row],[Reference Consumption 2030]],Table1[[#This Row],[Reference Consumption 2040]])</f>
        <v>2.75</v>
      </c>
      <c r="Q49" s="2">
        <f>AVERAGE(Table1[[#This Row],[Reference Consumption 2030]],Table1[[#This Row],[Reference Consumption 2050]])</f>
        <v>2.5</v>
      </c>
      <c r="R49" s="2">
        <f>AVERAGE(Table1[[#This Row],[Reference Consumption 2040]],Table1[[#This Row],[Reference Consumption 2050]])</f>
        <v>2.25</v>
      </c>
      <c r="S49" s="4">
        <v>2</v>
      </c>
      <c r="T49" s="2">
        <f>Table1[[#This Row],[Reference Consumption 2050]]</f>
        <v>2</v>
      </c>
      <c r="U49" s="2">
        <f>Table1[[#This Row],[Reference Consumption 2055]]</f>
        <v>2</v>
      </c>
    </row>
    <row r="50" spans="1:21" x14ac:dyDescent="0.2">
      <c r="A50" t="s">
        <v>78</v>
      </c>
      <c r="B50" t="str">
        <f>LEFT(Table1[[#This Row],[Node]],3)</f>
        <v>CYP</v>
      </c>
      <c r="C50" t="s">
        <v>179</v>
      </c>
      <c r="D50" s="4">
        <v>0</v>
      </c>
      <c r="E50" s="2">
        <f>0.75*Table1[[#This Row],[Reference Production 2020]]+0.25*Table1[[#This Row],[Reference Production 2030]]</f>
        <v>1.5</v>
      </c>
      <c r="F50" s="4">
        <v>6</v>
      </c>
      <c r="G50" s="2">
        <f>AVERAGE(Table1[[#This Row],[Reference Production 2030]],Table1[[#This Row],[Reference Production 2040]])</f>
        <v>6</v>
      </c>
      <c r="H50" s="2">
        <f>AVERAGE(Table1[[#This Row],[Reference Production 2030]],Table1[[#This Row],[Reference Production 2050]])</f>
        <v>6</v>
      </c>
      <c r="I50" s="2">
        <f>AVERAGE(Table1[[#This Row],[Reference Production 2040]],Table1[[#This Row],[Reference Production 2050]])</f>
        <v>6</v>
      </c>
      <c r="J50" s="4">
        <v>6</v>
      </c>
      <c r="K50" s="2">
        <f>Table1[[#This Row],[Reference Production 2050]]</f>
        <v>6</v>
      </c>
      <c r="L50" s="2">
        <f>Table1[[#This Row],[Reference Production 2055]]</f>
        <v>6</v>
      </c>
      <c r="M50" s="4">
        <v>0</v>
      </c>
      <c r="N50" s="2">
        <f>0.75*Table1[[#This Row],[Reference Consumption 2020]]+0.25*Table1[[#This Row],[Reference Consumption 2030]]</f>
        <v>0.25</v>
      </c>
      <c r="O50" s="4">
        <v>1</v>
      </c>
      <c r="P50" s="2">
        <f>AVERAGE(Table1[[#This Row],[Reference Consumption 2030]],Table1[[#This Row],[Reference Consumption 2040]])</f>
        <v>1</v>
      </c>
      <c r="Q50" s="2">
        <f>AVERAGE(Table1[[#This Row],[Reference Consumption 2030]],Table1[[#This Row],[Reference Consumption 2050]])</f>
        <v>1</v>
      </c>
      <c r="R50" s="2">
        <f>AVERAGE(Table1[[#This Row],[Reference Consumption 2040]],Table1[[#This Row],[Reference Consumption 2050]])</f>
        <v>1</v>
      </c>
      <c r="S50" s="4">
        <v>1</v>
      </c>
      <c r="T50" s="2">
        <f>Table1[[#This Row],[Reference Consumption 2050]]</f>
        <v>1</v>
      </c>
      <c r="U50" s="2">
        <f>Table1[[#This Row],[Reference Consumption 2055]]</f>
        <v>1</v>
      </c>
    </row>
    <row r="51" spans="1:21" x14ac:dyDescent="0.2">
      <c r="A51" t="s">
        <v>99</v>
      </c>
      <c r="B51" t="str">
        <f>LEFT(Table1[[#This Row],[Node]],3)</f>
        <v>GRC</v>
      </c>
      <c r="C51" t="s">
        <v>179</v>
      </c>
      <c r="D51" s="4">
        <v>0</v>
      </c>
      <c r="E51" s="2">
        <f>0.75*Table1[[#This Row],[Reference Production 2020]]+0.25*Table1[[#This Row],[Reference Production 2030]]</f>
        <v>0</v>
      </c>
      <c r="F51" s="4">
        <v>0</v>
      </c>
      <c r="G51" s="2">
        <f>AVERAGE(Table1[[#This Row],[Reference Production 2030]],Table1[[#This Row],[Reference Production 2040]])</f>
        <v>0</v>
      </c>
      <c r="H51" s="2">
        <f>AVERAGE(Table1[[#This Row],[Reference Production 2030]],Table1[[#This Row],[Reference Production 2050]])</f>
        <v>0</v>
      </c>
      <c r="I51" s="2">
        <f>AVERAGE(Table1[[#This Row],[Reference Production 2040]],Table1[[#This Row],[Reference Production 2050]])</f>
        <v>0</v>
      </c>
      <c r="J51" s="4">
        <v>0</v>
      </c>
      <c r="K51" s="2">
        <f>Table1[[#This Row],[Reference Production 2050]]</f>
        <v>0</v>
      </c>
      <c r="L51" s="2">
        <f>Table1[[#This Row],[Reference Production 2055]]</f>
        <v>0</v>
      </c>
      <c r="M51" s="4">
        <v>6</v>
      </c>
      <c r="N51" s="2">
        <f>0.75*Table1[[#This Row],[Reference Consumption 2020]]+0.25*Table1[[#This Row],[Reference Consumption 2030]]</f>
        <v>5.75</v>
      </c>
      <c r="O51" s="4">
        <v>5</v>
      </c>
      <c r="P51" s="2">
        <f>AVERAGE(Table1[[#This Row],[Reference Consumption 2030]],Table1[[#This Row],[Reference Consumption 2040]])</f>
        <v>4.75</v>
      </c>
      <c r="Q51" s="2">
        <f>AVERAGE(Table1[[#This Row],[Reference Consumption 2030]],Table1[[#This Row],[Reference Consumption 2050]])</f>
        <v>4.5</v>
      </c>
      <c r="R51" s="2">
        <f>AVERAGE(Table1[[#This Row],[Reference Consumption 2040]],Table1[[#This Row],[Reference Consumption 2050]])</f>
        <v>4.25</v>
      </c>
      <c r="S51" s="4">
        <v>4</v>
      </c>
      <c r="T51" s="2">
        <f>Table1[[#This Row],[Reference Consumption 2050]]</f>
        <v>4</v>
      </c>
      <c r="U51" s="2">
        <f>Table1[[#This Row],[Reference Consumption 2055]]</f>
        <v>4</v>
      </c>
    </row>
    <row r="52" spans="1:21" x14ac:dyDescent="0.2">
      <c r="A52" t="s">
        <v>22</v>
      </c>
      <c r="B52" t="str">
        <f>LEFT(Table1[[#This Row],[Node]],3)</f>
        <v>AUT</v>
      </c>
      <c r="C52" t="s">
        <v>179</v>
      </c>
      <c r="D52" s="4">
        <v>0.8</v>
      </c>
      <c r="E52" s="2">
        <f>0.75*Table1[[#This Row],[Reference Production 2020]]+0.25*Table1[[#This Row],[Reference Production 2030]]</f>
        <v>0.85000000000000009</v>
      </c>
      <c r="F52" s="4">
        <v>1</v>
      </c>
      <c r="G52" s="2">
        <f>AVERAGE(Table1[[#This Row],[Reference Production 2030]],Table1[[#This Row],[Reference Production 2040]])</f>
        <v>0.75</v>
      </c>
      <c r="H52" s="2">
        <f>AVERAGE(Table1[[#This Row],[Reference Production 2030]],Table1[[#This Row],[Reference Production 2050]])</f>
        <v>0.5</v>
      </c>
      <c r="I52" s="2">
        <f>AVERAGE(Table1[[#This Row],[Reference Production 2040]],Table1[[#This Row],[Reference Production 2050]])</f>
        <v>0.25</v>
      </c>
      <c r="J52" s="4">
        <v>0</v>
      </c>
      <c r="K52" s="2">
        <f>Table1[[#This Row],[Reference Production 2050]]</f>
        <v>0</v>
      </c>
      <c r="L52" s="2">
        <f>Table1[[#This Row],[Reference Production 2055]]</f>
        <v>0</v>
      </c>
      <c r="M52" s="4">
        <v>8.8000000000000007</v>
      </c>
      <c r="N52" s="2">
        <f>0.75*Table1[[#This Row],[Reference Consumption 2020]]+0.25*Table1[[#This Row],[Reference Consumption 2030]]</f>
        <v>8.6000000000000014</v>
      </c>
      <c r="O52" s="4">
        <v>8</v>
      </c>
      <c r="P52" s="2">
        <f>AVERAGE(Table1[[#This Row],[Reference Consumption 2030]],Table1[[#This Row],[Reference Consumption 2040]])</f>
        <v>7.25</v>
      </c>
      <c r="Q52" s="2">
        <f>AVERAGE(Table1[[#This Row],[Reference Consumption 2030]],Table1[[#This Row],[Reference Consumption 2050]])</f>
        <v>6.5</v>
      </c>
      <c r="R52" s="2">
        <f>AVERAGE(Table1[[#This Row],[Reference Consumption 2040]],Table1[[#This Row],[Reference Consumption 2050]])</f>
        <v>5.75</v>
      </c>
      <c r="S52" s="4">
        <v>5</v>
      </c>
      <c r="T52" s="2">
        <f>Table1[[#This Row],[Reference Consumption 2050]]</f>
        <v>5</v>
      </c>
      <c r="U52" s="2">
        <f>Table1[[#This Row],[Reference Consumption 2055]]</f>
        <v>5</v>
      </c>
    </row>
    <row r="53" spans="1:21" x14ac:dyDescent="0.2">
      <c r="A53" t="s">
        <v>26</v>
      </c>
      <c r="B53" t="str">
        <f>LEFT(Table1[[#This Row],[Node]],3)</f>
        <v>HUN</v>
      </c>
      <c r="C53" t="s">
        <v>179</v>
      </c>
      <c r="D53" s="4">
        <v>1.7</v>
      </c>
      <c r="E53" s="2">
        <f>0.75*Table1[[#This Row],[Reference Production 2020]]+0.25*Table1[[#This Row],[Reference Production 2030]]</f>
        <v>1.5249999999999999</v>
      </c>
      <c r="F53" s="4">
        <v>1</v>
      </c>
      <c r="G53" s="2">
        <f>AVERAGE(Table1[[#This Row],[Reference Production 2030]],Table1[[#This Row],[Reference Production 2040]])</f>
        <v>1.25</v>
      </c>
      <c r="H53" s="2">
        <f>AVERAGE(Table1[[#This Row],[Reference Production 2030]],Table1[[#This Row],[Reference Production 2050]])</f>
        <v>1.5</v>
      </c>
      <c r="I53" s="2">
        <f>AVERAGE(Table1[[#This Row],[Reference Production 2040]],Table1[[#This Row],[Reference Production 2050]])</f>
        <v>1.75</v>
      </c>
      <c r="J53" s="4">
        <v>2</v>
      </c>
      <c r="K53" s="2">
        <f>Table1[[#This Row],[Reference Production 2050]]</f>
        <v>2</v>
      </c>
      <c r="L53" s="2">
        <f>Table1[[#This Row],[Reference Production 2055]]</f>
        <v>2</v>
      </c>
      <c r="M53" s="4">
        <v>10.5</v>
      </c>
      <c r="N53" s="2">
        <f>0.75*Table1[[#This Row],[Reference Consumption 2020]]+0.25*Table1[[#This Row],[Reference Consumption 2030]]</f>
        <v>10.375</v>
      </c>
      <c r="O53" s="4">
        <v>10</v>
      </c>
      <c r="P53" s="2">
        <f>AVERAGE(Table1[[#This Row],[Reference Consumption 2030]],Table1[[#This Row],[Reference Consumption 2040]])</f>
        <v>9.25</v>
      </c>
      <c r="Q53" s="2">
        <f>AVERAGE(Table1[[#This Row],[Reference Consumption 2030]],Table1[[#This Row],[Reference Consumption 2050]])</f>
        <v>8.5</v>
      </c>
      <c r="R53" s="2">
        <f>AVERAGE(Table1[[#This Row],[Reference Consumption 2040]],Table1[[#This Row],[Reference Consumption 2050]])</f>
        <v>7.75</v>
      </c>
      <c r="S53" s="4">
        <v>7</v>
      </c>
      <c r="T53" s="2">
        <f>Table1[[#This Row],[Reference Consumption 2050]]</f>
        <v>7</v>
      </c>
      <c r="U53" s="2">
        <f>Table1[[#This Row],[Reference Consumption 2055]]</f>
        <v>7</v>
      </c>
    </row>
    <row r="54" spans="1:21" x14ac:dyDescent="0.2">
      <c r="A54" t="s">
        <v>13</v>
      </c>
      <c r="B54" t="str">
        <f>LEFT(Table1[[#This Row],[Node]],3)</f>
        <v>CZE</v>
      </c>
      <c r="C54" t="s">
        <v>179</v>
      </c>
      <c r="D54" s="4">
        <v>0.2</v>
      </c>
      <c r="E54" s="2">
        <f>0.75*Table1[[#This Row],[Reference Production 2020]]+0.25*Table1[[#This Row],[Reference Production 2030]]</f>
        <v>0.15000000000000002</v>
      </c>
      <c r="F54" s="4">
        <v>0</v>
      </c>
      <c r="G54" s="2">
        <f>AVERAGE(Table1[[#This Row],[Reference Production 2030]],Table1[[#This Row],[Reference Production 2040]])</f>
        <v>0</v>
      </c>
      <c r="H54" s="2">
        <f>AVERAGE(Table1[[#This Row],[Reference Production 2030]],Table1[[#This Row],[Reference Production 2050]])</f>
        <v>0</v>
      </c>
      <c r="I54" s="2">
        <f>AVERAGE(Table1[[#This Row],[Reference Production 2040]],Table1[[#This Row],[Reference Production 2050]])</f>
        <v>0</v>
      </c>
      <c r="J54" s="4">
        <v>0</v>
      </c>
      <c r="K54" s="2">
        <f>Table1[[#This Row],[Reference Production 2050]]</f>
        <v>0</v>
      </c>
      <c r="L54" s="2">
        <f>Table1[[#This Row],[Reference Production 2055]]</f>
        <v>0</v>
      </c>
      <c r="M54" s="4">
        <v>8.8000000000000007</v>
      </c>
      <c r="N54" s="2">
        <f>0.75*Table1[[#This Row],[Reference Consumption 2020]]+0.25*Table1[[#This Row],[Reference Consumption 2030]]</f>
        <v>8.6000000000000014</v>
      </c>
      <c r="O54" s="4">
        <v>8</v>
      </c>
      <c r="P54" s="2">
        <f>AVERAGE(Table1[[#This Row],[Reference Consumption 2030]],Table1[[#This Row],[Reference Consumption 2040]])</f>
        <v>7.25</v>
      </c>
      <c r="Q54" s="2">
        <f>AVERAGE(Table1[[#This Row],[Reference Consumption 2030]],Table1[[#This Row],[Reference Consumption 2050]])</f>
        <v>6.5</v>
      </c>
      <c r="R54" s="2">
        <f>AVERAGE(Table1[[#This Row],[Reference Consumption 2040]],Table1[[#This Row],[Reference Consumption 2050]])</f>
        <v>5.75</v>
      </c>
      <c r="S54" s="4">
        <v>5</v>
      </c>
      <c r="T54" s="2">
        <f>Table1[[#This Row],[Reference Consumption 2050]]</f>
        <v>5</v>
      </c>
      <c r="U54" s="2">
        <f>Table1[[#This Row],[Reference Consumption 2055]]</f>
        <v>5</v>
      </c>
    </row>
    <row r="55" spans="1:21" x14ac:dyDescent="0.2">
      <c r="A55" t="s">
        <v>31</v>
      </c>
      <c r="B55" t="str">
        <f>LEFT(Table1[[#This Row],[Node]],3)</f>
        <v>SVK</v>
      </c>
      <c r="C55" t="s">
        <v>179</v>
      </c>
      <c r="D55" s="4">
        <v>7.0000000000000007E-2</v>
      </c>
      <c r="E55" s="2">
        <f>0.75*Table1[[#This Row],[Reference Production 2020]]+0.25*Table1[[#This Row],[Reference Production 2030]]</f>
        <v>5.2500000000000005E-2</v>
      </c>
      <c r="F55" s="4">
        <v>0</v>
      </c>
      <c r="G55" s="2">
        <f>AVERAGE(Table1[[#This Row],[Reference Production 2030]],Table1[[#This Row],[Reference Production 2040]])</f>
        <v>0</v>
      </c>
      <c r="H55" s="2">
        <f>AVERAGE(Table1[[#This Row],[Reference Production 2030]],Table1[[#This Row],[Reference Production 2050]])</f>
        <v>0</v>
      </c>
      <c r="I55" s="2">
        <f>AVERAGE(Table1[[#This Row],[Reference Production 2040]],Table1[[#This Row],[Reference Production 2050]])</f>
        <v>0</v>
      </c>
      <c r="J55" s="4">
        <v>0</v>
      </c>
      <c r="K55" s="2">
        <f>Table1[[#This Row],[Reference Production 2050]]</f>
        <v>0</v>
      </c>
      <c r="L55" s="2">
        <f>Table1[[#This Row],[Reference Production 2055]]</f>
        <v>0</v>
      </c>
      <c r="M55" s="4">
        <v>4.9000000000000004</v>
      </c>
      <c r="N55" s="2">
        <f>0.75*Table1[[#This Row],[Reference Consumption 2020]]+0.25*Table1[[#This Row],[Reference Consumption 2030]]</f>
        <v>4.6750000000000007</v>
      </c>
      <c r="O55" s="4">
        <v>4</v>
      </c>
      <c r="P55" s="2">
        <f>AVERAGE(Table1[[#This Row],[Reference Consumption 2030]],Table1[[#This Row],[Reference Consumption 2040]])</f>
        <v>3.75</v>
      </c>
      <c r="Q55" s="2">
        <f>AVERAGE(Table1[[#This Row],[Reference Consumption 2030]],Table1[[#This Row],[Reference Consumption 2050]])</f>
        <v>3.5</v>
      </c>
      <c r="R55" s="2">
        <f>AVERAGE(Table1[[#This Row],[Reference Consumption 2040]],Table1[[#This Row],[Reference Consumption 2050]])</f>
        <v>3.25</v>
      </c>
      <c r="S55" s="4">
        <v>3</v>
      </c>
      <c r="T55" s="2">
        <f>Table1[[#This Row],[Reference Consumption 2050]]</f>
        <v>3</v>
      </c>
      <c r="U55" s="2">
        <f>Table1[[#This Row],[Reference Consumption 2055]]</f>
        <v>3</v>
      </c>
    </row>
    <row r="56" spans="1:21" x14ac:dyDescent="0.2">
      <c r="A56" t="s">
        <v>94</v>
      </c>
      <c r="B56" t="str">
        <f>LEFT(Table1[[#This Row],[Node]],3)</f>
        <v>BGR</v>
      </c>
      <c r="C56" t="s">
        <v>179</v>
      </c>
      <c r="D56" s="4">
        <v>0.05</v>
      </c>
      <c r="E56" s="2">
        <f>0.75*Table1[[#This Row],[Reference Production 2020]]+0.25*Table1[[#This Row],[Reference Production 2030]]</f>
        <v>3.7500000000000006E-2</v>
      </c>
      <c r="F56" s="4">
        <v>0</v>
      </c>
      <c r="G56" s="2">
        <f>AVERAGE(Table1[[#This Row],[Reference Production 2030]],Table1[[#This Row],[Reference Production 2040]])</f>
        <v>0</v>
      </c>
      <c r="H56" s="2">
        <f>AVERAGE(Table1[[#This Row],[Reference Production 2030]],Table1[[#This Row],[Reference Production 2050]])</f>
        <v>0</v>
      </c>
      <c r="I56" s="2">
        <f>AVERAGE(Table1[[#This Row],[Reference Production 2040]],Table1[[#This Row],[Reference Production 2050]])</f>
        <v>0</v>
      </c>
      <c r="J56" s="4">
        <v>0</v>
      </c>
      <c r="K56" s="2">
        <f>Table1[[#This Row],[Reference Production 2050]]</f>
        <v>0</v>
      </c>
      <c r="L56" s="2">
        <f>Table1[[#This Row],[Reference Production 2055]]</f>
        <v>0</v>
      </c>
      <c r="M56" s="4">
        <v>3</v>
      </c>
      <c r="N56" s="2">
        <f>0.75*Table1[[#This Row],[Reference Consumption 2020]]+0.25*Table1[[#This Row],[Reference Consumption 2030]]</f>
        <v>2.75</v>
      </c>
      <c r="O56" s="4">
        <v>2</v>
      </c>
      <c r="P56" s="2">
        <f>AVERAGE(Table1[[#This Row],[Reference Consumption 2030]],Table1[[#This Row],[Reference Consumption 2040]])</f>
        <v>2</v>
      </c>
      <c r="Q56" s="2">
        <f>AVERAGE(Table1[[#This Row],[Reference Consumption 2030]],Table1[[#This Row],[Reference Consumption 2050]])</f>
        <v>2</v>
      </c>
      <c r="R56" s="2">
        <f>AVERAGE(Table1[[#This Row],[Reference Consumption 2040]],Table1[[#This Row],[Reference Consumption 2050]])</f>
        <v>2</v>
      </c>
      <c r="S56" s="4">
        <v>2</v>
      </c>
      <c r="T56" s="2">
        <f>Table1[[#This Row],[Reference Consumption 2050]]</f>
        <v>2</v>
      </c>
      <c r="U56" s="2">
        <f>Table1[[#This Row],[Reference Consumption 2055]]</f>
        <v>2</v>
      </c>
    </row>
    <row r="57" spans="1:21" x14ac:dyDescent="0.2">
      <c r="A57" t="s">
        <v>190</v>
      </c>
      <c r="B57" t="str">
        <f>LEFT(Table1[[#This Row],[Node]],3)</f>
        <v>ROU</v>
      </c>
      <c r="C57" t="s">
        <v>179</v>
      </c>
      <c r="D57" s="4">
        <v>9</v>
      </c>
      <c r="E57" s="2">
        <f>0.75*Table1[[#This Row],[Reference Production 2020]]+0.25*Table1[[#This Row],[Reference Production 2030]]</f>
        <v>9.25</v>
      </c>
      <c r="F57" s="4">
        <v>10</v>
      </c>
      <c r="G57" s="2">
        <f>AVERAGE(Table1[[#This Row],[Reference Production 2030]],Table1[[#This Row],[Reference Production 2040]])</f>
        <v>8.375</v>
      </c>
      <c r="H57" s="2">
        <f>AVERAGE(Table1[[#This Row],[Reference Production 2030]],Table1[[#This Row],[Reference Production 2050]])</f>
        <v>6.75</v>
      </c>
      <c r="I57" s="2">
        <f>AVERAGE(Table1[[#This Row],[Reference Production 2040]],Table1[[#This Row],[Reference Production 2050]])</f>
        <v>5.125</v>
      </c>
      <c r="J57" s="4">
        <v>3.5</v>
      </c>
      <c r="K57" s="2">
        <f>Table1[[#This Row],[Reference Production 2050]]</f>
        <v>3.5</v>
      </c>
      <c r="L57" s="2">
        <f>Table1[[#This Row],[Reference Production 2055]]</f>
        <v>3.5</v>
      </c>
      <c r="M57" s="4">
        <v>11.4</v>
      </c>
      <c r="N57" s="2">
        <f>0.75*Table1[[#This Row],[Reference Consumption 2020]]+0.25*Table1[[#This Row],[Reference Consumption 2030]]</f>
        <v>10.925000000000001</v>
      </c>
      <c r="O57" s="4">
        <v>9.5</v>
      </c>
      <c r="P57" s="2">
        <f>AVERAGE(Table1[[#This Row],[Reference Consumption 2030]],Table1[[#This Row],[Reference Consumption 2040]])</f>
        <v>7.875</v>
      </c>
      <c r="Q57" s="2">
        <f>AVERAGE(Table1[[#This Row],[Reference Consumption 2030]],Table1[[#This Row],[Reference Consumption 2050]])</f>
        <v>6.25</v>
      </c>
      <c r="R57" s="2">
        <f>AVERAGE(Table1[[#This Row],[Reference Consumption 2040]],Table1[[#This Row],[Reference Consumption 2050]])</f>
        <v>4.625</v>
      </c>
      <c r="S57" s="4">
        <v>3</v>
      </c>
      <c r="T57" s="2">
        <f>Table1[[#This Row],[Reference Consumption 2050]]</f>
        <v>3</v>
      </c>
      <c r="U57" s="2">
        <f>Table1[[#This Row],[Reference Consumption 2055]]</f>
        <v>3</v>
      </c>
    </row>
    <row r="58" spans="1:21" x14ac:dyDescent="0.2">
      <c r="A58" t="s">
        <v>39</v>
      </c>
      <c r="B58" t="str">
        <f>LEFT(Table1[[#This Row],[Node]],3)</f>
        <v>NOR</v>
      </c>
      <c r="C58" t="s">
        <v>112</v>
      </c>
      <c r="D58" s="4">
        <v>115</v>
      </c>
      <c r="E58" s="2">
        <f>0.75*Table1[[#This Row],[Reference Production 2020]]+0.25*Table1[[#This Row],[Reference Production 2030]]</f>
        <v>116.25</v>
      </c>
      <c r="F58" s="4">
        <v>120</v>
      </c>
      <c r="G58" s="2">
        <f>AVERAGE(Table1[[#This Row],[Reference Production 2030]],Table1[[#This Row],[Reference Production 2040]])</f>
        <v>120</v>
      </c>
      <c r="H58" s="2">
        <f>AVERAGE(Table1[[#This Row],[Reference Production 2030]],Table1[[#This Row],[Reference Production 2050]])</f>
        <v>120</v>
      </c>
      <c r="I58" s="2">
        <f>AVERAGE(Table1[[#This Row],[Reference Production 2040]],Table1[[#This Row],[Reference Production 2050]])</f>
        <v>120</v>
      </c>
      <c r="J58" s="4">
        <v>120</v>
      </c>
      <c r="K58" s="2">
        <f>Table1[[#This Row],[Reference Production 2050]]</f>
        <v>120</v>
      </c>
      <c r="L58" s="2">
        <f>Table1[[#This Row],[Reference Production 2055]]</f>
        <v>120</v>
      </c>
      <c r="M58" s="4">
        <v>5.0999999999999996</v>
      </c>
      <c r="N58" s="2">
        <f>0.75*Table1[[#This Row],[Reference Consumption 2020]]+0.25*Table1[[#This Row],[Reference Consumption 2030]]</f>
        <v>6.3249999999999993</v>
      </c>
      <c r="O58" s="4">
        <v>10</v>
      </c>
      <c r="P58" s="2">
        <f>AVERAGE(Table1[[#This Row],[Reference Consumption 2030]],Table1[[#This Row],[Reference Consumption 2040]])</f>
        <v>10</v>
      </c>
      <c r="Q58" s="2">
        <f>AVERAGE(Table1[[#This Row],[Reference Consumption 2030]],Table1[[#This Row],[Reference Consumption 2050]])</f>
        <v>10</v>
      </c>
      <c r="R58" s="2">
        <f>AVERAGE(Table1[[#This Row],[Reference Consumption 2040]],Table1[[#This Row],[Reference Consumption 2050]])</f>
        <v>10</v>
      </c>
      <c r="S58" s="4">
        <v>10</v>
      </c>
      <c r="T58" s="2">
        <f>Table1[[#This Row],[Reference Consumption 2050]]</f>
        <v>10</v>
      </c>
      <c r="U58" s="2">
        <f>Table1[[#This Row],[Reference Consumption 2055]]</f>
        <v>10</v>
      </c>
    </row>
    <row r="59" spans="1:21" x14ac:dyDescent="0.2">
      <c r="A59" t="s">
        <v>6</v>
      </c>
      <c r="B59" t="str">
        <f>LEFT(Table1[[#This Row],[Node]],3)</f>
        <v>GBR</v>
      </c>
      <c r="C59" t="s">
        <v>112</v>
      </c>
      <c r="D59" s="4">
        <v>39</v>
      </c>
      <c r="E59" s="2">
        <f>0.75*Table1[[#This Row],[Reference Production 2020]]+0.25*Table1[[#This Row],[Reference Production 2030]]</f>
        <v>38.75</v>
      </c>
      <c r="F59" s="4">
        <v>38</v>
      </c>
      <c r="G59" s="2">
        <f>AVERAGE(Table1[[#This Row],[Reference Production 2030]],Table1[[#This Row],[Reference Production 2040]])</f>
        <v>37.25</v>
      </c>
      <c r="H59" s="2">
        <f>AVERAGE(Table1[[#This Row],[Reference Production 2030]],Table1[[#This Row],[Reference Production 2050]])</f>
        <v>36.5</v>
      </c>
      <c r="I59" s="2">
        <f>AVERAGE(Table1[[#This Row],[Reference Production 2040]],Table1[[#This Row],[Reference Production 2050]])</f>
        <v>35.75</v>
      </c>
      <c r="J59" s="4">
        <v>35</v>
      </c>
      <c r="K59" s="2">
        <f>Table1[[#This Row],[Reference Production 2050]]</f>
        <v>35</v>
      </c>
      <c r="L59" s="2">
        <f>Table1[[#This Row],[Reference Production 2055]]</f>
        <v>35</v>
      </c>
      <c r="M59" s="4">
        <v>73</v>
      </c>
      <c r="N59" s="2">
        <f>0.75*Table1[[#This Row],[Reference Consumption 2020]]+0.25*Table1[[#This Row],[Reference Consumption 2030]]</f>
        <v>70.25</v>
      </c>
      <c r="O59" s="4">
        <v>62</v>
      </c>
      <c r="P59" s="2">
        <f>AVERAGE(Table1[[#This Row],[Reference Consumption 2030]],Table1[[#This Row],[Reference Consumption 2040]])</f>
        <v>59.75</v>
      </c>
      <c r="Q59" s="2">
        <f>AVERAGE(Table1[[#This Row],[Reference Consumption 2030]],Table1[[#This Row],[Reference Consumption 2050]])</f>
        <v>57.5</v>
      </c>
      <c r="R59" s="2">
        <f>AVERAGE(Table1[[#This Row],[Reference Consumption 2040]],Table1[[#This Row],[Reference Consumption 2050]])</f>
        <v>55.25</v>
      </c>
      <c r="S59" s="4">
        <v>53</v>
      </c>
      <c r="T59" s="2">
        <f>Table1[[#This Row],[Reference Consumption 2050]]</f>
        <v>53</v>
      </c>
      <c r="U59" s="2">
        <f>Table1[[#This Row],[Reference Consumption 2055]]</f>
        <v>53</v>
      </c>
    </row>
    <row r="60" spans="1:21" x14ac:dyDescent="0.2">
      <c r="A60" t="s">
        <v>106</v>
      </c>
      <c r="B60" t="str">
        <f>LEFT(Table1[[#This Row],[Node]],3)</f>
        <v>CHE</v>
      </c>
      <c r="C60" t="s">
        <v>112</v>
      </c>
      <c r="D60" s="4">
        <v>0</v>
      </c>
      <c r="E60" s="2">
        <f>0.75*Table1[[#This Row],[Reference Production 2020]]+0.25*Table1[[#This Row],[Reference Production 2030]]</f>
        <v>0</v>
      </c>
      <c r="F60" s="4">
        <v>0</v>
      </c>
      <c r="G60" s="2">
        <f>AVERAGE(Table1[[#This Row],[Reference Production 2030]],Table1[[#This Row],[Reference Production 2040]])</f>
        <v>0.25</v>
      </c>
      <c r="H60" s="2">
        <f>AVERAGE(Table1[[#This Row],[Reference Production 2030]],Table1[[#This Row],[Reference Production 2050]])</f>
        <v>0.5</v>
      </c>
      <c r="I60" s="2">
        <f>AVERAGE(Table1[[#This Row],[Reference Production 2040]],Table1[[#This Row],[Reference Production 2050]])</f>
        <v>0.75</v>
      </c>
      <c r="J60" s="4">
        <v>1</v>
      </c>
      <c r="K60" s="2">
        <f>Table1[[#This Row],[Reference Production 2050]]</f>
        <v>1</v>
      </c>
      <c r="L60" s="2">
        <f>Table1[[#This Row],[Reference Production 2055]]</f>
        <v>1</v>
      </c>
      <c r="M60" s="4">
        <v>3.5</v>
      </c>
      <c r="N60" s="2">
        <f>0.75*Table1[[#This Row],[Reference Consumption 2020]]+0.25*Table1[[#This Row],[Reference Consumption 2030]]</f>
        <v>3.375</v>
      </c>
      <c r="O60" s="4">
        <v>3</v>
      </c>
      <c r="P60" s="2">
        <f>AVERAGE(Table1[[#This Row],[Reference Consumption 2030]],Table1[[#This Row],[Reference Consumption 2040]])</f>
        <v>3</v>
      </c>
      <c r="Q60" s="2">
        <f>AVERAGE(Table1[[#This Row],[Reference Consumption 2030]],Table1[[#This Row],[Reference Consumption 2050]])</f>
        <v>3</v>
      </c>
      <c r="R60" s="2">
        <f>AVERAGE(Table1[[#This Row],[Reference Consumption 2040]],Table1[[#This Row],[Reference Consumption 2050]])</f>
        <v>3</v>
      </c>
      <c r="S60" s="4">
        <v>3</v>
      </c>
      <c r="T60" s="2">
        <f>Table1[[#This Row],[Reference Consumption 2050]]</f>
        <v>3</v>
      </c>
      <c r="U60" s="2">
        <f>Table1[[#This Row],[Reference Consumption 2055]]</f>
        <v>3</v>
      </c>
    </row>
    <row r="61" spans="1:21" x14ac:dyDescent="0.2">
      <c r="A61" t="s">
        <v>191</v>
      </c>
      <c r="B61" t="str">
        <f>LEFT(Table1[[#This Row],[Node]],3)</f>
        <v>BIH</v>
      </c>
      <c r="C61" t="s">
        <v>112</v>
      </c>
      <c r="D61" s="4">
        <v>0</v>
      </c>
      <c r="E61" s="2">
        <f>0.75*Table1[[#This Row],[Reference Production 2020]]+0.25*Table1[[#This Row],[Reference Production 2030]]</f>
        <v>0</v>
      </c>
      <c r="F61" s="4">
        <v>0</v>
      </c>
      <c r="G61" s="2">
        <f>AVERAGE(Table1[[#This Row],[Reference Production 2030]],Table1[[#This Row],[Reference Production 2040]])</f>
        <v>0.25</v>
      </c>
      <c r="H61" s="2">
        <f>AVERAGE(Table1[[#This Row],[Reference Production 2030]],Table1[[#This Row],[Reference Production 2050]])</f>
        <v>0.5</v>
      </c>
      <c r="I61" s="2">
        <f>AVERAGE(Table1[[#This Row],[Reference Production 2040]],Table1[[#This Row],[Reference Production 2050]])</f>
        <v>0.75</v>
      </c>
      <c r="J61" s="4">
        <v>1</v>
      </c>
      <c r="K61" s="2">
        <f>Table1[[#This Row],[Reference Production 2050]]</f>
        <v>1</v>
      </c>
      <c r="L61" s="2">
        <f>Table1[[#This Row],[Reference Production 2055]]</f>
        <v>1</v>
      </c>
      <c r="M61" s="4">
        <v>0.2</v>
      </c>
      <c r="N61" s="2">
        <f>0.75*Table1[[#This Row],[Reference Consumption 2020]]+0.25*Table1[[#This Row],[Reference Consumption 2030]]</f>
        <v>0.22500000000000003</v>
      </c>
      <c r="O61" s="4">
        <v>0.3</v>
      </c>
      <c r="P61" s="2">
        <f>AVERAGE(Table1[[#This Row],[Reference Consumption 2030]],Table1[[#This Row],[Reference Consumption 2040]])</f>
        <v>0.47499999999999998</v>
      </c>
      <c r="Q61" s="2">
        <f>AVERAGE(Table1[[#This Row],[Reference Consumption 2030]],Table1[[#This Row],[Reference Consumption 2050]])</f>
        <v>0.65</v>
      </c>
      <c r="R61" s="2">
        <f>AVERAGE(Table1[[#This Row],[Reference Consumption 2040]],Table1[[#This Row],[Reference Consumption 2050]])</f>
        <v>0.82499999999999996</v>
      </c>
      <c r="S61" s="4">
        <v>1</v>
      </c>
      <c r="T61" s="2">
        <f>Table1[[#This Row],[Reference Consumption 2050]]</f>
        <v>1</v>
      </c>
      <c r="U61" s="2">
        <f>Table1[[#This Row],[Reference Consumption 2055]]</f>
        <v>1</v>
      </c>
    </row>
    <row r="62" spans="1:21" x14ac:dyDescent="0.2">
      <c r="A62" t="s">
        <v>192</v>
      </c>
      <c r="B62" t="str">
        <f>LEFT(Table1[[#This Row],[Node]],3)</f>
        <v>MNE</v>
      </c>
      <c r="C62" t="s">
        <v>112</v>
      </c>
      <c r="D62" s="4">
        <v>0</v>
      </c>
      <c r="E62" s="2">
        <f>0.75*Table1[[#This Row],[Reference Production 2020]]+0.25*Table1[[#This Row],[Reference Production 2030]]</f>
        <v>0</v>
      </c>
      <c r="F62" s="4">
        <v>0</v>
      </c>
      <c r="G62" s="2">
        <f>AVERAGE(Table1[[#This Row],[Reference Production 2030]],Table1[[#This Row],[Reference Production 2040]])</f>
        <v>0.375</v>
      </c>
      <c r="H62" s="2">
        <f>AVERAGE(Table1[[#This Row],[Reference Production 2030]],Table1[[#This Row],[Reference Production 2050]])</f>
        <v>0.75</v>
      </c>
      <c r="I62" s="2">
        <f>AVERAGE(Table1[[#This Row],[Reference Production 2040]],Table1[[#This Row],[Reference Production 2050]])</f>
        <v>1.125</v>
      </c>
      <c r="J62" s="4">
        <v>1.5</v>
      </c>
      <c r="K62" s="2">
        <f>Table1[[#This Row],[Reference Production 2050]]</f>
        <v>1.5</v>
      </c>
      <c r="L62" s="2">
        <f>Table1[[#This Row],[Reference Production 2055]]</f>
        <v>1.5</v>
      </c>
      <c r="M62" s="4">
        <v>0</v>
      </c>
      <c r="N62" s="2">
        <f>0.75*Table1[[#This Row],[Reference Consumption 2020]]+0.25*Table1[[#This Row],[Reference Consumption 2030]]</f>
        <v>2.5000000000000001E-2</v>
      </c>
      <c r="O62" s="4">
        <v>0.1</v>
      </c>
      <c r="P62" s="2">
        <f>AVERAGE(Table1[[#This Row],[Reference Consumption 2030]],Table1[[#This Row],[Reference Consumption 2040]])</f>
        <v>0.45</v>
      </c>
      <c r="Q62" s="2">
        <f>AVERAGE(Table1[[#This Row],[Reference Consumption 2030]],Table1[[#This Row],[Reference Consumption 2050]])</f>
        <v>0.8</v>
      </c>
      <c r="R62" s="2">
        <f>AVERAGE(Table1[[#This Row],[Reference Consumption 2040]],Table1[[#This Row],[Reference Consumption 2050]])</f>
        <v>1.1499999999999999</v>
      </c>
      <c r="S62" s="4">
        <v>1.5</v>
      </c>
      <c r="T62" s="2">
        <f>Table1[[#This Row],[Reference Consumption 2050]]</f>
        <v>1.5</v>
      </c>
      <c r="U62" s="2">
        <f>Table1[[#This Row],[Reference Consumption 2055]]</f>
        <v>1.5</v>
      </c>
    </row>
    <row r="63" spans="1:21" x14ac:dyDescent="0.2">
      <c r="A63" t="s">
        <v>105</v>
      </c>
      <c r="B63" t="str">
        <f>LEFT(Table1[[#This Row],[Node]],3)</f>
        <v>ALB</v>
      </c>
      <c r="C63" t="s">
        <v>112</v>
      </c>
      <c r="D63" s="4">
        <v>0.06</v>
      </c>
      <c r="E63" s="2">
        <f>0.75*Table1[[#This Row],[Reference Production 2020]]+0.25*Table1[[#This Row],[Reference Production 2030]]</f>
        <v>0.29499999999999998</v>
      </c>
      <c r="F63" s="4">
        <v>1</v>
      </c>
      <c r="G63" s="2">
        <f>AVERAGE(Table1[[#This Row],[Reference Production 2030]],Table1[[#This Row],[Reference Production 2040]])</f>
        <v>1.125</v>
      </c>
      <c r="H63" s="2">
        <f>AVERAGE(Table1[[#This Row],[Reference Production 2030]],Table1[[#This Row],[Reference Production 2050]])</f>
        <v>1.25</v>
      </c>
      <c r="I63" s="2">
        <f>AVERAGE(Table1[[#This Row],[Reference Production 2040]],Table1[[#This Row],[Reference Production 2050]])</f>
        <v>1.375</v>
      </c>
      <c r="J63" s="4">
        <v>1.5</v>
      </c>
      <c r="K63" s="2">
        <f>Table1[[#This Row],[Reference Production 2050]]</f>
        <v>1.5</v>
      </c>
      <c r="L63" s="2">
        <f>Table1[[#This Row],[Reference Production 2055]]</f>
        <v>1.5</v>
      </c>
      <c r="M63" s="4">
        <v>0.06</v>
      </c>
      <c r="N63" s="2">
        <f>0.75*Table1[[#This Row],[Reference Consumption 2020]]+0.25*Table1[[#This Row],[Reference Consumption 2030]]</f>
        <v>0.29499999999999998</v>
      </c>
      <c r="O63" s="4">
        <v>1</v>
      </c>
      <c r="P63" s="2">
        <f>AVERAGE(Table1[[#This Row],[Reference Consumption 2030]],Table1[[#This Row],[Reference Consumption 2040]])</f>
        <v>1.125</v>
      </c>
      <c r="Q63" s="2">
        <f>AVERAGE(Table1[[#This Row],[Reference Consumption 2030]],Table1[[#This Row],[Reference Consumption 2050]])</f>
        <v>1.25</v>
      </c>
      <c r="R63" s="2">
        <f>AVERAGE(Table1[[#This Row],[Reference Consumption 2040]],Table1[[#This Row],[Reference Consumption 2050]])</f>
        <v>1.375</v>
      </c>
      <c r="S63" s="4">
        <v>1.5</v>
      </c>
      <c r="T63" s="2">
        <f>Table1[[#This Row],[Reference Consumption 2050]]</f>
        <v>1.5</v>
      </c>
      <c r="U63" s="2">
        <f>Table1[[#This Row],[Reference Consumption 2055]]</f>
        <v>1.5</v>
      </c>
    </row>
    <row r="64" spans="1:21" x14ac:dyDescent="0.2">
      <c r="A64" t="s">
        <v>36</v>
      </c>
      <c r="B64" t="str">
        <f>LEFT(Table1[[#This Row],[Node]],3)</f>
        <v>SRB</v>
      </c>
      <c r="C64" t="s">
        <v>112</v>
      </c>
      <c r="D64" s="4">
        <v>0.5</v>
      </c>
      <c r="E64" s="2">
        <f>0.75*Table1[[#This Row],[Reference Production 2020]]+0.25*Table1[[#This Row],[Reference Production 2030]]</f>
        <v>0.625</v>
      </c>
      <c r="F64" s="4">
        <v>1</v>
      </c>
      <c r="G64" s="2">
        <f>AVERAGE(Table1[[#This Row],[Reference Production 2030]],Table1[[#This Row],[Reference Production 2040]])</f>
        <v>1</v>
      </c>
      <c r="H64" s="2">
        <f>AVERAGE(Table1[[#This Row],[Reference Production 2030]],Table1[[#This Row],[Reference Production 2050]])</f>
        <v>1</v>
      </c>
      <c r="I64" s="2">
        <f>AVERAGE(Table1[[#This Row],[Reference Production 2040]],Table1[[#This Row],[Reference Production 2050]])</f>
        <v>1</v>
      </c>
      <c r="J64" s="4">
        <v>1</v>
      </c>
      <c r="K64" s="2">
        <f>Table1[[#This Row],[Reference Production 2050]]</f>
        <v>1</v>
      </c>
      <c r="L64" s="2">
        <f>Table1[[#This Row],[Reference Production 2055]]</f>
        <v>1</v>
      </c>
      <c r="M64" s="4">
        <v>2.5</v>
      </c>
      <c r="N64" s="2">
        <f>0.75*Table1[[#This Row],[Reference Consumption 2020]]+0.25*Table1[[#This Row],[Reference Consumption 2030]]</f>
        <v>2.375</v>
      </c>
      <c r="O64" s="4">
        <v>2</v>
      </c>
      <c r="P64" s="2">
        <f>AVERAGE(Table1[[#This Row],[Reference Consumption 2030]],Table1[[#This Row],[Reference Consumption 2040]])</f>
        <v>2</v>
      </c>
      <c r="Q64" s="2">
        <f>AVERAGE(Table1[[#This Row],[Reference Consumption 2030]],Table1[[#This Row],[Reference Consumption 2050]])</f>
        <v>2</v>
      </c>
      <c r="R64" s="2">
        <f>AVERAGE(Table1[[#This Row],[Reference Consumption 2040]],Table1[[#This Row],[Reference Consumption 2050]])</f>
        <v>2</v>
      </c>
      <c r="S64" s="4">
        <v>2</v>
      </c>
      <c r="T64" s="2">
        <f>Table1[[#This Row],[Reference Consumption 2050]]</f>
        <v>2</v>
      </c>
      <c r="U64" s="2">
        <f>Table1[[#This Row],[Reference Consumption 2055]]</f>
        <v>2</v>
      </c>
    </row>
    <row r="65" spans="1:21" x14ac:dyDescent="0.2">
      <c r="A65" t="s">
        <v>193</v>
      </c>
      <c r="B65" t="str">
        <f>LEFT(Table1[[#This Row],[Node]],3)</f>
        <v>MKD</v>
      </c>
      <c r="C65" t="s">
        <v>112</v>
      </c>
      <c r="D65" s="4">
        <v>0</v>
      </c>
      <c r="E65" s="2">
        <f>0.75*Table1[[#This Row],[Reference Production 2020]]+0.25*Table1[[#This Row],[Reference Production 2030]]</f>
        <v>0</v>
      </c>
      <c r="F65" s="4">
        <v>0</v>
      </c>
      <c r="G65" s="2">
        <f>AVERAGE(Table1[[#This Row],[Reference Production 2030]],Table1[[#This Row],[Reference Production 2040]])</f>
        <v>0.25</v>
      </c>
      <c r="H65" s="2">
        <f>AVERAGE(Table1[[#This Row],[Reference Production 2030]],Table1[[#This Row],[Reference Production 2050]])</f>
        <v>0.5</v>
      </c>
      <c r="I65" s="2">
        <f>AVERAGE(Table1[[#This Row],[Reference Production 2040]],Table1[[#This Row],[Reference Production 2050]])</f>
        <v>0.75</v>
      </c>
      <c r="J65" s="4">
        <v>1</v>
      </c>
      <c r="K65" s="2">
        <f>Table1[[#This Row],[Reference Production 2050]]</f>
        <v>1</v>
      </c>
      <c r="L65" s="2">
        <f>Table1[[#This Row],[Reference Production 2055]]</f>
        <v>1</v>
      </c>
      <c r="M65" s="4">
        <v>0.34</v>
      </c>
      <c r="N65" s="2">
        <f>0.75*Table1[[#This Row],[Reference Consumption 2020]]+0.25*Table1[[#This Row],[Reference Consumption 2030]]</f>
        <v>0.38</v>
      </c>
      <c r="O65" s="4">
        <v>0.5</v>
      </c>
      <c r="P65" s="2">
        <f>AVERAGE(Table1[[#This Row],[Reference Consumption 2030]],Table1[[#This Row],[Reference Consumption 2040]])</f>
        <v>0.625</v>
      </c>
      <c r="Q65" s="2">
        <f>AVERAGE(Table1[[#This Row],[Reference Consumption 2030]],Table1[[#This Row],[Reference Consumption 2050]])</f>
        <v>0.75</v>
      </c>
      <c r="R65" s="2">
        <f>AVERAGE(Table1[[#This Row],[Reference Consumption 2040]],Table1[[#This Row],[Reference Consumption 2050]])</f>
        <v>0.875</v>
      </c>
      <c r="S65" s="4">
        <v>1</v>
      </c>
      <c r="T65" s="2">
        <f>Table1[[#This Row],[Reference Consumption 2050]]</f>
        <v>1</v>
      </c>
      <c r="U65" s="2">
        <f>Table1[[#This Row],[Reference Consumption 2055]]</f>
        <v>1</v>
      </c>
    </row>
    <row r="66" spans="1:21" x14ac:dyDescent="0.2">
      <c r="A66" t="s">
        <v>194</v>
      </c>
      <c r="B66" t="str">
        <f>LEFT(Table1[[#This Row],[Node]],3)</f>
        <v>MDA</v>
      </c>
      <c r="C66" t="s">
        <v>112</v>
      </c>
      <c r="D66" s="4">
        <v>0</v>
      </c>
      <c r="E66" s="2">
        <f>0.75*Table1[[#This Row],[Reference Production 2020]]+0.25*Table1[[#This Row],[Reference Production 2030]]</f>
        <v>0</v>
      </c>
      <c r="F66" s="4">
        <v>0</v>
      </c>
      <c r="G66" s="2">
        <f>AVERAGE(Table1[[#This Row],[Reference Production 2030]],Table1[[#This Row],[Reference Production 2040]])</f>
        <v>0.25</v>
      </c>
      <c r="H66" s="2">
        <f>AVERAGE(Table1[[#This Row],[Reference Production 2030]],Table1[[#This Row],[Reference Production 2050]])</f>
        <v>0.5</v>
      </c>
      <c r="I66" s="2">
        <f>AVERAGE(Table1[[#This Row],[Reference Production 2040]],Table1[[#This Row],[Reference Production 2050]])</f>
        <v>0.75</v>
      </c>
      <c r="J66" s="4">
        <v>1</v>
      </c>
      <c r="K66" s="2">
        <f>Table1[[#This Row],[Reference Production 2050]]</f>
        <v>1</v>
      </c>
      <c r="L66" s="2">
        <f>Table1[[#This Row],[Reference Production 2055]]</f>
        <v>1</v>
      </c>
      <c r="M66" s="4">
        <v>2</v>
      </c>
      <c r="N66" s="2">
        <f>0.75*Table1[[#This Row],[Reference Consumption 2020]]+0.25*Table1[[#This Row],[Reference Consumption 2030]]</f>
        <v>2</v>
      </c>
      <c r="O66" s="4">
        <v>2</v>
      </c>
      <c r="P66" s="2">
        <f>AVERAGE(Table1[[#This Row],[Reference Consumption 2030]],Table1[[#This Row],[Reference Consumption 2040]])</f>
        <v>2</v>
      </c>
      <c r="Q66" s="2">
        <f>AVERAGE(Table1[[#This Row],[Reference Consumption 2030]],Table1[[#This Row],[Reference Consumption 2050]])</f>
        <v>2</v>
      </c>
      <c r="R66" s="2">
        <f>AVERAGE(Table1[[#This Row],[Reference Consumption 2040]],Table1[[#This Row],[Reference Consumption 2050]])</f>
        <v>2</v>
      </c>
      <c r="S66" s="4">
        <v>2</v>
      </c>
      <c r="T66" s="2">
        <f>Table1[[#This Row],[Reference Consumption 2050]]</f>
        <v>2</v>
      </c>
      <c r="U66" s="2">
        <f>Table1[[#This Row],[Reference Consumption 2055]]</f>
        <v>2</v>
      </c>
    </row>
    <row r="67" spans="1:21" x14ac:dyDescent="0.2">
      <c r="A67" t="s">
        <v>16</v>
      </c>
      <c r="B67" t="str">
        <f>LEFT(Table1[[#This Row],[Node]],3)</f>
        <v>UKR</v>
      </c>
      <c r="C67" t="s">
        <v>112</v>
      </c>
      <c r="D67" s="4">
        <v>19.5</v>
      </c>
      <c r="E67" s="2">
        <f>0.75*Table1[[#This Row],[Reference Production 2020]]+0.25*Table1[[#This Row],[Reference Production 2030]]</f>
        <v>19.125</v>
      </c>
      <c r="F67" s="4">
        <v>18</v>
      </c>
      <c r="G67" s="2">
        <f>AVERAGE(Table1[[#This Row],[Reference Production 2030]],Table1[[#This Row],[Reference Production 2040]])</f>
        <v>18.75</v>
      </c>
      <c r="H67" s="2">
        <f>AVERAGE(Table1[[#This Row],[Reference Production 2030]],Table1[[#This Row],[Reference Production 2050]])</f>
        <v>19.5</v>
      </c>
      <c r="I67" s="2">
        <f>AVERAGE(Table1[[#This Row],[Reference Production 2040]],Table1[[#This Row],[Reference Production 2050]])</f>
        <v>20.25</v>
      </c>
      <c r="J67" s="4">
        <v>21</v>
      </c>
      <c r="K67" s="2">
        <f>Table1[[#This Row],[Reference Production 2050]]</f>
        <v>21</v>
      </c>
      <c r="L67" s="2">
        <f>Table1[[#This Row],[Reference Production 2055]]</f>
        <v>21</v>
      </c>
      <c r="M67" s="4">
        <v>30</v>
      </c>
      <c r="N67" s="2">
        <f>0.75*Table1[[#This Row],[Reference Consumption 2020]]+0.25*Table1[[#This Row],[Reference Consumption 2030]]</f>
        <v>28.75</v>
      </c>
      <c r="O67" s="4">
        <v>25</v>
      </c>
      <c r="P67" s="2">
        <f>AVERAGE(Table1[[#This Row],[Reference Consumption 2030]],Table1[[#This Row],[Reference Consumption 2040]])</f>
        <v>24.25</v>
      </c>
      <c r="Q67" s="2">
        <f>AVERAGE(Table1[[#This Row],[Reference Consumption 2030]],Table1[[#This Row],[Reference Consumption 2050]])</f>
        <v>23.5</v>
      </c>
      <c r="R67" s="2">
        <f>AVERAGE(Table1[[#This Row],[Reference Consumption 2040]],Table1[[#This Row],[Reference Consumption 2050]])</f>
        <v>22.75</v>
      </c>
      <c r="S67" s="4">
        <v>22</v>
      </c>
      <c r="T67" s="2">
        <f>Table1[[#This Row],[Reference Consumption 2050]]</f>
        <v>22</v>
      </c>
      <c r="U67" s="2">
        <f>Table1[[#This Row],[Reference Consumption 2055]]</f>
        <v>22</v>
      </c>
    </row>
    <row r="68" spans="1:21" x14ac:dyDescent="0.2">
      <c r="A68" t="s">
        <v>33</v>
      </c>
      <c r="B68" t="str">
        <f>LEFT(Table1[[#This Row],[Node]],3)</f>
        <v>TUR</v>
      </c>
      <c r="C68" t="s">
        <v>112</v>
      </c>
      <c r="D68" s="4">
        <v>0.45</v>
      </c>
      <c r="E68" s="2">
        <f>0.75*Table1[[#This Row],[Reference Production 2020]]+0.25*Table1[[#This Row],[Reference Production 2030]]</f>
        <v>6.3375000000000004</v>
      </c>
      <c r="F68" s="4">
        <v>24</v>
      </c>
      <c r="G68" s="2">
        <f>AVERAGE(Table1[[#This Row],[Reference Production 2030]],Table1[[#This Row],[Reference Production 2040]])</f>
        <v>24.25</v>
      </c>
      <c r="H68" s="2">
        <f>AVERAGE(Table1[[#This Row],[Reference Production 2030]],Table1[[#This Row],[Reference Production 2050]])</f>
        <v>24.5</v>
      </c>
      <c r="I68" s="2">
        <f>AVERAGE(Table1[[#This Row],[Reference Production 2040]],Table1[[#This Row],[Reference Production 2050]])</f>
        <v>24.75</v>
      </c>
      <c r="J68" s="4">
        <v>25</v>
      </c>
      <c r="K68" s="2">
        <f>Table1[[#This Row],[Reference Production 2050]]</f>
        <v>25</v>
      </c>
      <c r="L68" s="2">
        <f>Table1[[#This Row],[Reference Production 2055]]</f>
        <v>25</v>
      </c>
      <c r="M68" s="4">
        <v>48</v>
      </c>
      <c r="N68" s="2">
        <f>0.75*Table1[[#This Row],[Reference Consumption 2020]]+0.25*Table1[[#This Row],[Reference Consumption 2030]]</f>
        <v>48</v>
      </c>
      <c r="O68" s="4">
        <v>48</v>
      </c>
      <c r="P68" s="2">
        <f>AVERAGE(Table1[[#This Row],[Reference Consumption 2030]],Table1[[#This Row],[Reference Consumption 2040]])</f>
        <v>48</v>
      </c>
      <c r="Q68" s="2">
        <f>AVERAGE(Table1[[#This Row],[Reference Consumption 2030]],Table1[[#This Row],[Reference Consumption 2050]])</f>
        <v>48</v>
      </c>
      <c r="R68" s="2">
        <f>AVERAGE(Table1[[#This Row],[Reference Consumption 2040]],Table1[[#This Row],[Reference Consumption 2050]])</f>
        <v>48</v>
      </c>
      <c r="S68" s="4">
        <v>48</v>
      </c>
      <c r="T68" s="2">
        <f>Table1[[#This Row],[Reference Consumption 2050]]</f>
        <v>48</v>
      </c>
      <c r="U68" s="2">
        <f>Table1[[#This Row],[Reference Consumption 2055]]</f>
        <v>48</v>
      </c>
    </row>
    <row r="69" spans="1:21" x14ac:dyDescent="0.2">
      <c r="A69" t="s">
        <v>7</v>
      </c>
      <c r="B69" t="str">
        <f>LEFT(Table1[[#This Row],[Node]],3)</f>
        <v>BLR</v>
      </c>
      <c r="C69" t="s">
        <v>112</v>
      </c>
      <c r="D69" s="4">
        <v>0.1</v>
      </c>
      <c r="E69" s="2">
        <f>0.75*Table1[[#This Row],[Reference Production 2020]]+0.25*Table1[[#This Row],[Reference Production 2030]]</f>
        <v>7.5000000000000011E-2</v>
      </c>
      <c r="F69" s="4">
        <v>0</v>
      </c>
      <c r="G69" s="2">
        <f>AVERAGE(Table1[[#This Row],[Reference Production 2030]],Table1[[#This Row],[Reference Production 2040]])</f>
        <v>0.5</v>
      </c>
      <c r="H69" s="2">
        <f>AVERAGE(Table1[[#This Row],[Reference Production 2030]],Table1[[#This Row],[Reference Production 2050]])</f>
        <v>1</v>
      </c>
      <c r="I69" s="2">
        <f>AVERAGE(Table1[[#This Row],[Reference Production 2040]],Table1[[#This Row],[Reference Production 2050]])</f>
        <v>1.5</v>
      </c>
      <c r="J69" s="4">
        <v>2</v>
      </c>
      <c r="K69" s="2">
        <f>Table1[[#This Row],[Reference Production 2050]]</f>
        <v>2</v>
      </c>
      <c r="L69" s="2">
        <f>Table1[[#This Row],[Reference Production 2055]]</f>
        <v>2</v>
      </c>
      <c r="M69" s="4">
        <v>18</v>
      </c>
      <c r="N69" s="2">
        <f>0.75*Table1[[#This Row],[Reference Consumption 2020]]+0.25*Table1[[#This Row],[Reference Consumption 2030]]</f>
        <v>18</v>
      </c>
      <c r="O69" s="4">
        <v>18</v>
      </c>
      <c r="P69" s="2">
        <f>AVERAGE(Table1[[#This Row],[Reference Consumption 2030]],Table1[[#This Row],[Reference Consumption 2040]])</f>
        <v>18</v>
      </c>
      <c r="Q69" s="2">
        <f>AVERAGE(Table1[[#This Row],[Reference Consumption 2030]],Table1[[#This Row],[Reference Consumption 2050]])</f>
        <v>18</v>
      </c>
      <c r="R69" s="2">
        <f>AVERAGE(Table1[[#This Row],[Reference Consumption 2040]],Table1[[#This Row],[Reference Consumption 2050]])</f>
        <v>18</v>
      </c>
      <c r="S69" s="4">
        <v>18</v>
      </c>
      <c r="T69" s="2">
        <f>Table1[[#This Row],[Reference Consumption 2050]]</f>
        <v>18</v>
      </c>
      <c r="U69" s="2">
        <f>Table1[[#This Row],[Reference Consumption 2055]]</f>
        <v>18</v>
      </c>
    </row>
    <row r="70" spans="1:21" x14ac:dyDescent="0.2">
      <c r="A70" t="s">
        <v>43</v>
      </c>
      <c r="B70" t="str">
        <f>LEFT(Table1[[#This Row],[Node]],3)</f>
        <v>EGY</v>
      </c>
      <c r="C70" t="s">
        <v>114</v>
      </c>
      <c r="D70" s="4">
        <v>60</v>
      </c>
      <c r="E70" s="2">
        <f>0.75*Table1[[#This Row],[Reference Production 2020]]+0.25*Table1[[#This Row],[Reference Production 2030]]</f>
        <v>62.5</v>
      </c>
      <c r="F70" s="4">
        <v>70</v>
      </c>
      <c r="G70" s="2">
        <f>AVERAGE(Table1[[#This Row],[Reference Production 2030]],Table1[[#This Row],[Reference Production 2040]])</f>
        <v>73.75</v>
      </c>
      <c r="H70" s="2">
        <f>AVERAGE(Table1[[#This Row],[Reference Production 2030]],Table1[[#This Row],[Reference Production 2050]])</f>
        <v>77.5</v>
      </c>
      <c r="I70" s="2">
        <f>AVERAGE(Table1[[#This Row],[Reference Production 2040]],Table1[[#This Row],[Reference Production 2050]])</f>
        <v>81.25</v>
      </c>
      <c r="J70" s="4">
        <v>85</v>
      </c>
      <c r="K70" s="2">
        <f>Table1[[#This Row],[Reference Production 2050]]</f>
        <v>85</v>
      </c>
      <c r="L70" s="2">
        <f>Table1[[#This Row],[Reference Production 2055]]</f>
        <v>85</v>
      </c>
      <c r="M70" s="4">
        <v>57.5</v>
      </c>
      <c r="N70" s="2">
        <f>0.75*Table1[[#This Row],[Reference Consumption 2020]]+0.25*Table1[[#This Row],[Reference Consumption 2030]]</f>
        <v>59.375</v>
      </c>
      <c r="O70" s="4">
        <v>65</v>
      </c>
      <c r="P70" s="2">
        <f>AVERAGE(Table1[[#This Row],[Reference Consumption 2030]],Table1[[#This Row],[Reference Consumption 2040]])</f>
        <v>67.5</v>
      </c>
      <c r="Q70" s="2">
        <f>AVERAGE(Table1[[#This Row],[Reference Consumption 2030]],Table1[[#This Row],[Reference Consumption 2050]])</f>
        <v>70</v>
      </c>
      <c r="R70" s="2">
        <f>AVERAGE(Table1[[#This Row],[Reference Consumption 2040]],Table1[[#This Row],[Reference Consumption 2050]])</f>
        <v>72.5</v>
      </c>
      <c r="S70" s="4">
        <v>75</v>
      </c>
      <c r="T70" s="2">
        <f>Table1[[#This Row],[Reference Consumption 2050]]</f>
        <v>75</v>
      </c>
      <c r="U70" s="2">
        <f>Table1[[#This Row],[Reference Consumption 2055]]</f>
        <v>75</v>
      </c>
    </row>
    <row r="71" spans="1:21" x14ac:dyDescent="0.2">
      <c r="A71" t="s">
        <v>41</v>
      </c>
      <c r="B71" t="str">
        <f>LEFT(Table1[[#This Row],[Node]],3)</f>
        <v>LBY</v>
      </c>
      <c r="C71" t="s">
        <v>114</v>
      </c>
      <c r="D71" s="4">
        <v>11</v>
      </c>
      <c r="E71" s="2">
        <f>0.75*Table1[[#This Row],[Reference Production 2020]]+0.25*Table1[[#This Row],[Reference Production 2030]]</f>
        <v>12</v>
      </c>
      <c r="F71" s="4">
        <v>15</v>
      </c>
      <c r="G71" s="2">
        <f>AVERAGE(Table1[[#This Row],[Reference Production 2030]],Table1[[#This Row],[Reference Production 2040]])</f>
        <v>16.25</v>
      </c>
      <c r="H71" s="2">
        <f>AVERAGE(Table1[[#This Row],[Reference Production 2030]],Table1[[#This Row],[Reference Production 2050]])</f>
        <v>17.5</v>
      </c>
      <c r="I71" s="2">
        <f>AVERAGE(Table1[[#This Row],[Reference Production 2040]],Table1[[#This Row],[Reference Production 2050]])</f>
        <v>18.75</v>
      </c>
      <c r="J71" s="4">
        <v>20</v>
      </c>
      <c r="K71" s="2">
        <f>Table1[[#This Row],[Reference Production 2050]]</f>
        <v>20</v>
      </c>
      <c r="L71" s="2">
        <f>Table1[[#This Row],[Reference Production 2055]]</f>
        <v>20</v>
      </c>
      <c r="M71" s="4">
        <v>7</v>
      </c>
      <c r="N71" s="2">
        <f>0.75*Table1[[#This Row],[Reference Consumption 2020]]+0.25*Table1[[#This Row],[Reference Consumption 2030]]</f>
        <v>7.25</v>
      </c>
      <c r="O71" s="4">
        <v>8</v>
      </c>
      <c r="P71" s="2">
        <f>AVERAGE(Table1[[#This Row],[Reference Consumption 2030]],Table1[[#This Row],[Reference Consumption 2040]])</f>
        <v>8.5</v>
      </c>
      <c r="Q71" s="2">
        <f>AVERAGE(Table1[[#This Row],[Reference Consumption 2030]],Table1[[#This Row],[Reference Consumption 2050]])</f>
        <v>9</v>
      </c>
      <c r="R71" s="2">
        <f>AVERAGE(Table1[[#This Row],[Reference Consumption 2040]],Table1[[#This Row],[Reference Consumption 2050]])</f>
        <v>9.5</v>
      </c>
      <c r="S71" s="4">
        <v>10</v>
      </c>
      <c r="T71" s="2">
        <f>Table1[[#This Row],[Reference Consumption 2050]]</f>
        <v>10</v>
      </c>
      <c r="U71" s="2">
        <f>Table1[[#This Row],[Reference Consumption 2055]]</f>
        <v>10</v>
      </c>
    </row>
    <row r="72" spans="1:21" x14ac:dyDescent="0.2">
      <c r="A72" t="s">
        <v>42</v>
      </c>
      <c r="B72" t="str">
        <f>LEFT(Table1[[#This Row],[Node]],3)</f>
        <v>TUN</v>
      </c>
      <c r="C72" t="s">
        <v>114</v>
      </c>
      <c r="D72" s="4">
        <v>1.7</v>
      </c>
      <c r="E72" s="2">
        <f>0.75*Table1[[#This Row],[Reference Production 2020]]+0.25*Table1[[#This Row],[Reference Production 2030]]</f>
        <v>1.7749999999999999</v>
      </c>
      <c r="F72" s="4">
        <v>2</v>
      </c>
      <c r="G72" s="2">
        <f>AVERAGE(Table1[[#This Row],[Reference Production 2030]],Table1[[#This Row],[Reference Production 2040]])</f>
        <v>1.5</v>
      </c>
      <c r="H72" s="2">
        <f>AVERAGE(Table1[[#This Row],[Reference Production 2030]],Table1[[#This Row],[Reference Production 2050]])</f>
        <v>1</v>
      </c>
      <c r="I72" s="2">
        <f>AVERAGE(Table1[[#This Row],[Reference Production 2040]],Table1[[#This Row],[Reference Production 2050]])</f>
        <v>0.5</v>
      </c>
      <c r="J72" s="4">
        <v>0</v>
      </c>
      <c r="K72" s="2">
        <f>Table1[[#This Row],[Reference Production 2050]]</f>
        <v>0</v>
      </c>
      <c r="L72" s="2">
        <f>Table1[[#This Row],[Reference Production 2055]]</f>
        <v>0</v>
      </c>
      <c r="M72" s="4">
        <v>5.5</v>
      </c>
      <c r="N72" s="2">
        <f>0.75*Table1[[#This Row],[Reference Consumption 2020]]+0.25*Table1[[#This Row],[Reference Consumption 2030]]</f>
        <v>5.875</v>
      </c>
      <c r="O72" s="4">
        <v>7</v>
      </c>
      <c r="P72" s="2">
        <f>AVERAGE(Table1[[#This Row],[Reference Consumption 2030]],Table1[[#This Row],[Reference Consumption 2040]])</f>
        <v>7.25</v>
      </c>
      <c r="Q72" s="2">
        <f>AVERAGE(Table1[[#This Row],[Reference Consumption 2030]],Table1[[#This Row],[Reference Consumption 2050]])</f>
        <v>7.5</v>
      </c>
      <c r="R72" s="2">
        <f>AVERAGE(Table1[[#This Row],[Reference Consumption 2040]],Table1[[#This Row],[Reference Consumption 2050]])</f>
        <v>7.75</v>
      </c>
      <c r="S72" s="4">
        <v>8</v>
      </c>
      <c r="T72" s="2">
        <f>Table1[[#This Row],[Reference Consumption 2050]]</f>
        <v>8</v>
      </c>
      <c r="U72" s="2">
        <f>Table1[[#This Row],[Reference Consumption 2055]]</f>
        <v>8</v>
      </c>
    </row>
    <row r="73" spans="1:21" x14ac:dyDescent="0.2">
      <c r="A73" t="s">
        <v>40</v>
      </c>
      <c r="B73" t="str">
        <f>LEFT(Table1[[#This Row],[Node]],3)</f>
        <v>DZA</v>
      </c>
      <c r="C73" t="s">
        <v>114</v>
      </c>
      <c r="D73" s="4">
        <v>85</v>
      </c>
      <c r="E73" s="2">
        <f>0.75*Table1[[#This Row],[Reference Production 2020]]+0.25*Table1[[#This Row],[Reference Production 2030]]</f>
        <v>85</v>
      </c>
      <c r="F73" s="4">
        <v>85</v>
      </c>
      <c r="G73" s="2">
        <f>AVERAGE(Table1[[#This Row],[Reference Production 2030]],Table1[[#This Row],[Reference Production 2040]])</f>
        <v>83.75</v>
      </c>
      <c r="H73" s="2">
        <f>AVERAGE(Table1[[#This Row],[Reference Production 2030]],Table1[[#This Row],[Reference Production 2050]])</f>
        <v>82.5</v>
      </c>
      <c r="I73" s="2">
        <f>AVERAGE(Table1[[#This Row],[Reference Production 2040]],Table1[[#This Row],[Reference Production 2050]])</f>
        <v>81.25</v>
      </c>
      <c r="J73" s="4">
        <v>80</v>
      </c>
      <c r="K73" s="2">
        <f>Table1[[#This Row],[Reference Production 2050]]</f>
        <v>80</v>
      </c>
      <c r="L73" s="2">
        <f>Table1[[#This Row],[Reference Production 2055]]</f>
        <v>80</v>
      </c>
      <c r="M73" s="4">
        <v>45</v>
      </c>
      <c r="N73" s="2">
        <f>0.75*Table1[[#This Row],[Reference Consumption 2020]]+0.25*Table1[[#This Row],[Reference Consumption 2030]]</f>
        <v>47.5</v>
      </c>
      <c r="O73" s="4">
        <v>55</v>
      </c>
      <c r="P73" s="2">
        <f>AVERAGE(Table1[[#This Row],[Reference Consumption 2030]],Table1[[#This Row],[Reference Consumption 2040]])</f>
        <v>57.5</v>
      </c>
      <c r="Q73" s="2">
        <f>AVERAGE(Table1[[#This Row],[Reference Consumption 2030]],Table1[[#This Row],[Reference Consumption 2050]])</f>
        <v>60</v>
      </c>
      <c r="R73" s="2">
        <f>AVERAGE(Table1[[#This Row],[Reference Consumption 2040]],Table1[[#This Row],[Reference Consumption 2050]])</f>
        <v>62.5</v>
      </c>
      <c r="S73" s="4">
        <v>65</v>
      </c>
      <c r="T73" s="2">
        <f>Table1[[#This Row],[Reference Consumption 2050]]</f>
        <v>65</v>
      </c>
      <c r="U73" s="2">
        <f>Table1[[#This Row],[Reference Consumption 2055]]</f>
        <v>65</v>
      </c>
    </row>
    <row r="74" spans="1:21" x14ac:dyDescent="0.2">
      <c r="A74" t="s">
        <v>195</v>
      </c>
      <c r="B74" t="str">
        <f>LEFT(Table1[[#This Row],[Node]],3)</f>
        <v>MAR</v>
      </c>
      <c r="C74" t="s">
        <v>114</v>
      </c>
      <c r="D74" s="4">
        <v>0.1</v>
      </c>
      <c r="E74" s="2">
        <f>0.75*Table1[[#This Row],[Reference Production 2020]]+0.25*Table1[[#This Row],[Reference Production 2030]]</f>
        <v>0.82499999999999996</v>
      </c>
      <c r="F74" s="4">
        <v>3</v>
      </c>
      <c r="G74" s="2">
        <f>AVERAGE(Table1[[#This Row],[Reference Production 2030]],Table1[[#This Row],[Reference Production 2040]])</f>
        <v>3.5</v>
      </c>
      <c r="H74" s="2">
        <f>AVERAGE(Table1[[#This Row],[Reference Production 2030]],Table1[[#This Row],[Reference Production 2050]])</f>
        <v>4</v>
      </c>
      <c r="I74" s="2">
        <f>AVERAGE(Table1[[#This Row],[Reference Production 2040]],Table1[[#This Row],[Reference Production 2050]])</f>
        <v>4.5</v>
      </c>
      <c r="J74" s="4">
        <v>5</v>
      </c>
      <c r="K74" s="2">
        <f>Table1[[#This Row],[Reference Production 2050]]</f>
        <v>5</v>
      </c>
      <c r="L74" s="2">
        <f>Table1[[#This Row],[Reference Production 2055]]</f>
        <v>5</v>
      </c>
      <c r="M74" s="4">
        <v>0.8</v>
      </c>
      <c r="N74" s="2">
        <f>0.75*Table1[[#This Row],[Reference Consumption 2020]]+0.25*Table1[[#This Row],[Reference Consumption 2030]]</f>
        <v>1.35</v>
      </c>
      <c r="O74" s="4">
        <v>3</v>
      </c>
      <c r="P74" s="2">
        <f>AVERAGE(Table1[[#This Row],[Reference Consumption 2030]],Table1[[#This Row],[Reference Consumption 2040]])</f>
        <v>3.5</v>
      </c>
      <c r="Q74" s="2">
        <f>AVERAGE(Table1[[#This Row],[Reference Consumption 2030]],Table1[[#This Row],[Reference Consumption 2050]])</f>
        <v>4</v>
      </c>
      <c r="R74" s="2">
        <f>AVERAGE(Table1[[#This Row],[Reference Consumption 2040]],Table1[[#This Row],[Reference Consumption 2050]])</f>
        <v>4.5</v>
      </c>
      <c r="S74" s="4">
        <v>5</v>
      </c>
      <c r="T74" s="2">
        <f>Table1[[#This Row],[Reference Consumption 2050]]</f>
        <v>5</v>
      </c>
      <c r="U74" s="2">
        <f>Table1[[#This Row],[Reference Consumption 2055]]</f>
        <v>5</v>
      </c>
    </row>
    <row r="75" spans="1:21" x14ac:dyDescent="0.2">
      <c r="A75" t="s">
        <v>196</v>
      </c>
      <c r="B75" t="str">
        <f>LEFT(Table1[[#This Row],[Node]],3)</f>
        <v>SEN</v>
      </c>
      <c r="C75" t="s">
        <v>114</v>
      </c>
      <c r="D75" s="4">
        <v>0.05</v>
      </c>
      <c r="E75" s="2">
        <f>0.75*Table1[[#This Row],[Reference Production 2020]]+0.25*Table1[[#This Row],[Reference Production 2030]]</f>
        <v>1.5375000000000001</v>
      </c>
      <c r="F75" s="4">
        <v>6</v>
      </c>
      <c r="G75" s="2">
        <f>AVERAGE(Table1[[#This Row],[Reference Production 2030]],Table1[[#This Row],[Reference Production 2040]])</f>
        <v>9</v>
      </c>
      <c r="H75" s="2">
        <f>AVERAGE(Table1[[#This Row],[Reference Production 2030]],Table1[[#This Row],[Reference Production 2050]])</f>
        <v>12</v>
      </c>
      <c r="I75" s="2">
        <f>AVERAGE(Table1[[#This Row],[Reference Production 2040]],Table1[[#This Row],[Reference Production 2050]])</f>
        <v>15</v>
      </c>
      <c r="J75" s="4">
        <v>18</v>
      </c>
      <c r="K75" s="2">
        <f>Table1[[#This Row],[Reference Production 2050]]</f>
        <v>18</v>
      </c>
      <c r="L75" s="2">
        <f>Table1[[#This Row],[Reference Production 2055]]</f>
        <v>18</v>
      </c>
      <c r="M75" s="4">
        <v>0.05</v>
      </c>
      <c r="N75" s="2">
        <f>0.75*Table1[[#This Row],[Reference Consumption 2020]]+0.25*Table1[[#This Row],[Reference Consumption 2030]]</f>
        <v>0.28749999999999998</v>
      </c>
      <c r="O75" s="4">
        <v>1</v>
      </c>
      <c r="P75" s="2">
        <f>AVERAGE(Table1[[#This Row],[Reference Consumption 2030]],Table1[[#This Row],[Reference Consumption 2040]])</f>
        <v>4</v>
      </c>
      <c r="Q75" s="2">
        <f>AVERAGE(Table1[[#This Row],[Reference Consumption 2030]],Table1[[#This Row],[Reference Consumption 2050]])</f>
        <v>7</v>
      </c>
      <c r="R75" s="2">
        <f>AVERAGE(Table1[[#This Row],[Reference Consumption 2040]],Table1[[#This Row],[Reference Consumption 2050]])</f>
        <v>10</v>
      </c>
      <c r="S75" s="4">
        <v>13</v>
      </c>
      <c r="T75" s="2">
        <f>Table1[[#This Row],[Reference Consumption 2050]]</f>
        <v>13</v>
      </c>
      <c r="U75" s="2">
        <f>Table1[[#This Row],[Reference Consumption 2055]]</f>
        <v>13</v>
      </c>
    </row>
    <row r="76" spans="1:21" x14ac:dyDescent="0.2">
      <c r="A76" t="s">
        <v>197</v>
      </c>
      <c r="B76" t="str">
        <f>LEFT(Table1[[#This Row],[Node]],3)</f>
        <v>CIV</v>
      </c>
      <c r="C76" t="s">
        <v>114</v>
      </c>
      <c r="D76" s="4">
        <v>2.2000000000000002</v>
      </c>
      <c r="E76" s="2">
        <f>0.75*Table1[[#This Row],[Reference Production 2020]]+0.25*Table1[[#This Row],[Reference Production 2030]]</f>
        <v>2.1500000000000004</v>
      </c>
      <c r="F76" s="4">
        <v>2</v>
      </c>
      <c r="G76" s="2">
        <f>AVERAGE(Table1[[#This Row],[Reference Production 2030]],Table1[[#This Row],[Reference Production 2040]])</f>
        <v>1.5</v>
      </c>
      <c r="H76" s="2">
        <f>AVERAGE(Table1[[#This Row],[Reference Production 2030]],Table1[[#This Row],[Reference Production 2050]])</f>
        <v>1</v>
      </c>
      <c r="I76" s="2">
        <f>AVERAGE(Table1[[#This Row],[Reference Production 2040]],Table1[[#This Row],[Reference Production 2050]])</f>
        <v>0.5</v>
      </c>
      <c r="J76" s="4">
        <v>0</v>
      </c>
      <c r="K76" s="2">
        <f>Table1[[#This Row],[Reference Production 2050]]</f>
        <v>0</v>
      </c>
      <c r="L76" s="2">
        <f>Table1[[#This Row],[Reference Production 2055]]</f>
        <v>0</v>
      </c>
      <c r="M76" s="4">
        <v>2.2000000000000002</v>
      </c>
      <c r="N76" s="2">
        <f>0.75*Table1[[#This Row],[Reference Consumption 2020]]+0.25*Table1[[#This Row],[Reference Consumption 2030]]</f>
        <v>2.1500000000000004</v>
      </c>
      <c r="O76" s="4">
        <v>2</v>
      </c>
      <c r="P76" s="2">
        <f>AVERAGE(Table1[[#This Row],[Reference Consumption 2030]],Table1[[#This Row],[Reference Consumption 2040]])</f>
        <v>2</v>
      </c>
      <c r="Q76" s="2">
        <f>AVERAGE(Table1[[#This Row],[Reference Consumption 2030]],Table1[[#This Row],[Reference Consumption 2050]])</f>
        <v>2</v>
      </c>
      <c r="R76" s="2">
        <f>AVERAGE(Table1[[#This Row],[Reference Consumption 2040]],Table1[[#This Row],[Reference Consumption 2050]])</f>
        <v>2</v>
      </c>
      <c r="S76" s="4">
        <v>2</v>
      </c>
      <c r="T76" s="2">
        <f>Table1[[#This Row],[Reference Consumption 2050]]</f>
        <v>2</v>
      </c>
      <c r="U76" s="2">
        <f>Table1[[#This Row],[Reference Consumption 2055]]</f>
        <v>2</v>
      </c>
    </row>
    <row r="77" spans="1:21" x14ac:dyDescent="0.2">
      <c r="A77" t="s">
        <v>198</v>
      </c>
      <c r="B77" t="str">
        <f>LEFT(Table1[[#This Row],[Node]],3)</f>
        <v>GHA</v>
      </c>
      <c r="C77" t="s">
        <v>114</v>
      </c>
      <c r="D77" s="4">
        <v>2.6</v>
      </c>
      <c r="E77" s="2">
        <f>0.75*Table1[[#This Row],[Reference Production 2020]]+0.25*Table1[[#This Row],[Reference Production 2030]]</f>
        <v>2.7</v>
      </c>
      <c r="F77" s="4">
        <v>3</v>
      </c>
      <c r="G77" s="2">
        <f>AVERAGE(Table1[[#This Row],[Reference Production 2030]],Table1[[#This Row],[Reference Production 2040]])</f>
        <v>2.75</v>
      </c>
      <c r="H77" s="2">
        <f>AVERAGE(Table1[[#This Row],[Reference Production 2030]],Table1[[#This Row],[Reference Production 2050]])</f>
        <v>2.5</v>
      </c>
      <c r="I77" s="2">
        <f>AVERAGE(Table1[[#This Row],[Reference Production 2040]],Table1[[#This Row],[Reference Production 2050]])</f>
        <v>2.25</v>
      </c>
      <c r="J77" s="4">
        <v>2</v>
      </c>
      <c r="K77" s="2">
        <f>Table1[[#This Row],[Reference Production 2050]]</f>
        <v>2</v>
      </c>
      <c r="L77" s="2">
        <f>Table1[[#This Row],[Reference Production 2055]]</f>
        <v>2</v>
      </c>
      <c r="M77" s="4">
        <v>3.2</v>
      </c>
      <c r="N77" s="2">
        <f>0.75*Table1[[#This Row],[Reference Consumption 2020]]+0.25*Table1[[#This Row],[Reference Consumption 2030]]</f>
        <v>3.1500000000000004</v>
      </c>
      <c r="O77" s="4">
        <v>3</v>
      </c>
      <c r="P77" s="2">
        <f>AVERAGE(Table1[[#This Row],[Reference Consumption 2030]],Table1[[#This Row],[Reference Consumption 2040]])</f>
        <v>3.5</v>
      </c>
      <c r="Q77" s="2">
        <f>AVERAGE(Table1[[#This Row],[Reference Consumption 2030]],Table1[[#This Row],[Reference Consumption 2050]])</f>
        <v>4</v>
      </c>
      <c r="R77" s="2">
        <f>AVERAGE(Table1[[#This Row],[Reference Consumption 2040]],Table1[[#This Row],[Reference Consumption 2050]])</f>
        <v>4.5</v>
      </c>
      <c r="S77" s="4">
        <v>5</v>
      </c>
      <c r="T77" s="2">
        <f>Table1[[#This Row],[Reference Consumption 2050]]</f>
        <v>5</v>
      </c>
      <c r="U77" s="2">
        <f>Table1[[#This Row],[Reference Consumption 2055]]</f>
        <v>5</v>
      </c>
    </row>
    <row r="78" spans="1:21" x14ac:dyDescent="0.2">
      <c r="A78" t="s">
        <v>46</v>
      </c>
      <c r="B78" t="str">
        <f>LEFT(Table1[[#This Row],[Node]],3)</f>
        <v>NGA</v>
      </c>
      <c r="C78" t="s">
        <v>114</v>
      </c>
      <c r="D78" s="4">
        <v>48</v>
      </c>
      <c r="E78" s="2">
        <f>0.75*Table1[[#This Row],[Reference Production 2020]]+0.25*Table1[[#This Row],[Reference Production 2030]]</f>
        <v>48.75</v>
      </c>
      <c r="F78" s="4">
        <v>51</v>
      </c>
      <c r="G78" s="2">
        <f>AVERAGE(Table1[[#This Row],[Reference Production 2030]],Table1[[#This Row],[Reference Production 2040]])</f>
        <v>52.5</v>
      </c>
      <c r="H78" s="2">
        <f>AVERAGE(Table1[[#This Row],[Reference Production 2030]],Table1[[#This Row],[Reference Production 2050]])</f>
        <v>54</v>
      </c>
      <c r="I78" s="2">
        <f>AVERAGE(Table1[[#This Row],[Reference Production 2040]],Table1[[#This Row],[Reference Production 2050]])</f>
        <v>55.5</v>
      </c>
      <c r="J78" s="4">
        <v>57</v>
      </c>
      <c r="K78" s="2">
        <f>Table1[[#This Row],[Reference Production 2050]]</f>
        <v>57</v>
      </c>
      <c r="L78" s="2">
        <f>Table1[[#This Row],[Reference Production 2055]]</f>
        <v>57</v>
      </c>
      <c r="M78" s="4">
        <v>18.5</v>
      </c>
      <c r="N78" s="2">
        <f>0.75*Table1[[#This Row],[Reference Consumption 2020]]+0.25*Table1[[#This Row],[Reference Consumption 2030]]</f>
        <v>19.625</v>
      </c>
      <c r="O78" s="4">
        <v>23</v>
      </c>
      <c r="P78" s="2">
        <f>AVERAGE(Table1[[#This Row],[Reference Consumption 2030]],Table1[[#This Row],[Reference Consumption 2040]])</f>
        <v>24.25</v>
      </c>
      <c r="Q78" s="2">
        <f>AVERAGE(Table1[[#This Row],[Reference Consumption 2030]],Table1[[#This Row],[Reference Consumption 2050]])</f>
        <v>25.5</v>
      </c>
      <c r="R78" s="2">
        <f>AVERAGE(Table1[[#This Row],[Reference Consumption 2040]],Table1[[#This Row],[Reference Consumption 2050]])</f>
        <v>26.75</v>
      </c>
      <c r="S78" s="4">
        <v>28</v>
      </c>
      <c r="T78" s="2">
        <f>Table1[[#This Row],[Reference Consumption 2050]]</f>
        <v>28</v>
      </c>
      <c r="U78" s="2">
        <f>Table1[[#This Row],[Reference Consumption 2055]]</f>
        <v>28</v>
      </c>
    </row>
    <row r="79" spans="1:21" x14ac:dyDescent="0.2">
      <c r="A79" t="s">
        <v>199</v>
      </c>
      <c r="B79" t="str">
        <f>LEFT(Table1[[#This Row],[Node]],3)</f>
        <v>CMR</v>
      </c>
      <c r="C79" t="s">
        <v>114</v>
      </c>
      <c r="D79" s="4">
        <v>2.2999999999999998</v>
      </c>
      <c r="E79" s="2">
        <f>0.75*Table1[[#This Row],[Reference Production 2020]]+0.25*Table1[[#This Row],[Reference Production 2030]]</f>
        <v>2.2249999999999996</v>
      </c>
      <c r="F79" s="4">
        <v>2</v>
      </c>
      <c r="G79" s="2">
        <f>AVERAGE(Table1[[#This Row],[Reference Production 2030]],Table1[[#This Row],[Reference Production 2040]])</f>
        <v>2</v>
      </c>
      <c r="H79" s="2">
        <f>AVERAGE(Table1[[#This Row],[Reference Production 2030]],Table1[[#This Row],[Reference Production 2050]])</f>
        <v>2</v>
      </c>
      <c r="I79" s="2">
        <f>AVERAGE(Table1[[#This Row],[Reference Production 2040]],Table1[[#This Row],[Reference Production 2050]])</f>
        <v>2</v>
      </c>
      <c r="J79" s="4">
        <v>2</v>
      </c>
      <c r="K79" s="2">
        <f>Table1[[#This Row],[Reference Production 2050]]</f>
        <v>2</v>
      </c>
      <c r="L79" s="2">
        <f>Table1[[#This Row],[Reference Production 2055]]</f>
        <v>2</v>
      </c>
      <c r="M79" s="4">
        <v>0.9</v>
      </c>
      <c r="N79" s="2">
        <f>0.75*Table1[[#This Row],[Reference Consumption 2020]]+0.25*Table1[[#This Row],[Reference Consumption 2030]]</f>
        <v>1.175</v>
      </c>
      <c r="O79" s="4">
        <v>2</v>
      </c>
      <c r="P79" s="2">
        <f>AVERAGE(Table1[[#This Row],[Reference Consumption 2030]],Table1[[#This Row],[Reference Consumption 2040]])</f>
        <v>2</v>
      </c>
      <c r="Q79" s="2">
        <f>AVERAGE(Table1[[#This Row],[Reference Consumption 2030]],Table1[[#This Row],[Reference Consumption 2050]])</f>
        <v>2</v>
      </c>
      <c r="R79" s="2">
        <f>AVERAGE(Table1[[#This Row],[Reference Consumption 2040]],Table1[[#This Row],[Reference Consumption 2050]])</f>
        <v>2</v>
      </c>
      <c r="S79" s="4">
        <v>2</v>
      </c>
      <c r="T79" s="2">
        <f>Table1[[#This Row],[Reference Consumption 2050]]</f>
        <v>2</v>
      </c>
      <c r="U79" s="2">
        <f>Table1[[#This Row],[Reference Consumption 2055]]</f>
        <v>2</v>
      </c>
    </row>
    <row r="80" spans="1:21" x14ac:dyDescent="0.2">
      <c r="A80" t="s">
        <v>75</v>
      </c>
      <c r="B80" t="str">
        <f>LEFT(Table1[[#This Row],[Node]],3)</f>
        <v>GNQ</v>
      </c>
      <c r="C80" t="s">
        <v>114</v>
      </c>
      <c r="D80" s="4">
        <v>6</v>
      </c>
      <c r="E80" s="2">
        <f>0.75*Table1[[#This Row],[Reference Production 2020]]+0.25*Table1[[#This Row],[Reference Production 2030]]</f>
        <v>6</v>
      </c>
      <c r="F80" s="4">
        <v>6</v>
      </c>
      <c r="G80" s="2">
        <f>AVERAGE(Table1[[#This Row],[Reference Production 2030]],Table1[[#This Row],[Reference Production 2040]])</f>
        <v>5.25</v>
      </c>
      <c r="H80" s="2">
        <f>AVERAGE(Table1[[#This Row],[Reference Production 2030]],Table1[[#This Row],[Reference Production 2050]])</f>
        <v>4.5</v>
      </c>
      <c r="I80" s="2">
        <f>AVERAGE(Table1[[#This Row],[Reference Production 2040]],Table1[[#This Row],[Reference Production 2050]])</f>
        <v>3.75</v>
      </c>
      <c r="J80" s="4">
        <v>3</v>
      </c>
      <c r="K80" s="2">
        <f>Table1[[#This Row],[Reference Production 2050]]</f>
        <v>3</v>
      </c>
      <c r="L80" s="2">
        <f>Table1[[#This Row],[Reference Production 2055]]</f>
        <v>3</v>
      </c>
      <c r="M80" s="4">
        <v>1.5</v>
      </c>
      <c r="N80" s="2">
        <f>0.75*Table1[[#This Row],[Reference Consumption 2020]]+0.25*Table1[[#This Row],[Reference Consumption 2030]]</f>
        <v>1.625</v>
      </c>
      <c r="O80" s="4">
        <v>2</v>
      </c>
      <c r="P80" s="2">
        <f>AVERAGE(Table1[[#This Row],[Reference Consumption 2030]],Table1[[#This Row],[Reference Consumption 2040]])</f>
        <v>2.25</v>
      </c>
      <c r="Q80" s="2">
        <f>AVERAGE(Table1[[#This Row],[Reference Consumption 2030]],Table1[[#This Row],[Reference Consumption 2050]])</f>
        <v>2.5</v>
      </c>
      <c r="R80" s="2">
        <f>AVERAGE(Table1[[#This Row],[Reference Consumption 2040]],Table1[[#This Row],[Reference Consumption 2050]])</f>
        <v>2.75</v>
      </c>
      <c r="S80" s="4">
        <v>3</v>
      </c>
      <c r="T80" s="2">
        <f>Table1[[#This Row],[Reference Consumption 2050]]</f>
        <v>3</v>
      </c>
      <c r="U80" s="2">
        <f>Table1[[#This Row],[Reference Consumption 2055]]</f>
        <v>3</v>
      </c>
    </row>
    <row r="81" spans="1:21" x14ac:dyDescent="0.2">
      <c r="A81" t="s">
        <v>200</v>
      </c>
      <c r="B81" t="str">
        <f>LEFT(Table1[[#This Row],[Node]],3)</f>
        <v>GAB</v>
      </c>
      <c r="C81" t="s">
        <v>114</v>
      </c>
      <c r="D81" s="4">
        <v>0.4</v>
      </c>
      <c r="E81" s="2">
        <f>0.75*Table1[[#This Row],[Reference Production 2020]]+0.25*Table1[[#This Row],[Reference Production 2030]]</f>
        <v>0.55000000000000004</v>
      </c>
      <c r="F81" s="4">
        <v>1</v>
      </c>
      <c r="G81" s="2">
        <f>AVERAGE(Table1[[#This Row],[Reference Production 2030]],Table1[[#This Row],[Reference Production 2040]])</f>
        <v>1</v>
      </c>
      <c r="H81" s="2">
        <f>AVERAGE(Table1[[#This Row],[Reference Production 2030]],Table1[[#This Row],[Reference Production 2050]])</f>
        <v>1</v>
      </c>
      <c r="I81" s="2">
        <f>AVERAGE(Table1[[#This Row],[Reference Production 2040]],Table1[[#This Row],[Reference Production 2050]])</f>
        <v>1</v>
      </c>
      <c r="J81" s="4">
        <v>1</v>
      </c>
      <c r="K81" s="2">
        <f>Table1[[#This Row],[Reference Production 2050]]</f>
        <v>1</v>
      </c>
      <c r="L81" s="2">
        <f>Table1[[#This Row],[Reference Production 2055]]</f>
        <v>1</v>
      </c>
      <c r="M81" s="4">
        <v>0.4</v>
      </c>
      <c r="N81" s="2">
        <f>0.75*Table1[[#This Row],[Reference Consumption 2020]]+0.25*Table1[[#This Row],[Reference Consumption 2030]]</f>
        <v>0.55000000000000004</v>
      </c>
      <c r="O81" s="4">
        <v>1</v>
      </c>
      <c r="P81" s="2">
        <f>AVERAGE(Table1[[#This Row],[Reference Consumption 2030]],Table1[[#This Row],[Reference Consumption 2040]])</f>
        <v>1</v>
      </c>
      <c r="Q81" s="2">
        <f>AVERAGE(Table1[[#This Row],[Reference Consumption 2030]],Table1[[#This Row],[Reference Consumption 2050]])</f>
        <v>1</v>
      </c>
      <c r="R81" s="2">
        <f>AVERAGE(Table1[[#This Row],[Reference Consumption 2040]],Table1[[#This Row],[Reference Consumption 2050]])</f>
        <v>1</v>
      </c>
      <c r="S81" s="4">
        <v>1</v>
      </c>
      <c r="T81" s="2">
        <f>Table1[[#This Row],[Reference Consumption 2050]]</f>
        <v>1</v>
      </c>
      <c r="U81" s="2">
        <f>Table1[[#This Row],[Reference Consumption 2055]]</f>
        <v>1</v>
      </c>
    </row>
    <row r="82" spans="1:21" x14ac:dyDescent="0.2">
      <c r="A82" t="s">
        <v>91</v>
      </c>
      <c r="B82" t="str">
        <f>LEFT(Table1[[#This Row],[Node]],3)</f>
        <v>COG</v>
      </c>
      <c r="C82" t="s">
        <v>114</v>
      </c>
      <c r="D82" s="4">
        <v>1.2</v>
      </c>
      <c r="E82" s="2">
        <f>0.75*Table1[[#This Row],[Reference Production 2020]]+0.25*Table1[[#This Row],[Reference Production 2030]]</f>
        <v>1.65</v>
      </c>
      <c r="F82" s="4">
        <v>3</v>
      </c>
      <c r="G82" s="2">
        <f>AVERAGE(Table1[[#This Row],[Reference Production 2030]],Table1[[#This Row],[Reference Production 2040]])</f>
        <v>3.75</v>
      </c>
      <c r="H82" s="2">
        <f>AVERAGE(Table1[[#This Row],[Reference Production 2030]],Table1[[#This Row],[Reference Production 2050]])</f>
        <v>4.5</v>
      </c>
      <c r="I82" s="2">
        <f>AVERAGE(Table1[[#This Row],[Reference Production 2040]],Table1[[#This Row],[Reference Production 2050]])</f>
        <v>5.25</v>
      </c>
      <c r="J82" s="4">
        <v>6</v>
      </c>
      <c r="K82" s="2">
        <f>Table1[[#This Row],[Reference Production 2050]]</f>
        <v>6</v>
      </c>
      <c r="L82" s="2">
        <f>Table1[[#This Row],[Reference Production 2055]]</f>
        <v>6</v>
      </c>
      <c r="M82" s="4">
        <v>1.2</v>
      </c>
      <c r="N82" s="2">
        <f>0.75*Table1[[#This Row],[Reference Consumption 2020]]+0.25*Table1[[#This Row],[Reference Consumption 2030]]</f>
        <v>1.65</v>
      </c>
      <c r="O82" s="4">
        <v>3</v>
      </c>
      <c r="P82" s="2">
        <f>AVERAGE(Table1[[#This Row],[Reference Consumption 2030]],Table1[[#This Row],[Reference Consumption 2040]])</f>
        <v>3.75</v>
      </c>
      <c r="Q82" s="2">
        <f>AVERAGE(Table1[[#This Row],[Reference Consumption 2030]],Table1[[#This Row],[Reference Consumption 2050]])</f>
        <v>4.5</v>
      </c>
      <c r="R82" s="2">
        <f>AVERAGE(Table1[[#This Row],[Reference Consumption 2040]],Table1[[#This Row],[Reference Consumption 2050]])</f>
        <v>5.25</v>
      </c>
      <c r="S82" s="4">
        <v>6</v>
      </c>
      <c r="T82" s="2">
        <f>Table1[[#This Row],[Reference Consumption 2050]]</f>
        <v>6</v>
      </c>
      <c r="U82" s="2">
        <f>Table1[[#This Row],[Reference Consumption 2055]]</f>
        <v>6</v>
      </c>
    </row>
    <row r="83" spans="1:21" x14ac:dyDescent="0.2">
      <c r="A83" t="s">
        <v>74</v>
      </c>
      <c r="B83" t="str">
        <f>LEFT(Table1[[#This Row],[Node]],3)</f>
        <v>AGO</v>
      </c>
      <c r="C83" t="s">
        <v>114</v>
      </c>
      <c r="D83" s="4">
        <v>7.5</v>
      </c>
      <c r="E83" s="2">
        <f>0.75*Table1[[#This Row],[Reference Production 2020]]+0.25*Table1[[#This Row],[Reference Production 2030]]</f>
        <v>7.5</v>
      </c>
      <c r="F83" s="4">
        <v>7.5</v>
      </c>
      <c r="G83" s="2">
        <f>AVERAGE(Table1[[#This Row],[Reference Production 2030]],Table1[[#This Row],[Reference Production 2040]])</f>
        <v>8.125</v>
      </c>
      <c r="H83" s="2">
        <f>AVERAGE(Table1[[#This Row],[Reference Production 2030]],Table1[[#This Row],[Reference Production 2050]])</f>
        <v>8.75</v>
      </c>
      <c r="I83" s="2">
        <f>AVERAGE(Table1[[#This Row],[Reference Production 2040]],Table1[[#This Row],[Reference Production 2050]])</f>
        <v>9.375</v>
      </c>
      <c r="J83" s="4">
        <v>10</v>
      </c>
      <c r="K83" s="2">
        <f>Table1[[#This Row],[Reference Production 2050]]</f>
        <v>10</v>
      </c>
      <c r="L83" s="2">
        <f>Table1[[#This Row],[Reference Production 2055]]</f>
        <v>10</v>
      </c>
      <c r="M83" s="4">
        <v>1.3</v>
      </c>
      <c r="N83" s="2">
        <f>0.75*Table1[[#This Row],[Reference Consumption 2020]]+0.25*Table1[[#This Row],[Reference Consumption 2030]]</f>
        <v>1.4750000000000001</v>
      </c>
      <c r="O83" s="4">
        <v>2</v>
      </c>
      <c r="P83" s="2">
        <f>AVERAGE(Table1[[#This Row],[Reference Consumption 2030]],Table1[[#This Row],[Reference Consumption 2040]])</f>
        <v>2.75</v>
      </c>
      <c r="Q83" s="2">
        <f>AVERAGE(Table1[[#This Row],[Reference Consumption 2030]],Table1[[#This Row],[Reference Consumption 2050]])</f>
        <v>3.5</v>
      </c>
      <c r="R83" s="2">
        <f>AVERAGE(Table1[[#This Row],[Reference Consumption 2040]],Table1[[#This Row],[Reference Consumption 2050]])</f>
        <v>4.25</v>
      </c>
      <c r="S83" s="4">
        <v>5</v>
      </c>
      <c r="T83" s="2">
        <f>Table1[[#This Row],[Reference Consumption 2050]]</f>
        <v>5</v>
      </c>
      <c r="U83" s="2">
        <f>Table1[[#This Row],[Reference Consumption 2055]]</f>
        <v>5</v>
      </c>
    </row>
    <row r="84" spans="1:21" x14ac:dyDescent="0.2">
      <c r="A84" t="s">
        <v>45</v>
      </c>
      <c r="B84" t="str">
        <f>LEFT(Table1[[#This Row],[Node]],3)</f>
        <v>ZAF</v>
      </c>
      <c r="C84" t="s">
        <v>114</v>
      </c>
      <c r="D84" s="4">
        <v>1</v>
      </c>
      <c r="E84" s="2">
        <f>0.75*Table1[[#This Row],[Reference Production 2020]]+0.25*Table1[[#This Row],[Reference Production 2030]]</f>
        <v>2</v>
      </c>
      <c r="F84" s="4">
        <v>5</v>
      </c>
      <c r="G84" s="2">
        <f>AVERAGE(Table1[[#This Row],[Reference Production 2030]],Table1[[#This Row],[Reference Production 2040]])</f>
        <v>7.25</v>
      </c>
      <c r="H84" s="2">
        <f>AVERAGE(Table1[[#This Row],[Reference Production 2030]],Table1[[#This Row],[Reference Production 2050]])</f>
        <v>9.5</v>
      </c>
      <c r="I84" s="2">
        <f>AVERAGE(Table1[[#This Row],[Reference Production 2040]],Table1[[#This Row],[Reference Production 2050]])</f>
        <v>11.75</v>
      </c>
      <c r="J84" s="4">
        <v>14</v>
      </c>
      <c r="K84" s="2">
        <f>Table1[[#This Row],[Reference Production 2050]]</f>
        <v>14</v>
      </c>
      <c r="L84" s="2">
        <f>Table1[[#This Row],[Reference Production 2055]]</f>
        <v>14</v>
      </c>
      <c r="M84" s="4">
        <v>5</v>
      </c>
      <c r="N84" s="2">
        <f>0.75*Table1[[#This Row],[Reference Consumption 2020]]+0.25*Table1[[#This Row],[Reference Consumption 2030]]</f>
        <v>5.5</v>
      </c>
      <c r="O84" s="4">
        <v>7</v>
      </c>
      <c r="P84" s="2">
        <f>AVERAGE(Table1[[#This Row],[Reference Consumption 2030]],Table1[[#This Row],[Reference Consumption 2040]])</f>
        <v>8.75</v>
      </c>
      <c r="Q84" s="2">
        <f>AVERAGE(Table1[[#This Row],[Reference Consumption 2030]],Table1[[#This Row],[Reference Consumption 2050]])</f>
        <v>10.5</v>
      </c>
      <c r="R84" s="2">
        <f>AVERAGE(Table1[[#This Row],[Reference Consumption 2040]],Table1[[#This Row],[Reference Consumption 2050]])</f>
        <v>12.25</v>
      </c>
      <c r="S84" s="4">
        <v>14</v>
      </c>
      <c r="T84" s="2">
        <f>Table1[[#This Row],[Reference Consumption 2050]]</f>
        <v>14</v>
      </c>
      <c r="U84" s="2">
        <f>Table1[[#This Row],[Reference Consumption 2055]]</f>
        <v>14</v>
      </c>
    </row>
    <row r="85" spans="1:21" x14ac:dyDescent="0.2">
      <c r="A85" t="s">
        <v>44</v>
      </c>
      <c r="B85" t="str">
        <f>LEFT(Table1[[#This Row],[Node]],3)</f>
        <v>MOZ</v>
      </c>
      <c r="C85" t="s">
        <v>114</v>
      </c>
      <c r="D85" s="4">
        <v>4.8</v>
      </c>
      <c r="E85" s="2">
        <f>0.75*Table1[[#This Row],[Reference Production 2020]]+0.25*Table1[[#This Row],[Reference Production 2030]]</f>
        <v>10.35</v>
      </c>
      <c r="F85" s="4">
        <v>27</v>
      </c>
      <c r="G85" s="2">
        <f>AVERAGE(Table1[[#This Row],[Reference Production 2030]],Table1[[#This Row],[Reference Production 2040]])</f>
        <v>32.75</v>
      </c>
      <c r="H85" s="2">
        <f>AVERAGE(Table1[[#This Row],[Reference Production 2030]],Table1[[#This Row],[Reference Production 2050]])</f>
        <v>38.5</v>
      </c>
      <c r="I85" s="2">
        <f>AVERAGE(Table1[[#This Row],[Reference Production 2040]],Table1[[#This Row],[Reference Production 2050]])</f>
        <v>44.25</v>
      </c>
      <c r="J85" s="4">
        <v>50</v>
      </c>
      <c r="K85" s="2">
        <f>Table1[[#This Row],[Reference Production 2050]]</f>
        <v>50</v>
      </c>
      <c r="L85" s="2">
        <f>Table1[[#This Row],[Reference Production 2055]]</f>
        <v>50</v>
      </c>
      <c r="M85" s="4">
        <v>1</v>
      </c>
      <c r="N85" s="2">
        <f>0.75*Table1[[#This Row],[Reference Consumption 2020]]+0.25*Table1[[#This Row],[Reference Consumption 2030]]</f>
        <v>3.75</v>
      </c>
      <c r="O85" s="4">
        <v>12</v>
      </c>
      <c r="P85" s="2">
        <f>AVERAGE(Table1[[#This Row],[Reference Consumption 2030]],Table1[[#This Row],[Reference Consumption 2040]])</f>
        <v>16.5</v>
      </c>
      <c r="Q85" s="2">
        <f>AVERAGE(Table1[[#This Row],[Reference Consumption 2030]],Table1[[#This Row],[Reference Consumption 2050]])</f>
        <v>21</v>
      </c>
      <c r="R85" s="2">
        <f>AVERAGE(Table1[[#This Row],[Reference Consumption 2040]],Table1[[#This Row],[Reference Consumption 2050]])</f>
        <v>25.5</v>
      </c>
      <c r="S85" s="4">
        <v>30</v>
      </c>
      <c r="T85" s="2">
        <f>Table1[[#This Row],[Reference Consumption 2050]]</f>
        <v>30</v>
      </c>
      <c r="U85" s="2">
        <f>Table1[[#This Row],[Reference Consumption 2055]]</f>
        <v>30</v>
      </c>
    </row>
    <row r="86" spans="1:21" x14ac:dyDescent="0.2">
      <c r="A86" t="s">
        <v>76</v>
      </c>
      <c r="B86" t="str">
        <f>LEFT(Table1[[#This Row],[Node]],3)</f>
        <v>TZA</v>
      </c>
      <c r="C86" t="s">
        <v>114</v>
      </c>
      <c r="D86" s="4">
        <v>1.2</v>
      </c>
      <c r="E86" s="2">
        <f>0.75*Table1[[#This Row],[Reference Production 2020]]+0.25*Table1[[#This Row],[Reference Production 2030]]</f>
        <v>1.65</v>
      </c>
      <c r="F86" s="4">
        <v>3</v>
      </c>
      <c r="G86" s="2">
        <f>AVERAGE(Table1[[#This Row],[Reference Production 2030]],Table1[[#This Row],[Reference Production 2040]])</f>
        <v>5.25</v>
      </c>
      <c r="H86" s="2">
        <f>AVERAGE(Table1[[#This Row],[Reference Production 2030]],Table1[[#This Row],[Reference Production 2050]])</f>
        <v>7.5</v>
      </c>
      <c r="I86" s="2">
        <f>AVERAGE(Table1[[#This Row],[Reference Production 2040]],Table1[[#This Row],[Reference Production 2050]])</f>
        <v>9.75</v>
      </c>
      <c r="J86" s="4">
        <v>12</v>
      </c>
      <c r="K86" s="2">
        <f>Table1[[#This Row],[Reference Production 2050]]</f>
        <v>12</v>
      </c>
      <c r="L86" s="2">
        <f>Table1[[#This Row],[Reference Production 2055]]</f>
        <v>12</v>
      </c>
      <c r="M86" s="4">
        <v>1.2</v>
      </c>
      <c r="N86" s="2">
        <f>0.75*Table1[[#This Row],[Reference Consumption 2020]]+0.25*Table1[[#This Row],[Reference Consumption 2030]]</f>
        <v>1.65</v>
      </c>
      <c r="O86" s="4">
        <v>3</v>
      </c>
      <c r="P86" s="2">
        <f>AVERAGE(Table1[[#This Row],[Reference Consumption 2030]],Table1[[#This Row],[Reference Consumption 2040]])</f>
        <v>5.25</v>
      </c>
      <c r="Q86" s="2">
        <f>AVERAGE(Table1[[#This Row],[Reference Consumption 2030]],Table1[[#This Row],[Reference Consumption 2050]])</f>
        <v>7.5</v>
      </c>
      <c r="R86" s="2">
        <f>AVERAGE(Table1[[#This Row],[Reference Consumption 2040]],Table1[[#This Row],[Reference Consumption 2050]])</f>
        <v>9.75</v>
      </c>
      <c r="S86" s="4">
        <v>12</v>
      </c>
      <c r="T86" s="2">
        <f>Table1[[#This Row],[Reference Consumption 2050]]</f>
        <v>12</v>
      </c>
      <c r="U86" s="2">
        <f>Table1[[#This Row],[Reference Consumption 2055]]</f>
        <v>12</v>
      </c>
    </row>
    <row r="87" spans="1:21" x14ac:dyDescent="0.2">
      <c r="A87" t="s">
        <v>201</v>
      </c>
      <c r="B87" t="str">
        <f>LEFT(Table1[[#This Row],[Node]],3)</f>
        <v>UGA</v>
      </c>
      <c r="C87" t="s">
        <v>114</v>
      </c>
      <c r="D87" s="4">
        <v>0</v>
      </c>
      <c r="E87" s="2">
        <f>0.75*Table1[[#This Row],[Reference Production 2020]]+0.25*Table1[[#This Row],[Reference Production 2030]]</f>
        <v>0</v>
      </c>
      <c r="F87" s="4">
        <v>0</v>
      </c>
      <c r="G87" s="2">
        <f>AVERAGE(Table1[[#This Row],[Reference Production 2030]],Table1[[#This Row],[Reference Production 2040]])</f>
        <v>0</v>
      </c>
      <c r="H87" s="2">
        <f>AVERAGE(Table1[[#This Row],[Reference Production 2030]],Table1[[#This Row],[Reference Production 2050]])</f>
        <v>0</v>
      </c>
      <c r="I87" s="2">
        <f>AVERAGE(Table1[[#This Row],[Reference Production 2040]],Table1[[#This Row],[Reference Production 2050]])</f>
        <v>0</v>
      </c>
      <c r="J87" s="4">
        <v>0</v>
      </c>
      <c r="K87" s="2">
        <f>Table1[[#This Row],[Reference Production 2050]]</f>
        <v>0</v>
      </c>
      <c r="L87" s="2">
        <f>Table1[[#This Row],[Reference Production 2055]]</f>
        <v>0</v>
      </c>
      <c r="M87" s="4">
        <v>0</v>
      </c>
      <c r="N87" s="2">
        <f>0.75*Table1[[#This Row],[Reference Consumption 2020]]+0.25*Table1[[#This Row],[Reference Consumption 2030]]</f>
        <v>0</v>
      </c>
      <c r="O87" s="4">
        <v>0</v>
      </c>
      <c r="P87" s="2">
        <f>AVERAGE(Table1[[#This Row],[Reference Consumption 2030]],Table1[[#This Row],[Reference Consumption 2040]])</f>
        <v>0</v>
      </c>
      <c r="Q87" s="2">
        <f>AVERAGE(Table1[[#This Row],[Reference Consumption 2030]],Table1[[#This Row],[Reference Consumption 2050]])</f>
        <v>0</v>
      </c>
      <c r="R87" s="2">
        <f>AVERAGE(Table1[[#This Row],[Reference Consumption 2040]],Table1[[#This Row],[Reference Consumption 2050]])</f>
        <v>0</v>
      </c>
      <c r="S87" s="4">
        <v>0</v>
      </c>
      <c r="T87" s="2">
        <f>Table1[[#This Row],[Reference Consumption 2050]]</f>
        <v>0</v>
      </c>
      <c r="U87" s="2">
        <f>Table1[[#This Row],[Reference Consumption 2055]]</f>
        <v>0</v>
      </c>
    </row>
    <row r="88" spans="1:21" x14ac:dyDescent="0.2">
      <c r="A88" t="s">
        <v>90</v>
      </c>
      <c r="B88" t="str">
        <f>LEFT(Table1[[#This Row],[Node]],3)</f>
        <v>SYR</v>
      </c>
      <c r="C88" t="s">
        <v>113</v>
      </c>
      <c r="D88" s="4">
        <v>3</v>
      </c>
      <c r="E88" s="2">
        <f>0.75*Table1[[#This Row],[Reference Production 2020]]+0.25*Table1[[#This Row],[Reference Production 2030]]</f>
        <v>3</v>
      </c>
      <c r="F88" s="4">
        <v>3</v>
      </c>
      <c r="G88" s="2">
        <f>AVERAGE(Table1[[#This Row],[Reference Production 2030]],Table1[[#This Row],[Reference Production 2040]])</f>
        <v>2.75</v>
      </c>
      <c r="H88" s="2">
        <f>AVERAGE(Table1[[#This Row],[Reference Production 2030]],Table1[[#This Row],[Reference Production 2050]])</f>
        <v>2.5</v>
      </c>
      <c r="I88" s="2">
        <f>AVERAGE(Table1[[#This Row],[Reference Production 2040]],Table1[[#This Row],[Reference Production 2050]])</f>
        <v>2.25</v>
      </c>
      <c r="J88" s="4">
        <v>2</v>
      </c>
      <c r="K88" s="2">
        <f>Table1[[#This Row],[Reference Production 2050]]</f>
        <v>2</v>
      </c>
      <c r="L88" s="2">
        <f>Table1[[#This Row],[Reference Production 2055]]</f>
        <v>2</v>
      </c>
      <c r="M88" s="4">
        <v>3</v>
      </c>
      <c r="N88" s="2">
        <f>0.75*Table1[[#This Row],[Reference Consumption 2020]]+0.25*Table1[[#This Row],[Reference Consumption 2030]]</f>
        <v>3</v>
      </c>
      <c r="O88" s="4">
        <v>3</v>
      </c>
      <c r="P88" s="2">
        <f>AVERAGE(Table1[[#This Row],[Reference Consumption 2030]],Table1[[#This Row],[Reference Consumption 2040]])</f>
        <v>3.25</v>
      </c>
      <c r="Q88" s="2">
        <f>AVERAGE(Table1[[#This Row],[Reference Consumption 2030]],Table1[[#This Row],[Reference Consumption 2050]])</f>
        <v>3.5</v>
      </c>
      <c r="R88" s="2">
        <f>AVERAGE(Table1[[#This Row],[Reference Consumption 2040]],Table1[[#This Row],[Reference Consumption 2050]])</f>
        <v>3.75</v>
      </c>
      <c r="S88" s="4">
        <v>4</v>
      </c>
      <c r="T88" s="2">
        <f>Table1[[#This Row],[Reference Consumption 2050]]</f>
        <v>4</v>
      </c>
      <c r="U88" s="2">
        <f>Table1[[#This Row],[Reference Consumption 2055]]</f>
        <v>4</v>
      </c>
    </row>
    <row r="89" spans="1:21" x14ac:dyDescent="0.2">
      <c r="A89" t="s">
        <v>202</v>
      </c>
      <c r="B89" t="str">
        <f>LEFT(Table1[[#This Row],[Node]],3)</f>
        <v>LBN</v>
      </c>
      <c r="C89" t="s">
        <v>113</v>
      </c>
      <c r="D89" s="4">
        <v>0</v>
      </c>
      <c r="E89" s="2">
        <f>0.75*Table1[[#This Row],[Reference Production 2020]]+0.25*Table1[[#This Row],[Reference Production 2030]]</f>
        <v>0</v>
      </c>
      <c r="F89" s="4">
        <v>0</v>
      </c>
      <c r="G89" s="2">
        <f>AVERAGE(Table1[[#This Row],[Reference Production 2030]],Table1[[#This Row],[Reference Production 2040]])</f>
        <v>0</v>
      </c>
      <c r="H89" s="2">
        <f>AVERAGE(Table1[[#This Row],[Reference Production 2030]],Table1[[#This Row],[Reference Production 2050]])</f>
        <v>0</v>
      </c>
      <c r="I89" s="2">
        <f>AVERAGE(Table1[[#This Row],[Reference Production 2040]],Table1[[#This Row],[Reference Production 2050]])</f>
        <v>0</v>
      </c>
      <c r="J89" s="4">
        <v>0</v>
      </c>
      <c r="K89" s="2">
        <f>Table1[[#This Row],[Reference Production 2050]]</f>
        <v>0</v>
      </c>
      <c r="L89" s="2">
        <f>Table1[[#This Row],[Reference Production 2055]]</f>
        <v>0</v>
      </c>
      <c r="M89" s="4">
        <v>0</v>
      </c>
      <c r="N89" s="2">
        <f>0.75*Table1[[#This Row],[Reference Consumption 2020]]+0.25*Table1[[#This Row],[Reference Consumption 2030]]</f>
        <v>0</v>
      </c>
      <c r="O89" s="4">
        <v>0</v>
      </c>
      <c r="P89" s="2">
        <f>AVERAGE(Table1[[#This Row],[Reference Consumption 2030]],Table1[[#This Row],[Reference Consumption 2040]])</f>
        <v>0</v>
      </c>
      <c r="Q89" s="2">
        <f>AVERAGE(Table1[[#This Row],[Reference Consumption 2030]],Table1[[#This Row],[Reference Consumption 2050]])</f>
        <v>0</v>
      </c>
      <c r="R89" s="2">
        <f>AVERAGE(Table1[[#This Row],[Reference Consumption 2040]],Table1[[#This Row],[Reference Consumption 2050]])</f>
        <v>0</v>
      </c>
      <c r="S89" s="4">
        <v>0</v>
      </c>
      <c r="T89" s="2">
        <f>Table1[[#This Row],[Reference Consumption 2050]]</f>
        <v>0</v>
      </c>
      <c r="U89" s="2">
        <f>Table1[[#This Row],[Reference Consumption 2055]]</f>
        <v>0</v>
      </c>
    </row>
    <row r="90" spans="1:21" x14ac:dyDescent="0.2">
      <c r="A90" t="s">
        <v>203</v>
      </c>
      <c r="B90" t="str">
        <f>LEFT(Table1[[#This Row],[Node]],3)</f>
        <v>JOR</v>
      </c>
      <c r="C90" t="s">
        <v>113</v>
      </c>
      <c r="D90" s="4">
        <v>0.2</v>
      </c>
      <c r="E90" s="2">
        <f>0.75*Table1[[#This Row],[Reference Production 2020]]+0.25*Table1[[#This Row],[Reference Production 2030]]</f>
        <v>0.15000000000000002</v>
      </c>
      <c r="F90" s="4">
        <v>0</v>
      </c>
      <c r="G90" s="2">
        <f>AVERAGE(Table1[[#This Row],[Reference Production 2030]],Table1[[#This Row],[Reference Production 2040]])</f>
        <v>0</v>
      </c>
      <c r="H90" s="2">
        <f>AVERAGE(Table1[[#This Row],[Reference Production 2030]],Table1[[#This Row],[Reference Production 2050]])</f>
        <v>0</v>
      </c>
      <c r="I90" s="2">
        <f>AVERAGE(Table1[[#This Row],[Reference Production 2040]],Table1[[#This Row],[Reference Production 2050]])</f>
        <v>0</v>
      </c>
      <c r="J90" s="4">
        <v>0</v>
      </c>
      <c r="K90" s="2">
        <f>Table1[[#This Row],[Reference Production 2050]]</f>
        <v>0</v>
      </c>
      <c r="L90" s="2">
        <f>Table1[[#This Row],[Reference Production 2055]]</f>
        <v>0</v>
      </c>
      <c r="M90" s="4">
        <v>5</v>
      </c>
      <c r="N90" s="2">
        <f>0.75*Table1[[#This Row],[Reference Consumption 2020]]+0.25*Table1[[#This Row],[Reference Consumption 2030]]</f>
        <v>5</v>
      </c>
      <c r="O90" s="4">
        <v>5</v>
      </c>
      <c r="P90" s="2">
        <f>AVERAGE(Table1[[#This Row],[Reference Consumption 2030]],Table1[[#This Row],[Reference Consumption 2040]])</f>
        <v>5.25</v>
      </c>
      <c r="Q90" s="2">
        <f>AVERAGE(Table1[[#This Row],[Reference Consumption 2030]],Table1[[#This Row],[Reference Consumption 2050]])</f>
        <v>5.5</v>
      </c>
      <c r="R90" s="2">
        <f>AVERAGE(Table1[[#This Row],[Reference Consumption 2040]],Table1[[#This Row],[Reference Consumption 2050]])</f>
        <v>5.75</v>
      </c>
      <c r="S90" s="4">
        <v>6</v>
      </c>
      <c r="T90" s="2">
        <f>Table1[[#This Row],[Reference Consumption 2050]]</f>
        <v>6</v>
      </c>
      <c r="U90" s="2">
        <f>Table1[[#This Row],[Reference Consumption 2055]]</f>
        <v>6</v>
      </c>
    </row>
    <row r="91" spans="1:21" x14ac:dyDescent="0.2">
      <c r="A91" t="s">
        <v>86</v>
      </c>
      <c r="B91" t="str">
        <f>LEFT(Table1[[#This Row],[Node]],3)</f>
        <v>ISR</v>
      </c>
      <c r="C91" t="s">
        <v>113</v>
      </c>
      <c r="D91" s="4">
        <v>14.3</v>
      </c>
      <c r="E91" s="2">
        <f>0.75*Table1[[#This Row],[Reference Production 2020]]+0.25*Table1[[#This Row],[Reference Production 2030]]</f>
        <v>16.975000000000001</v>
      </c>
      <c r="F91" s="4">
        <v>25</v>
      </c>
      <c r="G91" s="2">
        <f>AVERAGE(Table1[[#This Row],[Reference Production 2030]],Table1[[#This Row],[Reference Production 2040]])</f>
        <v>25.5</v>
      </c>
      <c r="H91" s="2">
        <f>AVERAGE(Table1[[#This Row],[Reference Production 2030]],Table1[[#This Row],[Reference Production 2050]])</f>
        <v>26</v>
      </c>
      <c r="I91" s="2">
        <f>AVERAGE(Table1[[#This Row],[Reference Production 2040]],Table1[[#This Row],[Reference Production 2050]])</f>
        <v>26.5</v>
      </c>
      <c r="J91" s="4">
        <v>27</v>
      </c>
      <c r="K91" s="2">
        <f>Table1[[#This Row],[Reference Production 2050]]</f>
        <v>27</v>
      </c>
      <c r="L91" s="2">
        <f>Table1[[#This Row],[Reference Production 2055]]</f>
        <v>27</v>
      </c>
      <c r="M91" s="4">
        <v>11</v>
      </c>
      <c r="N91" s="2">
        <f>0.75*Table1[[#This Row],[Reference Consumption 2020]]+0.25*Table1[[#This Row],[Reference Consumption 2030]]</f>
        <v>13.5</v>
      </c>
      <c r="O91" s="4">
        <v>21</v>
      </c>
      <c r="P91" s="2">
        <f>AVERAGE(Table1[[#This Row],[Reference Consumption 2030]],Table1[[#This Row],[Reference Consumption 2040]])</f>
        <v>21.5</v>
      </c>
      <c r="Q91" s="2">
        <f>AVERAGE(Table1[[#This Row],[Reference Consumption 2030]],Table1[[#This Row],[Reference Consumption 2050]])</f>
        <v>22</v>
      </c>
      <c r="R91" s="2">
        <f>AVERAGE(Table1[[#This Row],[Reference Consumption 2040]],Table1[[#This Row],[Reference Consumption 2050]])</f>
        <v>22.5</v>
      </c>
      <c r="S91" s="4">
        <v>23</v>
      </c>
      <c r="T91" s="2">
        <f>Table1[[#This Row],[Reference Consumption 2050]]</f>
        <v>23</v>
      </c>
      <c r="U91" s="2">
        <f>Table1[[#This Row],[Reference Consumption 2055]]</f>
        <v>23</v>
      </c>
    </row>
    <row r="92" spans="1:21" x14ac:dyDescent="0.2">
      <c r="A92" t="s">
        <v>62</v>
      </c>
      <c r="B92" t="str">
        <f>LEFT(Table1[[#This Row],[Node]],3)</f>
        <v>SAU</v>
      </c>
      <c r="C92" t="s">
        <v>113</v>
      </c>
      <c r="D92" s="4">
        <v>100</v>
      </c>
      <c r="E92" s="2">
        <f>0.75*Table1[[#This Row],[Reference Production 2020]]+0.25*Table1[[#This Row],[Reference Production 2030]]</f>
        <v>112.5</v>
      </c>
      <c r="F92" s="4">
        <v>150</v>
      </c>
      <c r="G92" s="2">
        <f>AVERAGE(Table1[[#This Row],[Reference Production 2030]],Table1[[#This Row],[Reference Production 2040]])</f>
        <v>160.25</v>
      </c>
      <c r="H92" s="2">
        <f>AVERAGE(Table1[[#This Row],[Reference Production 2030]],Table1[[#This Row],[Reference Production 2050]])</f>
        <v>170.5</v>
      </c>
      <c r="I92" s="2">
        <f>AVERAGE(Table1[[#This Row],[Reference Production 2040]],Table1[[#This Row],[Reference Production 2050]])</f>
        <v>180.75</v>
      </c>
      <c r="J92" s="4">
        <v>191</v>
      </c>
      <c r="K92" s="2">
        <f>Table1[[#This Row],[Reference Production 2050]]</f>
        <v>191</v>
      </c>
      <c r="L92" s="2">
        <f>Table1[[#This Row],[Reference Production 2055]]</f>
        <v>191</v>
      </c>
      <c r="M92" s="4">
        <v>100</v>
      </c>
      <c r="N92" s="2">
        <f>0.75*Table1[[#This Row],[Reference Consumption 2020]]+0.25*Table1[[#This Row],[Reference Consumption 2030]]</f>
        <v>112.5</v>
      </c>
      <c r="O92" s="4">
        <v>150</v>
      </c>
      <c r="P92" s="2">
        <f>AVERAGE(Table1[[#This Row],[Reference Consumption 2030]],Table1[[#This Row],[Reference Consumption 2040]])</f>
        <v>160.25</v>
      </c>
      <c r="Q92" s="2">
        <f>AVERAGE(Table1[[#This Row],[Reference Consumption 2030]],Table1[[#This Row],[Reference Consumption 2050]])</f>
        <v>170.5</v>
      </c>
      <c r="R92" s="2">
        <f>AVERAGE(Table1[[#This Row],[Reference Consumption 2040]],Table1[[#This Row],[Reference Consumption 2050]])</f>
        <v>180.75</v>
      </c>
      <c r="S92" s="4">
        <v>191</v>
      </c>
      <c r="T92" s="2">
        <f>Table1[[#This Row],[Reference Consumption 2050]]</f>
        <v>191</v>
      </c>
      <c r="U92" s="2">
        <f>Table1[[#This Row],[Reference Consumption 2055]]</f>
        <v>191</v>
      </c>
    </row>
    <row r="93" spans="1:21" x14ac:dyDescent="0.2">
      <c r="A93" t="s">
        <v>80</v>
      </c>
      <c r="B93" t="str">
        <f>LEFT(Table1[[#This Row],[Node]],3)</f>
        <v>YEM</v>
      </c>
      <c r="C93" t="s">
        <v>113</v>
      </c>
      <c r="D93" s="4">
        <v>0.1</v>
      </c>
      <c r="E93" s="2">
        <f>0.75*Table1[[#This Row],[Reference Production 2020]]+0.25*Table1[[#This Row],[Reference Production 2030]]</f>
        <v>0.2</v>
      </c>
      <c r="F93" s="4">
        <v>0.5</v>
      </c>
      <c r="G93" s="2">
        <f>AVERAGE(Table1[[#This Row],[Reference Production 2030]],Table1[[#This Row],[Reference Production 2040]])</f>
        <v>0.875</v>
      </c>
      <c r="H93" s="2">
        <f>AVERAGE(Table1[[#This Row],[Reference Production 2030]],Table1[[#This Row],[Reference Production 2050]])</f>
        <v>1.25</v>
      </c>
      <c r="I93" s="2">
        <f>AVERAGE(Table1[[#This Row],[Reference Production 2040]],Table1[[#This Row],[Reference Production 2050]])</f>
        <v>1.625</v>
      </c>
      <c r="J93" s="4">
        <v>2</v>
      </c>
      <c r="K93" s="2">
        <f>Table1[[#This Row],[Reference Production 2050]]</f>
        <v>2</v>
      </c>
      <c r="L93" s="2">
        <f>Table1[[#This Row],[Reference Production 2055]]</f>
        <v>2</v>
      </c>
      <c r="M93" s="4">
        <v>0.1</v>
      </c>
      <c r="N93" s="2">
        <f>0.75*Table1[[#This Row],[Reference Consumption 2020]]+0.25*Table1[[#This Row],[Reference Consumption 2030]]</f>
        <v>0.32500000000000001</v>
      </c>
      <c r="O93" s="4">
        <v>1</v>
      </c>
      <c r="P93" s="2">
        <f>AVERAGE(Table1[[#This Row],[Reference Consumption 2030]],Table1[[#This Row],[Reference Consumption 2040]])</f>
        <v>1.25</v>
      </c>
      <c r="Q93" s="2">
        <f>AVERAGE(Table1[[#This Row],[Reference Consumption 2030]],Table1[[#This Row],[Reference Consumption 2050]])</f>
        <v>1.5</v>
      </c>
      <c r="R93" s="2">
        <f>AVERAGE(Table1[[#This Row],[Reference Consumption 2040]],Table1[[#This Row],[Reference Consumption 2050]])</f>
        <v>1.75</v>
      </c>
      <c r="S93" s="4">
        <v>2</v>
      </c>
      <c r="T93" s="2">
        <f>Table1[[#This Row],[Reference Consumption 2050]]</f>
        <v>2</v>
      </c>
      <c r="U93" s="2">
        <f>Table1[[#This Row],[Reference Consumption 2055]]</f>
        <v>2</v>
      </c>
    </row>
    <row r="94" spans="1:21" x14ac:dyDescent="0.2">
      <c r="A94" t="s">
        <v>58</v>
      </c>
      <c r="B94" t="str">
        <f>LEFT(Table1[[#This Row],[Node]],3)</f>
        <v>OMN</v>
      </c>
      <c r="C94" t="s">
        <v>113</v>
      </c>
      <c r="D94" s="4">
        <v>37.5</v>
      </c>
      <c r="E94" s="2">
        <f>0.75*Table1[[#This Row],[Reference Production 2020]]+0.25*Table1[[#This Row],[Reference Production 2030]]</f>
        <v>40</v>
      </c>
      <c r="F94" s="4">
        <v>47.5</v>
      </c>
      <c r="G94" s="2">
        <f>AVERAGE(Table1[[#This Row],[Reference Production 2030]],Table1[[#This Row],[Reference Production 2040]])</f>
        <v>43.125</v>
      </c>
      <c r="H94" s="2">
        <f>AVERAGE(Table1[[#This Row],[Reference Production 2030]],Table1[[#This Row],[Reference Production 2050]])</f>
        <v>38.75</v>
      </c>
      <c r="I94" s="2">
        <f>AVERAGE(Table1[[#This Row],[Reference Production 2040]],Table1[[#This Row],[Reference Production 2050]])</f>
        <v>34.375</v>
      </c>
      <c r="J94" s="4">
        <v>30</v>
      </c>
      <c r="K94" s="2">
        <f>Table1[[#This Row],[Reference Production 2050]]</f>
        <v>30</v>
      </c>
      <c r="L94" s="2">
        <f>Table1[[#This Row],[Reference Production 2055]]</f>
        <v>30</v>
      </c>
      <c r="M94" s="4">
        <v>26</v>
      </c>
      <c r="N94" s="2">
        <f>0.75*Table1[[#This Row],[Reference Consumption 2020]]+0.25*Table1[[#This Row],[Reference Consumption 2030]]</f>
        <v>29.5</v>
      </c>
      <c r="O94" s="4">
        <v>40</v>
      </c>
      <c r="P94" s="2">
        <f>AVERAGE(Table1[[#This Row],[Reference Consumption 2030]],Table1[[#This Row],[Reference Consumption 2040]])</f>
        <v>37.5</v>
      </c>
      <c r="Q94" s="2">
        <f>AVERAGE(Table1[[#This Row],[Reference Consumption 2030]],Table1[[#This Row],[Reference Consumption 2050]])</f>
        <v>35</v>
      </c>
      <c r="R94" s="2">
        <f>AVERAGE(Table1[[#This Row],[Reference Consumption 2040]],Table1[[#This Row],[Reference Consumption 2050]])</f>
        <v>32.5</v>
      </c>
      <c r="S94" s="4">
        <v>30</v>
      </c>
      <c r="T94" s="2">
        <f>Table1[[#This Row],[Reference Consumption 2050]]</f>
        <v>30</v>
      </c>
      <c r="U94" s="2">
        <f>Table1[[#This Row],[Reference Consumption 2055]]</f>
        <v>30</v>
      </c>
    </row>
    <row r="95" spans="1:21" x14ac:dyDescent="0.2">
      <c r="A95" t="s">
        <v>32</v>
      </c>
      <c r="B95" t="str">
        <f>LEFT(Table1[[#This Row],[Node]],3)</f>
        <v>ARE</v>
      </c>
      <c r="C95" t="s">
        <v>113</v>
      </c>
      <c r="D95" s="4">
        <v>56</v>
      </c>
      <c r="E95" s="2">
        <f>0.75*Table1[[#This Row],[Reference Production 2020]]+0.25*Table1[[#This Row],[Reference Production 2030]]</f>
        <v>59.5</v>
      </c>
      <c r="F95" s="4">
        <v>70</v>
      </c>
      <c r="G95" s="2">
        <f>AVERAGE(Table1[[#This Row],[Reference Production 2030]],Table1[[#This Row],[Reference Production 2040]])</f>
        <v>71.5</v>
      </c>
      <c r="H95" s="2">
        <f>AVERAGE(Table1[[#This Row],[Reference Production 2030]],Table1[[#This Row],[Reference Production 2050]])</f>
        <v>73</v>
      </c>
      <c r="I95" s="2">
        <f>AVERAGE(Table1[[#This Row],[Reference Production 2040]],Table1[[#This Row],[Reference Production 2050]])</f>
        <v>74.5</v>
      </c>
      <c r="J95" s="4">
        <v>76</v>
      </c>
      <c r="K95" s="2">
        <f>Table1[[#This Row],[Reference Production 2050]]</f>
        <v>76</v>
      </c>
      <c r="L95" s="2">
        <f>Table1[[#This Row],[Reference Production 2055]]</f>
        <v>76</v>
      </c>
      <c r="M95" s="4">
        <v>70</v>
      </c>
      <c r="N95" s="2">
        <f>0.75*Table1[[#This Row],[Reference Consumption 2020]]+0.25*Table1[[#This Row],[Reference Consumption 2030]]</f>
        <v>71.25</v>
      </c>
      <c r="O95" s="4">
        <v>75</v>
      </c>
      <c r="P95" s="2">
        <f>AVERAGE(Table1[[#This Row],[Reference Consumption 2030]],Table1[[#This Row],[Reference Consumption 2040]])</f>
        <v>76.25</v>
      </c>
      <c r="Q95" s="2">
        <f>AVERAGE(Table1[[#This Row],[Reference Consumption 2030]],Table1[[#This Row],[Reference Consumption 2050]])</f>
        <v>77.5</v>
      </c>
      <c r="R95" s="2">
        <f>AVERAGE(Table1[[#This Row],[Reference Consumption 2040]],Table1[[#This Row],[Reference Consumption 2050]])</f>
        <v>78.75</v>
      </c>
      <c r="S95" s="4">
        <v>80</v>
      </c>
      <c r="T95" s="2">
        <f>Table1[[#This Row],[Reference Consumption 2050]]</f>
        <v>80</v>
      </c>
      <c r="U95" s="2">
        <f>Table1[[#This Row],[Reference Consumption 2055]]</f>
        <v>80</v>
      </c>
    </row>
    <row r="96" spans="1:21" x14ac:dyDescent="0.2">
      <c r="A96" t="s">
        <v>63</v>
      </c>
      <c r="B96" t="str">
        <f>LEFT(Table1[[#This Row],[Node]],3)</f>
        <v>QAT</v>
      </c>
      <c r="C96" t="s">
        <v>113</v>
      </c>
      <c r="D96" s="4">
        <v>167</v>
      </c>
      <c r="E96" s="2">
        <f>0.75*Table1[[#This Row],[Reference Production 2020]]+0.25*Table1[[#This Row],[Reference Production 2030]]</f>
        <v>182.75</v>
      </c>
      <c r="F96" s="4">
        <v>230</v>
      </c>
      <c r="G96" s="2">
        <f>AVERAGE(Table1[[#This Row],[Reference Production 2030]],Table1[[#This Row],[Reference Production 2040]])</f>
        <v>237.5</v>
      </c>
      <c r="H96" s="2">
        <f>AVERAGE(Table1[[#This Row],[Reference Production 2030]],Table1[[#This Row],[Reference Production 2050]])</f>
        <v>245</v>
      </c>
      <c r="I96" s="2">
        <f>AVERAGE(Table1[[#This Row],[Reference Production 2040]],Table1[[#This Row],[Reference Production 2050]])</f>
        <v>252.5</v>
      </c>
      <c r="J96" s="4">
        <v>260</v>
      </c>
      <c r="K96" s="2">
        <f>Table1[[#This Row],[Reference Production 2050]]</f>
        <v>260</v>
      </c>
      <c r="L96" s="2">
        <f>Table1[[#This Row],[Reference Production 2055]]</f>
        <v>260</v>
      </c>
      <c r="M96" s="4">
        <v>45</v>
      </c>
      <c r="N96" s="2">
        <f>0.75*Table1[[#This Row],[Reference Consumption 2020]]+0.25*Table1[[#This Row],[Reference Consumption 2030]]</f>
        <v>51</v>
      </c>
      <c r="O96" s="4">
        <v>69</v>
      </c>
      <c r="P96" s="2">
        <f>AVERAGE(Table1[[#This Row],[Reference Consumption 2030]],Table1[[#This Row],[Reference Consumption 2040]])</f>
        <v>75.5</v>
      </c>
      <c r="Q96" s="2">
        <f>AVERAGE(Table1[[#This Row],[Reference Consumption 2030]],Table1[[#This Row],[Reference Consumption 2050]])</f>
        <v>82</v>
      </c>
      <c r="R96" s="2">
        <f>AVERAGE(Table1[[#This Row],[Reference Consumption 2040]],Table1[[#This Row],[Reference Consumption 2050]])</f>
        <v>88.5</v>
      </c>
      <c r="S96" s="4">
        <v>95</v>
      </c>
      <c r="T96" s="2">
        <f>Table1[[#This Row],[Reference Consumption 2050]]</f>
        <v>95</v>
      </c>
      <c r="U96" s="2">
        <f>Table1[[#This Row],[Reference Consumption 2055]]</f>
        <v>95</v>
      </c>
    </row>
    <row r="97" spans="1:21" x14ac:dyDescent="0.2">
      <c r="A97" t="s">
        <v>85</v>
      </c>
      <c r="B97" t="str">
        <f>LEFT(Table1[[#This Row],[Node]],3)</f>
        <v>BHR</v>
      </c>
      <c r="C97" t="s">
        <v>113</v>
      </c>
      <c r="D97" s="4">
        <v>17</v>
      </c>
      <c r="E97" s="2">
        <f>0.75*Table1[[#This Row],[Reference Production 2020]]+0.25*Table1[[#This Row],[Reference Production 2030]]</f>
        <v>17</v>
      </c>
      <c r="F97" s="4">
        <v>17</v>
      </c>
      <c r="G97" s="2">
        <f>AVERAGE(Table1[[#This Row],[Reference Production 2030]],Table1[[#This Row],[Reference Production 2040]])</f>
        <v>17.75</v>
      </c>
      <c r="H97" s="2">
        <f>AVERAGE(Table1[[#This Row],[Reference Production 2030]],Table1[[#This Row],[Reference Production 2050]])</f>
        <v>18.5</v>
      </c>
      <c r="I97" s="2">
        <f>AVERAGE(Table1[[#This Row],[Reference Production 2040]],Table1[[#This Row],[Reference Production 2050]])</f>
        <v>19.25</v>
      </c>
      <c r="J97" s="4">
        <v>20</v>
      </c>
      <c r="K97" s="2">
        <f>Table1[[#This Row],[Reference Production 2050]]</f>
        <v>20</v>
      </c>
      <c r="L97" s="2">
        <f>Table1[[#This Row],[Reference Production 2055]]</f>
        <v>20</v>
      </c>
      <c r="M97" s="4">
        <v>17</v>
      </c>
      <c r="N97" s="2">
        <f>0.75*Table1[[#This Row],[Reference Consumption 2020]]+0.25*Table1[[#This Row],[Reference Consumption 2030]]</f>
        <v>17</v>
      </c>
      <c r="O97" s="4">
        <v>17</v>
      </c>
      <c r="P97" s="2">
        <f>AVERAGE(Table1[[#This Row],[Reference Consumption 2030]],Table1[[#This Row],[Reference Consumption 2040]])</f>
        <v>17.75</v>
      </c>
      <c r="Q97" s="2">
        <f>AVERAGE(Table1[[#This Row],[Reference Consumption 2030]],Table1[[#This Row],[Reference Consumption 2050]])</f>
        <v>18.5</v>
      </c>
      <c r="R97" s="2">
        <f>AVERAGE(Table1[[#This Row],[Reference Consumption 2040]],Table1[[#This Row],[Reference Consumption 2050]])</f>
        <v>19.25</v>
      </c>
      <c r="S97" s="4">
        <v>20</v>
      </c>
      <c r="T97" s="2">
        <f>Table1[[#This Row],[Reference Consumption 2050]]</f>
        <v>20</v>
      </c>
      <c r="U97" s="2">
        <f>Table1[[#This Row],[Reference Consumption 2055]]</f>
        <v>20</v>
      </c>
    </row>
    <row r="98" spans="1:21" x14ac:dyDescent="0.2">
      <c r="A98" t="s">
        <v>60</v>
      </c>
      <c r="B98" t="str">
        <f>LEFT(Table1[[#This Row],[Node]],3)</f>
        <v>KWT</v>
      </c>
      <c r="C98" t="s">
        <v>113</v>
      </c>
      <c r="D98" s="4">
        <v>20</v>
      </c>
      <c r="E98" s="2">
        <f>0.75*Table1[[#This Row],[Reference Production 2020]]+0.25*Table1[[#This Row],[Reference Production 2030]]</f>
        <v>19.25</v>
      </c>
      <c r="F98" s="4">
        <v>17</v>
      </c>
      <c r="G98" s="2">
        <f>AVERAGE(Table1[[#This Row],[Reference Production 2030]],Table1[[#This Row],[Reference Production 2040]])</f>
        <v>16.25</v>
      </c>
      <c r="H98" s="2">
        <f>AVERAGE(Table1[[#This Row],[Reference Production 2030]],Table1[[#This Row],[Reference Production 2050]])</f>
        <v>15.5</v>
      </c>
      <c r="I98" s="2">
        <f>AVERAGE(Table1[[#This Row],[Reference Production 2040]],Table1[[#This Row],[Reference Production 2050]])</f>
        <v>14.75</v>
      </c>
      <c r="J98" s="4">
        <v>14</v>
      </c>
      <c r="K98" s="2">
        <f>Table1[[#This Row],[Reference Production 2050]]</f>
        <v>14</v>
      </c>
      <c r="L98" s="2">
        <f>Table1[[#This Row],[Reference Production 2055]]</f>
        <v>14</v>
      </c>
      <c r="M98" s="4">
        <v>24</v>
      </c>
      <c r="N98" s="2">
        <f>0.75*Table1[[#This Row],[Reference Consumption 2020]]+0.25*Table1[[#This Row],[Reference Consumption 2030]]</f>
        <v>23</v>
      </c>
      <c r="O98" s="4">
        <v>20</v>
      </c>
      <c r="P98" s="2">
        <f>AVERAGE(Table1[[#This Row],[Reference Consumption 2030]],Table1[[#This Row],[Reference Consumption 2040]])</f>
        <v>19.25</v>
      </c>
      <c r="Q98" s="2">
        <f>AVERAGE(Table1[[#This Row],[Reference Consumption 2030]],Table1[[#This Row],[Reference Consumption 2050]])</f>
        <v>18.5</v>
      </c>
      <c r="R98" s="2">
        <f>AVERAGE(Table1[[#This Row],[Reference Consumption 2040]],Table1[[#This Row],[Reference Consumption 2050]])</f>
        <v>17.75</v>
      </c>
      <c r="S98" s="4">
        <v>17</v>
      </c>
      <c r="T98" s="2">
        <f>Table1[[#This Row],[Reference Consumption 2050]]</f>
        <v>17</v>
      </c>
      <c r="U98" s="2">
        <f>Table1[[#This Row],[Reference Consumption 2055]]</f>
        <v>17</v>
      </c>
    </row>
    <row r="99" spans="1:21" x14ac:dyDescent="0.2">
      <c r="A99" t="s">
        <v>59</v>
      </c>
      <c r="B99" t="str">
        <f>LEFT(Table1[[#This Row],[Node]],3)</f>
        <v>IRQ</v>
      </c>
      <c r="C99" t="s">
        <v>113</v>
      </c>
      <c r="D99" s="4">
        <v>10</v>
      </c>
      <c r="E99" s="2">
        <f>0.75*Table1[[#This Row],[Reference Production 2020]]+0.25*Table1[[#This Row],[Reference Production 2030]]</f>
        <v>15.5</v>
      </c>
      <c r="F99" s="4">
        <v>32</v>
      </c>
      <c r="G99" s="2">
        <f>AVERAGE(Table1[[#This Row],[Reference Production 2030]],Table1[[#This Row],[Reference Production 2040]])</f>
        <v>35</v>
      </c>
      <c r="H99" s="2">
        <f>AVERAGE(Table1[[#This Row],[Reference Production 2030]],Table1[[#This Row],[Reference Production 2050]])</f>
        <v>38</v>
      </c>
      <c r="I99" s="2">
        <f>AVERAGE(Table1[[#This Row],[Reference Production 2040]],Table1[[#This Row],[Reference Production 2050]])</f>
        <v>41</v>
      </c>
      <c r="J99" s="4">
        <v>44</v>
      </c>
      <c r="K99" s="2">
        <f>Table1[[#This Row],[Reference Production 2050]]</f>
        <v>44</v>
      </c>
      <c r="L99" s="2">
        <f>Table1[[#This Row],[Reference Production 2055]]</f>
        <v>44</v>
      </c>
      <c r="M99" s="4">
        <v>18.5</v>
      </c>
      <c r="N99" s="2">
        <f>0.75*Table1[[#This Row],[Reference Consumption 2020]]+0.25*Table1[[#This Row],[Reference Consumption 2030]]</f>
        <v>21.625</v>
      </c>
      <c r="O99" s="4">
        <v>31</v>
      </c>
      <c r="P99" s="2">
        <f>AVERAGE(Table1[[#This Row],[Reference Consumption 2030]],Table1[[#This Row],[Reference Consumption 2040]])</f>
        <v>33.25</v>
      </c>
      <c r="Q99" s="2">
        <f>AVERAGE(Table1[[#This Row],[Reference Consumption 2030]],Table1[[#This Row],[Reference Consumption 2050]])</f>
        <v>35.5</v>
      </c>
      <c r="R99" s="2">
        <f>AVERAGE(Table1[[#This Row],[Reference Consumption 2040]],Table1[[#This Row],[Reference Consumption 2050]])</f>
        <v>37.75</v>
      </c>
      <c r="S99" s="4">
        <v>40</v>
      </c>
      <c r="T99" s="2">
        <f>Table1[[#This Row],[Reference Consumption 2050]]</f>
        <v>40</v>
      </c>
      <c r="U99" s="2">
        <f>Table1[[#This Row],[Reference Consumption 2055]]</f>
        <v>40</v>
      </c>
    </row>
    <row r="100" spans="1:21" x14ac:dyDescent="0.2">
      <c r="A100" t="s">
        <v>24</v>
      </c>
      <c r="B100" t="str">
        <f>LEFT(Table1[[#This Row],[Node]],3)</f>
        <v>IRN</v>
      </c>
      <c r="C100" t="s">
        <v>113</v>
      </c>
      <c r="D100" s="4">
        <v>245</v>
      </c>
      <c r="E100" s="2">
        <f>0.75*Table1[[#This Row],[Reference Production 2020]]+0.25*Table1[[#This Row],[Reference Production 2030]]</f>
        <v>245.75</v>
      </c>
      <c r="F100" s="4">
        <v>248</v>
      </c>
      <c r="G100" s="2">
        <f>AVERAGE(Table1[[#This Row],[Reference Production 2030]],Table1[[#This Row],[Reference Production 2040]])</f>
        <v>265.75</v>
      </c>
      <c r="H100" s="2">
        <f>AVERAGE(Table1[[#This Row],[Reference Production 2030]],Table1[[#This Row],[Reference Production 2050]])</f>
        <v>283.5</v>
      </c>
      <c r="I100" s="2">
        <f>AVERAGE(Table1[[#This Row],[Reference Production 2040]],Table1[[#This Row],[Reference Production 2050]])</f>
        <v>301.25</v>
      </c>
      <c r="J100" s="4">
        <v>319</v>
      </c>
      <c r="K100" s="2">
        <f>Table1[[#This Row],[Reference Production 2050]]</f>
        <v>319</v>
      </c>
      <c r="L100" s="2">
        <f>Table1[[#This Row],[Reference Production 2055]]</f>
        <v>319</v>
      </c>
      <c r="M100" s="4">
        <v>225</v>
      </c>
      <c r="N100" s="2">
        <f>0.75*Table1[[#This Row],[Reference Consumption 2020]]+0.25*Table1[[#This Row],[Reference Consumption 2030]]</f>
        <v>228.75</v>
      </c>
      <c r="O100" s="4">
        <v>240</v>
      </c>
      <c r="P100" s="2">
        <f>AVERAGE(Table1[[#This Row],[Reference Consumption 2030]],Table1[[#This Row],[Reference Consumption 2040]])</f>
        <v>257.5</v>
      </c>
      <c r="Q100" s="2">
        <f>AVERAGE(Table1[[#This Row],[Reference Consumption 2030]],Table1[[#This Row],[Reference Consumption 2050]])</f>
        <v>275</v>
      </c>
      <c r="R100" s="2">
        <f>AVERAGE(Table1[[#This Row],[Reference Consumption 2040]],Table1[[#This Row],[Reference Consumption 2050]])</f>
        <v>292.5</v>
      </c>
      <c r="S100" s="4">
        <v>310</v>
      </c>
      <c r="T100" s="2">
        <f>Table1[[#This Row],[Reference Consumption 2050]]</f>
        <v>310</v>
      </c>
      <c r="U100" s="2">
        <f>Table1[[#This Row],[Reference Consumption 2055]]</f>
        <v>310</v>
      </c>
    </row>
    <row r="101" spans="1:21" x14ac:dyDescent="0.2">
      <c r="A101" t="s">
        <v>17</v>
      </c>
      <c r="B101" t="str">
        <f>LEFT(Table1[[#This Row],[Node]],3)</f>
        <v>RUS</v>
      </c>
      <c r="C101" t="s">
        <v>115</v>
      </c>
      <c r="D101" s="4">
        <v>539.39455999999996</v>
      </c>
      <c r="E101" s="2">
        <f>0.75*Table1[[#This Row],[Reference Production 2020]]+0.25*Table1[[#This Row],[Reference Production 2030]]</f>
        <v>522.09465299999999</v>
      </c>
      <c r="F101" s="4">
        <v>470.19493199999999</v>
      </c>
      <c r="G101" s="2">
        <f>AVERAGE(Table1[[#This Row],[Reference Production 2030]],Table1[[#This Row],[Reference Production 2040]])</f>
        <v>435.69521099999997</v>
      </c>
      <c r="H101" s="2">
        <f>AVERAGE(Table1[[#This Row],[Reference Production 2030]],Table1[[#This Row],[Reference Production 2050]])</f>
        <v>401.19549000000001</v>
      </c>
      <c r="I101" s="2">
        <f>AVERAGE(Table1[[#This Row],[Reference Production 2040]],Table1[[#This Row],[Reference Production 2050]])</f>
        <v>366.69576900000004</v>
      </c>
      <c r="J101" s="4">
        <v>332.19604800000002</v>
      </c>
      <c r="K101" s="2">
        <f>Table1[[#This Row],[Reference Production 2050]]</f>
        <v>332.19604800000002</v>
      </c>
      <c r="L101" s="2">
        <f>Table1[[#This Row],[Reference Production 2055]]</f>
        <v>332.19604800000002</v>
      </c>
      <c r="M101" s="4">
        <v>198.23437199999998</v>
      </c>
      <c r="N101" s="2">
        <f>0.75*Table1[[#This Row],[Reference Consumption 2020]]+0.25*Table1[[#This Row],[Reference Consumption 2030]]</f>
        <v>207.43811069999998</v>
      </c>
      <c r="O101" s="4">
        <v>235.04932679999999</v>
      </c>
      <c r="P101" s="2">
        <f>AVERAGE(Table1[[#This Row],[Reference Consumption 2030]],Table1[[#This Row],[Reference Consumption 2040]])</f>
        <v>231.74542059999999</v>
      </c>
      <c r="Q101" s="2">
        <f>AVERAGE(Table1[[#This Row],[Reference Consumption 2030]],Table1[[#This Row],[Reference Consumption 2050]])</f>
        <v>228.44151439999999</v>
      </c>
      <c r="R101" s="2">
        <f>AVERAGE(Table1[[#This Row],[Reference Consumption 2040]],Table1[[#This Row],[Reference Consumption 2050]])</f>
        <v>225.13760819999999</v>
      </c>
      <c r="S101" s="4">
        <v>221.83370199999999</v>
      </c>
      <c r="T101" s="2">
        <f>Table1[[#This Row],[Reference Consumption 2050]]</f>
        <v>221.83370199999999</v>
      </c>
      <c r="U101" s="2">
        <f>Table1[[#This Row],[Reference Consumption 2055]]</f>
        <v>221.83370199999999</v>
      </c>
    </row>
    <row r="102" spans="1:21" x14ac:dyDescent="0.2">
      <c r="A102" t="s">
        <v>14</v>
      </c>
      <c r="B102" t="str">
        <f>LEFT(Table1[[#This Row],[Node]],3)</f>
        <v>RUS</v>
      </c>
      <c r="C102" t="s">
        <v>115</v>
      </c>
      <c r="D102" s="4">
        <v>38.4</v>
      </c>
      <c r="E102" s="2">
        <f>0.75*Table1[[#This Row],[Reference Production 2020]]+0.25*Table1[[#This Row],[Reference Production 2030]]</f>
        <v>38.294999999999995</v>
      </c>
      <c r="F102" s="4">
        <v>37.979999999999997</v>
      </c>
      <c r="G102" s="2">
        <f>AVERAGE(Table1[[#This Row],[Reference Production 2030]],Table1[[#This Row],[Reference Production 2040]])</f>
        <v>37.664999999999992</v>
      </c>
      <c r="H102" s="2">
        <f>AVERAGE(Table1[[#This Row],[Reference Production 2030]],Table1[[#This Row],[Reference Production 2050]])</f>
        <v>37.349999999999994</v>
      </c>
      <c r="I102" s="2">
        <f>AVERAGE(Table1[[#This Row],[Reference Production 2040]],Table1[[#This Row],[Reference Production 2050]])</f>
        <v>37.034999999999997</v>
      </c>
      <c r="J102" s="4">
        <v>36.72</v>
      </c>
      <c r="K102" s="2">
        <f>Table1[[#This Row],[Reference Production 2050]]</f>
        <v>36.72</v>
      </c>
      <c r="L102" s="2">
        <f>Table1[[#This Row],[Reference Production 2055]]</f>
        <v>36.72</v>
      </c>
      <c r="M102" s="4">
        <v>98.997821999999999</v>
      </c>
      <c r="N102" s="2">
        <f>0.75*Table1[[#This Row],[Reference Consumption 2020]]+0.25*Table1[[#This Row],[Reference Consumption 2030]]</f>
        <v>103.59414945</v>
      </c>
      <c r="O102" s="4">
        <v>117.3831318</v>
      </c>
      <c r="P102" s="2">
        <f>AVERAGE(Table1[[#This Row],[Reference Consumption 2030]],Table1[[#This Row],[Reference Consumption 2040]])</f>
        <v>115.7331681</v>
      </c>
      <c r="Q102" s="2">
        <f>AVERAGE(Table1[[#This Row],[Reference Consumption 2030]],Table1[[#This Row],[Reference Consumption 2050]])</f>
        <v>114.0832044</v>
      </c>
      <c r="R102" s="2">
        <f>AVERAGE(Table1[[#This Row],[Reference Consumption 2040]],Table1[[#This Row],[Reference Consumption 2050]])</f>
        <v>112.4332407</v>
      </c>
      <c r="S102" s="4">
        <v>110.783277</v>
      </c>
      <c r="T102" s="2">
        <f>Table1[[#This Row],[Reference Consumption 2050]]</f>
        <v>110.783277</v>
      </c>
      <c r="U102" s="2">
        <f>Table1[[#This Row],[Reference Consumption 2055]]</f>
        <v>110.783277</v>
      </c>
    </row>
    <row r="103" spans="1:21" x14ac:dyDescent="0.2">
      <c r="A103" t="s">
        <v>50</v>
      </c>
      <c r="B103" t="str">
        <f>LEFT(Table1[[#This Row],[Node]],3)</f>
        <v>RUS</v>
      </c>
      <c r="C103" t="s">
        <v>115</v>
      </c>
      <c r="D103" s="4">
        <v>33.405504000000001</v>
      </c>
      <c r="E103" s="2">
        <f>0.75*Table1[[#This Row],[Reference Production 2020]]+0.25*Table1[[#This Row],[Reference Production 2030]]</f>
        <v>49.139160824999998</v>
      </c>
      <c r="F103" s="4">
        <v>96.340131299999996</v>
      </c>
      <c r="G103" s="2">
        <f>AVERAGE(Table1[[#This Row],[Reference Production 2030]],Table1[[#This Row],[Reference Production 2040]])</f>
        <v>126.141101775</v>
      </c>
      <c r="H103" s="2">
        <f>AVERAGE(Table1[[#This Row],[Reference Production 2030]],Table1[[#This Row],[Reference Production 2050]])</f>
        <v>155.94207225</v>
      </c>
      <c r="I103" s="2">
        <f>AVERAGE(Table1[[#This Row],[Reference Production 2040]],Table1[[#This Row],[Reference Production 2050]])</f>
        <v>185.74304272500001</v>
      </c>
      <c r="J103" s="4">
        <v>215.54401319999999</v>
      </c>
      <c r="K103" s="2">
        <f>Table1[[#This Row],[Reference Production 2050]]</f>
        <v>215.54401319999999</v>
      </c>
      <c r="L103" s="2">
        <f>Table1[[#This Row],[Reference Production 2055]]</f>
        <v>215.54401319999999</v>
      </c>
      <c r="M103" s="4">
        <v>97.201062000000007</v>
      </c>
      <c r="N103" s="2">
        <f>0.75*Table1[[#This Row],[Reference Consumption 2020]]+0.25*Table1[[#This Row],[Reference Consumption 2030]]</f>
        <v>101.71396845000001</v>
      </c>
      <c r="O103" s="4">
        <v>115.2526878</v>
      </c>
      <c r="P103" s="2">
        <f>AVERAGE(Table1[[#This Row],[Reference Consumption 2030]],Table1[[#This Row],[Reference Consumption 2040]])</f>
        <v>113.63267010000001</v>
      </c>
      <c r="Q103" s="2">
        <f>AVERAGE(Table1[[#This Row],[Reference Consumption 2030]],Table1[[#This Row],[Reference Consumption 2050]])</f>
        <v>112.01265240000001</v>
      </c>
      <c r="R103" s="2">
        <f>AVERAGE(Table1[[#This Row],[Reference Consumption 2040]],Table1[[#This Row],[Reference Consumption 2050]])</f>
        <v>110.3926347</v>
      </c>
      <c r="S103" s="4">
        <v>108.772617</v>
      </c>
      <c r="T103" s="2">
        <f>Table1[[#This Row],[Reference Consumption 2050]]</f>
        <v>108.772617</v>
      </c>
      <c r="U103" s="2">
        <f>Table1[[#This Row],[Reference Consumption 2055]]</f>
        <v>108.772617</v>
      </c>
    </row>
    <row r="104" spans="1:21" x14ac:dyDescent="0.2">
      <c r="A104" t="s">
        <v>81</v>
      </c>
      <c r="B104" t="str">
        <f>LEFT(Table1[[#This Row],[Node]],3)</f>
        <v>RUS</v>
      </c>
      <c r="C104" t="s">
        <v>115</v>
      </c>
      <c r="D104" s="4">
        <v>28.799999999999997</v>
      </c>
      <c r="E104" s="2">
        <f>0.75*Table1[[#This Row],[Reference Production 2020]]+0.25*Table1[[#This Row],[Reference Production 2030]]</f>
        <v>28.721249999999998</v>
      </c>
      <c r="F104" s="4">
        <v>28.484999999999999</v>
      </c>
      <c r="G104" s="2">
        <f>AVERAGE(Table1[[#This Row],[Reference Production 2030]],Table1[[#This Row],[Reference Production 2040]])</f>
        <v>28.248750000000001</v>
      </c>
      <c r="H104" s="2">
        <f>AVERAGE(Table1[[#This Row],[Reference Production 2030]],Table1[[#This Row],[Reference Production 2050]])</f>
        <v>28.012499999999999</v>
      </c>
      <c r="I104" s="2">
        <f>AVERAGE(Table1[[#This Row],[Reference Production 2040]],Table1[[#This Row],[Reference Production 2050]])</f>
        <v>27.776249999999997</v>
      </c>
      <c r="J104" s="4">
        <v>27.54</v>
      </c>
      <c r="K104" s="2">
        <f>Table1[[#This Row],[Reference Production 2050]]</f>
        <v>27.54</v>
      </c>
      <c r="L104" s="2">
        <f>Table1[[#This Row],[Reference Production 2055]]</f>
        <v>27.54</v>
      </c>
      <c r="M104" s="4">
        <v>25.566701999999999</v>
      </c>
      <c r="N104" s="2">
        <f>0.75*Table1[[#This Row],[Reference Consumption 2020]]+0.25*Table1[[#This Row],[Reference Consumption 2030]]</f>
        <v>26.75372745</v>
      </c>
      <c r="O104" s="4">
        <v>30.3148038</v>
      </c>
      <c r="P104" s="2">
        <f>AVERAGE(Table1[[#This Row],[Reference Consumption 2030]],Table1[[#This Row],[Reference Consumption 2040]])</f>
        <v>29.8886921</v>
      </c>
      <c r="Q104" s="2">
        <f>AVERAGE(Table1[[#This Row],[Reference Consumption 2030]],Table1[[#This Row],[Reference Consumption 2050]])</f>
        <v>29.4625804</v>
      </c>
      <c r="R104" s="2">
        <f>AVERAGE(Table1[[#This Row],[Reference Consumption 2040]],Table1[[#This Row],[Reference Consumption 2050]])</f>
        <v>29.0364687</v>
      </c>
      <c r="S104" s="4">
        <v>28.610357</v>
      </c>
      <c r="T104" s="2">
        <f>Table1[[#This Row],[Reference Consumption 2050]]</f>
        <v>28.610357</v>
      </c>
      <c r="U104" s="2">
        <f>Table1[[#This Row],[Reference Consumption 2055]]</f>
        <v>28.610357</v>
      </c>
    </row>
    <row r="105" spans="1:21" x14ac:dyDescent="0.2">
      <c r="A105" t="s">
        <v>204</v>
      </c>
      <c r="B105" t="str">
        <f>LEFT(Table1[[#This Row],[Node]],3)</f>
        <v>GEO</v>
      </c>
      <c r="C105" t="s">
        <v>116</v>
      </c>
      <c r="D105" s="4">
        <v>0</v>
      </c>
      <c r="E105" s="2">
        <f>0.75*Table1[[#This Row],[Reference Production 2020]]+0.25*Table1[[#This Row],[Reference Production 2030]]</f>
        <v>0</v>
      </c>
      <c r="F105" s="4">
        <v>0</v>
      </c>
      <c r="G105" s="2">
        <f>AVERAGE(Table1[[#This Row],[Reference Production 2030]],Table1[[#This Row],[Reference Production 2040]])</f>
        <v>0.25</v>
      </c>
      <c r="H105" s="2">
        <f>AVERAGE(Table1[[#This Row],[Reference Production 2030]],Table1[[#This Row],[Reference Production 2050]])</f>
        <v>0.5</v>
      </c>
      <c r="I105" s="2">
        <f>AVERAGE(Table1[[#This Row],[Reference Production 2040]],Table1[[#This Row],[Reference Production 2050]])</f>
        <v>0.75</v>
      </c>
      <c r="J105" s="4">
        <v>1</v>
      </c>
      <c r="K105" s="2">
        <f>Table1[[#This Row],[Reference Production 2050]]</f>
        <v>1</v>
      </c>
      <c r="L105" s="2">
        <f>Table1[[#This Row],[Reference Production 2055]]</f>
        <v>1</v>
      </c>
      <c r="M105" s="4">
        <v>2.6</v>
      </c>
      <c r="N105" s="2">
        <f>0.75*Table1[[#This Row],[Reference Consumption 2020]]+0.25*Table1[[#This Row],[Reference Consumption 2030]]</f>
        <v>2.7</v>
      </c>
      <c r="O105" s="4">
        <v>3</v>
      </c>
      <c r="P105" s="2">
        <f>AVERAGE(Table1[[#This Row],[Reference Consumption 2030]],Table1[[#This Row],[Reference Consumption 2040]])</f>
        <v>3.25</v>
      </c>
      <c r="Q105" s="2">
        <f>AVERAGE(Table1[[#This Row],[Reference Consumption 2030]],Table1[[#This Row],[Reference Consumption 2050]])</f>
        <v>3.5</v>
      </c>
      <c r="R105" s="2">
        <f>AVERAGE(Table1[[#This Row],[Reference Consumption 2040]],Table1[[#This Row],[Reference Consumption 2050]])</f>
        <v>3.75</v>
      </c>
      <c r="S105" s="4">
        <v>4</v>
      </c>
      <c r="T105" s="2">
        <f>Table1[[#This Row],[Reference Consumption 2050]]</f>
        <v>4</v>
      </c>
      <c r="U105" s="2">
        <f>Table1[[#This Row],[Reference Consumption 2055]]</f>
        <v>4</v>
      </c>
    </row>
    <row r="106" spans="1:21" x14ac:dyDescent="0.2">
      <c r="A106" t="s">
        <v>205</v>
      </c>
      <c r="B106" t="str">
        <f>LEFT(Table1[[#This Row],[Node]],3)</f>
        <v>ARM</v>
      </c>
      <c r="C106" t="s">
        <v>116</v>
      </c>
      <c r="D106" s="4">
        <v>0</v>
      </c>
      <c r="E106" s="2">
        <f>0.75*Table1[[#This Row],[Reference Production 2020]]+0.25*Table1[[#This Row],[Reference Production 2030]]</f>
        <v>0</v>
      </c>
      <c r="F106" s="4">
        <v>0</v>
      </c>
      <c r="G106" s="2">
        <f>AVERAGE(Table1[[#This Row],[Reference Production 2030]],Table1[[#This Row],[Reference Production 2040]])</f>
        <v>0</v>
      </c>
      <c r="H106" s="2">
        <f>AVERAGE(Table1[[#This Row],[Reference Production 2030]],Table1[[#This Row],[Reference Production 2050]])</f>
        <v>0</v>
      </c>
      <c r="I106" s="2">
        <f>AVERAGE(Table1[[#This Row],[Reference Production 2040]],Table1[[#This Row],[Reference Production 2050]])</f>
        <v>0</v>
      </c>
      <c r="J106" s="4">
        <v>0</v>
      </c>
      <c r="K106" s="2">
        <f>Table1[[#This Row],[Reference Production 2050]]</f>
        <v>0</v>
      </c>
      <c r="L106" s="2">
        <f>Table1[[#This Row],[Reference Production 2055]]</f>
        <v>0</v>
      </c>
      <c r="M106" s="4">
        <v>2.6</v>
      </c>
      <c r="N106" s="2">
        <f>0.75*Table1[[#This Row],[Reference Consumption 2020]]+0.25*Table1[[#This Row],[Reference Consumption 2030]]</f>
        <v>2.7</v>
      </c>
      <c r="O106" s="4">
        <v>3</v>
      </c>
      <c r="P106" s="2">
        <f>AVERAGE(Table1[[#This Row],[Reference Consumption 2030]],Table1[[#This Row],[Reference Consumption 2040]])</f>
        <v>3.25</v>
      </c>
      <c r="Q106" s="2">
        <f>AVERAGE(Table1[[#This Row],[Reference Consumption 2030]],Table1[[#This Row],[Reference Consumption 2050]])</f>
        <v>3.5</v>
      </c>
      <c r="R106" s="2">
        <f>AVERAGE(Table1[[#This Row],[Reference Consumption 2040]],Table1[[#This Row],[Reference Consumption 2050]])</f>
        <v>3.75</v>
      </c>
      <c r="S106" s="4">
        <v>4</v>
      </c>
      <c r="T106" s="2">
        <f>Table1[[#This Row],[Reference Consumption 2050]]</f>
        <v>4</v>
      </c>
      <c r="U106" s="2">
        <f>Table1[[#This Row],[Reference Consumption 2055]]</f>
        <v>4</v>
      </c>
    </row>
    <row r="107" spans="1:21" x14ac:dyDescent="0.2">
      <c r="A107" t="s">
        <v>29</v>
      </c>
      <c r="B107" t="str">
        <f>LEFT(Table1[[#This Row],[Node]],3)</f>
        <v>AZE</v>
      </c>
      <c r="C107" t="s">
        <v>116</v>
      </c>
      <c r="D107" s="4">
        <v>26</v>
      </c>
      <c r="E107" s="2">
        <f>0.75*Table1[[#This Row],[Reference Production 2020]]+0.25*Table1[[#This Row],[Reference Production 2030]]</f>
        <v>29.5</v>
      </c>
      <c r="F107" s="4">
        <v>40</v>
      </c>
      <c r="G107" s="2">
        <f>AVERAGE(Table1[[#This Row],[Reference Production 2030]],Table1[[#This Row],[Reference Production 2040]])</f>
        <v>40</v>
      </c>
      <c r="H107" s="2">
        <f>AVERAGE(Table1[[#This Row],[Reference Production 2030]],Table1[[#This Row],[Reference Production 2050]])</f>
        <v>40</v>
      </c>
      <c r="I107" s="2">
        <f>AVERAGE(Table1[[#This Row],[Reference Production 2040]],Table1[[#This Row],[Reference Production 2050]])</f>
        <v>40</v>
      </c>
      <c r="J107" s="4">
        <v>40</v>
      </c>
      <c r="K107" s="2">
        <f>Table1[[#This Row],[Reference Production 2050]]</f>
        <v>40</v>
      </c>
      <c r="L107" s="2">
        <f>Table1[[#This Row],[Reference Production 2055]]</f>
        <v>40</v>
      </c>
      <c r="M107" s="4">
        <v>12</v>
      </c>
      <c r="N107" s="2">
        <f>0.75*Table1[[#This Row],[Reference Consumption 2020]]+0.25*Table1[[#This Row],[Reference Consumption 2030]]</f>
        <v>13.25</v>
      </c>
      <c r="O107" s="4">
        <v>17</v>
      </c>
      <c r="P107" s="2">
        <f>AVERAGE(Table1[[#This Row],[Reference Consumption 2030]],Table1[[#This Row],[Reference Consumption 2040]])</f>
        <v>17.25</v>
      </c>
      <c r="Q107" s="2">
        <f>AVERAGE(Table1[[#This Row],[Reference Consumption 2030]],Table1[[#This Row],[Reference Consumption 2050]])</f>
        <v>17.5</v>
      </c>
      <c r="R107" s="2">
        <f>AVERAGE(Table1[[#This Row],[Reference Consumption 2040]],Table1[[#This Row],[Reference Consumption 2050]])</f>
        <v>17.75</v>
      </c>
      <c r="S107" s="4">
        <v>18</v>
      </c>
      <c r="T107" s="2">
        <f>Table1[[#This Row],[Reference Consumption 2050]]</f>
        <v>18</v>
      </c>
      <c r="U107" s="2">
        <f>Table1[[#This Row],[Reference Consumption 2055]]</f>
        <v>18</v>
      </c>
    </row>
    <row r="108" spans="1:21" x14ac:dyDescent="0.2">
      <c r="A108" t="s">
        <v>30</v>
      </c>
      <c r="B108" t="str">
        <f>LEFT(Table1[[#This Row],[Node]],3)</f>
        <v>KAZ</v>
      </c>
      <c r="C108" t="s">
        <v>116</v>
      </c>
      <c r="D108" s="4">
        <v>28</v>
      </c>
      <c r="E108" s="2">
        <f>0.75*Table1[[#This Row],[Reference Production 2020]]+0.25*Table1[[#This Row],[Reference Production 2030]]</f>
        <v>28.5</v>
      </c>
      <c r="F108" s="4">
        <v>30</v>
      </c>
      <c r="G108" s="2">
        <f>AVERAGE(Table1[[#This Row],[Reference Production 2030]],Table1[[#This Row],[Reference Production 2040]])</f>
        <v>31.5</v>
      </c>
      <c r="H108" s="2">
        <f>AVERAGE(Table1[[#This Row],[Reference Production 2030]],Table1[[#This Row],[Reference Production 2050]])</f>
        <v>33</v>
      </c>
      <c r="I108" s="2">
        <f>AVERAGE(Table1[[#This Row],[Reference Production 2040]],Table1[[#This Row],[Reference Production 2050]])</f>
        <v>34.5</v>
      </c>
      <c r="J108" s="4">
        <v>36</v>
      </c>
      <c r="K108" s="2">
        <f>Table1[[#This Row],[Reference Production 2050]]</f>
        <v>36</v>
      </c>
      <c r="L108" s="2">
        <f>Table1[[#This Row],[Reference Production 2055]]</f>
        <v>36</v>
      </c>
      <c r="M108" s="4">
        <v>17</v>
      </c>
      <c r="N108" s="2">
        <f>0.75*Table1[[#This Row],[Reference Consumption 2020]]+0.25*Table1[[#This Row],[Reference Consumption 2030]]</f>
        <v>18</v>
      </c>
      <c r="O108" s="4">
        <v>21</v>
      </c>
      <c r="P108" s="2">
        <f>AVERAGE(Table1[[#This Row],[Reference Consumption 2030]],Table1[[#This Row],[Reference Consumption 2040]])</f>
        <v>22</v>
      </c>
      <c r="Q108" s="2">
        <f>AVERAGE(Table1[[#This Row],[Reference Consumption 2030]],Table1[[#This Row],[Reference Consumption 2050]])</f>
        <v>23</v>
      </c>
      <c r="R108" s="2">
        <f>AVERAGE(Table1[[#This Row],[Reference Consumption 2040]],Table1[[#This Row],[Reference Consumption 2050]])</f>
        <v>24</v>
      </c>
      <c r="S108" s="4">
        <v>25</v>
      </c>
      <c r="T108" s="2">
        <f>Table1[[#This Row],[Reference Consumption 2050]]</f>
        <v>25</v>
      </c>
      <c r="U108" s="2">
        <f>Table1[[#This Row],[Reference Consumption 2055]]</f>
        <v>25</v>
      </c>
    </row>
    <row r="109" spans="1:21" x14ac:dyDescent="0.2">
      <c r="A109" t="s">
        <v>48</v>
      </c>
      <c r="B109" t="str">
        <f>LEFT(Table1[[#This Row],[Node]],3)</f>
        <v>TKM</v>
      </c>
      <c r="C109" t="s">
        <v>116</v>
      </c>
      <c r="D109" s="4">
        <v>75</v>
      </c>
      <c r="E109" s="2">
        <f>0.75*Table1[[#This Row],[Reference Production 2020]]+0.25*Table1[[#This Row],[Reference Production 2030]]</f>
        <v>81.25</v>
      </c>
      <c r="F109" s="4">
        <v>100</v>
      </c>
      <c r="G109" s="2">
        <f>AVERAGE(Table1[[#This Row],[Reference Production 2030]],Table1[[#This Row],[Reference Production 2040]])</f>
        <v>108.75</v>
      </c>
      <c r="H109" s="2">
        <f>AVERAGE(Table1[[#This Row],[Reference Production 2030]],Table1[[#This Row],[Reference Production 2050]])</f>
        <v>117.5</v>
      </c>
      <c r="I109" s="2">
        <f>AVERAGE(Table1[[#This Row],[Reference Production 2040]],Table1[[#This Row],[Reference Production 2050]])</f>
        <v>126.25</v>
      </c>
      <c r="J109" s="4">
        <v>135</v>
      </c>
      <c r="K109" s="2">
        <f>Table1[[#This Row],[Reference Production 2050]]</f>
        <v>135</v>
      </c>
      <c r="L109" s="2">
        <f>Table1[[#This Row],[Reference Production 2055]]</f>
        <v>135</v>
      </c>
      <c r="M109" s="4">
        <v>30</v>
      </c>
      <c r="N109" s="2">
        <f>0.75*Table1[[#This Row],[Reference Consumption 2020]]+0.25*Table1[[#This Row],[Reference Consumption 2030]]</f>
        <v>31.5</v>
      </c>
      <c r="O109" s="4">
        <v>36</v>
      </c>
      <c r="P109" s="2">
        <f>AVERAGE(Table1[[#This Row],[Reference Consumption 2030]],Table1[[#This Row],[Reference Consumption 2040]])</f>
        <v>43.25</v>
      </c>
      <c r="Q109" s="2">
        <f>AVERAGE(Table1[[#This Row],[Reference Consumption 2030]],Table1[[#This Row],[Reference Consumption 2050]])</f>
        <v>50.5</v>
      </c>
      <c r="R109" s="2">
        <f>AVERAGE(Table1[[#This Row],[Reference Consumption 2040]],Table1[[#This Row],[Reference Consumption 2050]])</f>
        <v>57.75</v>
      </c>
      <c r="S109" s="4">
        <v>65</v>
      </c>
      <c r="T109" s="2">
        <f>Table1[[#This Row],[Reference Consumption 2050]]</f>
        <v>65</v>
      </c>
      <c r="U109" s="2">
        <f>Table1[[#This Row],[Reference Consumption 2055]]</f>
        <v>65</v>
      </c>
    </row>
    <row r="110" spans="1:21" x14ac:dyDescent="0.2">
      <c r="A110" t="s">
        <v>27</v>
      </c>
      <c r="B110" t="str">
        <f>LEFT(Table1[[#This Row],[Node]],3)</f>
        <v>UZB</v>
      </c>
      <c r="C110" t="s">
        <v>116</v>
      </c>
      <c r="D110" s="4">
        <v>48</v>
      </c>
      <c r="E110" s="2">
        <f>0.75*Table1[[#This Row],[Reference Production 2020]]+0.25*Table1[[#This Row],[Reference Production 2030]]</f>
        <v>49.75</v>
      </c>
      <c r="F110" s="4">
        <v>55</v>
      </c>
      <c r="G110" s="2">
        <f>AVERAGE(Table1[[#This Row],[Reference Production 2030]],Table1[[#This Row],[Reference Production 2040]])</f>
        <v>56.25</v>
      </c>
      <c r="H110" s="2">
        <f>AVERAGE(Table1[[#This Row],[Reference Production 2030]],Table1[[#This Row],[Reference Production 2050]])</f>
        <v>57.5</v>
      </c>
      <c r="I110" s="2">
        <f>AVERAGE(Table1[[#This Row],[Reference Production 2040]],Table1[[#This Row],[Reference Production 2050]])</f>
        <v>58.75</v>
      </c>
      <c r="J110" s="4">
        <v>60</v>
      </c>
      <c r="K110" s="2">
        <f>Table1[[#This Row],[Reference Production 2050]]</f>
        <v>60</v>
      </c>
      <c r="L110" s="2">
        <f>Table1[[#This Row],[Reference Production 2055]]</f>
        <v>60</v>
      </c>
      <c r="M110" s="4">
        <v>44</v>
      </c>
      <c r="N110" s="2">
        <f>0.75*Table1[[#This Row],[Reference Consumption 2020]]+0.25*Table1[[#This Row],[Reference Consumption 2030]]</f>
        <v>45</v>
      </c>
      <c r="O110" s="4">
        <v>48</v>
      </c>
      <c r="P110" s="2">
        <f>AVERAGE(Table1[[#This Row],[Reference Consumption 2030]],Table1[[#This Row],[Reference Consumption 2040]])</f>
        <v>48.25</v>
      </c>
      <c r="Q110" s="2">
        <f>AVERAGE(Table1[[#This Row],[Reference Consumption 2030]],Table1[[#This Row],[Reference Consumption 2050]])</f>
        <v>48.5</v>
      </c>
      <c r="R110" s="2">
        <f>AVERAGE(Table1[[#This Row],[Reference Consumption 2040]],Table1[[#This Row],[Reference Consumption 2050]])</f>
        <v>48.75</v>
      </c>
      <c r="S110" s="4">
        <v>49</v>
      </c>
      <c r="T110" s="2">
        <f>Table1[[#This Row],[Reference Consumption 2050]]</f>
        <v>49</v>
      </c>
      <c r="U110" s="2">
        <f>Table1[[#This Row],[Reference Consumption 2055]]</f>
        <v>49</v>
      </c>
    </row>
    <row r="111" spans="1:21" x14ac:dyDescent="0.2">
      <c r="A111" t="s">
        <v>49</v>
      </c>
      <c r="B111" t="str">
        <f>LEFT(Table1[[#This Row],[Node]],3)</f>
        <v>PAK</v>
      </c>
      <c r="C111" t="s">
        <v>117</v>
      </c>
      <c r="D111" s="4">
        <v>35</v>
      </c>
      <c r="E111" s="2">
        <f>0.75*Table1[[#This Row],[Reference Production 2020]]+0.25*Table1[[#This Row],[Reference Production 2030]]</f>
        <v>33.75</v>
      </c>
      <c r="F111" s="4">
        <v>30</v>
      </c>
      <c r="G111" s="2">
        <f>AVERAGE(Table1[[#This Row],[Reference Production 2030]],Table1[[#This Row],[Reference Production 2040]])</f>
        <v>28.75</v>
      </c>
      <c r="H111" s="2">
        <f>AVERAGE(Table1[[#This Row],[Reference Production 2030]],Table1[[#This Row],[Reference Production 2050]])</f>
        <v>27.5</v>
      </c>
      <c r="I111" s="2">
        <f>AVERAGE(Table1[[#This Row],[Reference Production 2040]],Table1[[#This Row],[Reference Production 2050]])</f>
        <v>26.25</v>
      </c>
      <c r="J111" s="4">
        <v>25</v>
      </c>
      <c r="K111" s="2">
        <f>Table1[[#This Row],[Reference Production 2050]]</f>
        <v>25</v>
      </c>
      <c r="L111" s="2">
        <f>Table1[[#This Row],[Reference Production 2055]]</f>
        <v>25</v>
      </c>
      <c r="M111" s="4">
        <v>41</v>
      </c>
      <c r="N111" s="2">
        <f>0.75*Table1[[#This Row],[Reference Consumption 2020]]+0.25*Table1[[#This Row],[Reference Consumption 2030]]</f>
        <v>39.5</v>
      </c>
      <c r="O111" s="4">
        <v>35</v>
      </c>
      <c r="P111" s="2">
        <f>AVERAGE(Table1[[#This Row],[Reference Consumption 2030]],Table1[[#This Row],[Reference Consumption 2040]])</f>
        <v>33.75</v>
      </c>
      <c r="Q111" s="2">
        <f>AVERAGE(Table1[[#This Row],[Reference Consumption 2030]],Table1[[#This Row],[Reference Consumption 2050]])</f>
        <v>32.5</v>
      </c>
      <c r="R111" s="2">
        <f>AVERAGE(Table1[[#This Row],[Reference Consumption 2040]],Table1[[#This Row],[Reference Consumption 2050]])</f>
        <v>31.25</v>
      </c>
      <c r="S111" s="4">
        <v>30</v>
      </c>
      <c r="T111" s="2">
        <f>Table1[[#This Row],[Reference Consumption 2050]]</f>
        <v>30</v>
      </c>
      <c r="U111" s="2">
        <f>Table1[[#This Row],[Reference Consumption 2055]]</f>
        <v>30</v>
      </c>
    </row>
    <row r="112" spans="1:21" x14ac:dyDescent="0.2">
      <c r="A112" t="s">
        <v>68</v>
      </c>
      <c r="B112" t="str">
        <f>LEFT(Table1[[#This Row],[Node]],3)</f>
        <v>IND</v>
      </c>
      <c r="C112" t="s">
        <v>117</v>
      </c>
      <c r="D112" s="4">
        <v>4.7503056521269649</v>
      </c>
      <c r="E112" s="2">
        <f>0.75*Table1[[#This Row],[Reference Production 2020]]+0.25*Table1[[#This Row],[Reference Production 2030]]</f>
        <v>5.7551780016153611</v>
      </c>
      <c r="F112" s="4">
        <v>8.7697950500805497</v>
      </c>
      <c r="G112" s="2">
        <f>AVERAGE(Table1[[#This Row],[Reference Production 2030]],Table1[[#This Row],[Reference Production 2040]])</f>
        <v>10.140075526655636</v>
      </c>
      <c r="H112" s="2">
        <f>AVERAGE(Table1[[#This Row],[Reference Production 2030]],Table1[[#This Row],[Reference Production 2050]])</f>
        <v>11.510356003230722</v>
      </c>
      <c r="I112" s="2">
        <f>AVERAGE(Table1[[#This Row],[Reference Production 2040]],Table1[[#This Row],[Reference Production 2050]])</f>
        <v>12.880636479805808</v>
      </c>
      <c r="J112" s="4">
        <v>14.250916956380893</v>
      </c>
      <c r="K112" s="2">
        <f>Table1[[#This Row],[Reference Production 2050]]</f>
        <v>14.250916956380893</v>
      </c>
      <c r="L112" s="2">
        <f>Table1[[#This Row],[Reference Production 2055]]</f>
        <v>14.250916956380893</v>
      </c>
      <c r="M112" s="4">
        <v>6.2</v>
      </c>
      <c r="N112" s="2">
        <f>0.75*Table1[[#This Row],[Reference Consumption 2020]]+0.25*Table1[[#This Row],[Reference Consumption 2030]]</f>
        <v>7.5250000000000004</v>
      </c>
      <c r="O112" s="4">
        <v>11.5</v>
      </c>
      <c r="P112" s="2">
        <f>AVERAGE(Table1[[#This Row],[Reference Consumption 2030]],Table1[[#This Row],[Reference Consumption 2040]])</f>
        <v>12.875</v>
      </c>
      <c r="Q112" s="2">
        <f>AVERAGE(Table1[[#This Row],[Reference Consumption 2030]],Table1[[#This Row],[Reference Consumption 2050]])</f>
        <v>14.25</v>
      </c>
      <c r="R112" s="2">
        <f>AVERAGE(Table1[[#This Row],[Reference Consumption 2040]],Table1[[#This Row],[Reference Consumption 2050]])</f>
        <v>15.625</v>
      </c>
      <c r="S112" s="4">
        <v>17</v>
      </c>
      <c r="T112" s="2">
        <f>Table1[[#This Row],[Reference Consumption 2050]]</f>
        <v>17</v>
      </c>
      <c r="U112" s="2">
        <f>Table1[[#This Row],[Reference Consumption 2055]]</f>
        <v>17</v>
      </c>
    </row>
    <row r="113" spans="1:21" x14ac:dyDescent="0.2">
      <c r="A113" t="s">
        <v>107</v>
      </c>
      <c r="B113" t="str">
        <f>LEFT(Table1[[#This Row],[Node]],3)</f>
        <v>IND</v>
      </c>
      <c r="C113" t="s">
        <v>117</v>
      </c>
      <c r="D113" s="4">
        <v>0</v>
      </c>
      <c r="E113" s="2">
        <f>0.75*Table1[[#This Row],[Reference Production 2020]]+0.25*Table1[[#This Row],[Reference Production 2030]]</f>
        <v>0</v>
      </c>
      <c r="F113" s="4">
        <v>0</v>
      </c>
      <c r="G113" s="2">
        <f>AVERAGE(Table1[[#This Row],[Reference Production 2030]],Table1[[#This Row],[Reference Production 2040]])</f>
        <v>0</v>
      </c>
      <c r="H113" s="2">
        <f>AVERAGE(Table1[[#This Row],[Reference Production 2030]],Table1[[#This Row],[Reference Production 2050]])</f>
        <v>0</v>
      </c>
      <c r="I113" s="2">
        <f>AVERAGE(Table1[[#This Row],[Reference Production 2040]],Table1[[#This Row],[Reference Production 2050]])</f>
        <v>0</v>
      </c>
      <c r="J113" s="4">
        <v>0</v>
      </c>
      <c r="K113" s="2">
        <f>Table1[[#This Row],[Reference Production 2050]]</f>
        <v>0</v>
      </c>
      <c r="L113" s="2">
        <f>Table1[[#This Row],[Reference Production 2055]]</f>
        <v>0</v>
      </c>
      <c r="M113" s="4">
        <v>12.4</v>
      </c>
      <c r="N113" s="2">
        <f>0.75*Table1[[#This Row],[Reference Consumption 2020]]+0.25*Table1[[#This Row],[Reference Consumption 2030]]</f>
        <v>15.05</v>
      </c>
      <c r="O113" s="4">
        <v>23</v>
      </c>
      <c r="P113" s="2">
        <f>AVERAGE(Table1[[#This Row],[Reference Consumption 2030]],Table1[[#This Row],[Reference Consumption 2040]])</f>
        <v>25.75</v>
      </c>
      <c r="Q113" s="2">
        <f>AVERAGE(Table1[[#This Row],[Reference Consumption 2030]],Table1[[#This Row],[Reference Consumption 2050]])</f>
        <v>28.5</v>
      </c>
      <c r="R113" s="2">
        <f>AVERAGE(Table1[[#This Row],[Reference Consumption 2040]],Table1[[#This Row],[Reference Consumption 2050]])</f>
        <v>31.25</v>
      </c>
      <c r="S113" s="4">
        <v>34</v>
      </c>
      <c r="T113" s="2">
        <f>Table1[[#This Row],[Reference Consumption 2050]]</f>
        <v>34</v>
      </c>
      <c r="U113" s="2">
        <f>Table1[[#This Row],[Reference Consumption 2055]]</f>
        <v>34</v>
      </c>
    </row>
    <row r="114" spans="1:21" x14ac:dyDescent="0.2">
      <c r="A114" t="s">
        <v>71</v>
      </c>
      <c r="B114" t="str">
        <f>LEFT(Table1[[#This Row],[Node]],3)</f>
        <v>IND</v>
      </c>
      <c r="C114" t="s">
        <v>117</v>
      </c>
      <c r="D114" s="4">
        <v>3.7343820329840871</v>
      </c>
      <c r="E114" s="2">
        <f>0.75*Table1[[#This Row],[Reference Production 2020]]+0.25*Table1[[#This Row],[Reference Production 2030]]</f>
        <v>4.5243474630384135</v>
      </c>
      <c r="F114" s="4">
        <v>6.8942437532013914</v>
      </c>
      <c r="G114" s="2">
        <f>AVERAGE(Table1[[#This Row],[Reference Production 2030]],Table1[[#This Row],[Reference Production 2040]])</f>
        <v>7.9714693396391088</v>
      </c>
      <c r="H114" s="2">
        <f>AVERAGE(Table1[[#This Row],[Reference Production 2030]],Table1[[#This Row],[Reference Production 2050]])</f>
        <v>9.048694926076827</v>
      </c>
      <c r="I114" s="2">
        <f>AVERAGE(Table1[[#This Row],[Reference Production 2040]],Table1[[#This Row],[Reference Production 2050]])</f>
        <v>10.125920512514544</v>
      </c>
      <c r="J114" s="4">
        <v>11.203146098952262</v>
      </c>
      <c r="K114" s="2">
        <f>Table1[[#This Row],[Reference Production 2050]]</f>
        <v>11.203146098952262</v>
      </c>
      <c r="L114" s="2">
        <f>Table1[[#This Row],[Reference Production 2055]]</f>
        <v>11.203146098952262</v>
      </c>
      <c r="M114" s="4">
        <v>15.438000000000001</v>
      </c>
      <c r="N114" s="2">
        <f>0.75*Table1[[#This Row],[Reference Consumption 2020]]+0.25*Table1[[#This Row],[Reference Consumption 2030]]</f>
        <v>18.73725</v>
      </c>
      <c r="O114" s="4">
        <v>28.635000000000002</v>
      </c>
      <c r="P114" s="2">
        <f>AVERAGE(Table1[[#This Row],[Reference Consumption 2030]],Table1[[#This Row],[Reference Consumption 2040]])</f>
        <v>32.058750000000003</v>
      </c>
      <c r="Q114" s="2">
        <f>AVERAGE(Table1[[#This Row],[Reference Consumption 2030]],Table1[[#This Row],[Reference Consumption 2050]])</f>
        <v>35.482500000000002</v>
      </c>
      <c r="R114" s="2">
        <f>AVERAGE(Table1[[#This Row],[Reference Consumption 2040]],Table1[[#This Row],[Reference Consumption 2050]])</f>
        <v>38.90625</v>
      </c>
      <c r="S114" s="4">
        <v>42.33</v>
      </c>
      <c r="T114" s="2">
        <f>Table1[[#This Row],[Reference Consumption 2050]]</f>
        <v>42.33</v>
      </c>
      <c r="U114" s="2">
        <f>Table1[[#This Row],[Reference Consumption 2055]]</f>
        <v>42.33</v>
      </c>
    </row>
    <row r="115" spans="1:21" x14ac:dyDescent="0.2">
      <c r="A115" t="s">
        <v>61</v>
      </c>
      <c r="B115" t="str">
        <f>LEFT(Table1[[#This Row],[Node]],3)</f>
        <v>IND</v>
      </c>
      <c r="C115" t="s">
        <v>117</v>
      </c>
      <c r="D115" s="4">
        <v>17.515312314888948</v>
      </c>
      <c r="E115" s="2">
        <f>0.75*Table1[[#This Row],[Reference Production 2020]]+0.25*Table1[[#This Row],[Reference Production 2030]]</f>
        <v>21.220474535346227</v>
      </c>
      <c r="F115" s="4">
        <v>32.33596119671806</v>
      </c>
      <c r="G115" s="2">
        <f>AVERAGE(Table1[[#This Row],[Reference Production 2030]],Table1[[#This Row],[Reference Production 2040]])</f>
        <v>37.388455133705257</v>
      </c>
      <c r="H115" s="2">
        <f>AVERAGE(Table1[[#This Row],[Reference Production 2030]],Table1[[#This Row],[Reference Production 2050]])</f>
        <v>42.440949070692454</v>
      </c>
      <c r="I115" s="2">
        <f>AVERAGE(Table1[[#This Row],[Reference Production 2040]],Table1[[#This Row],[Reference Production 2050]])</f>
        <v>47.493443007679652</v>
      </c>
      <c r="J115" s="4">
        <v>52.545936944666849</v>
      </c>
      <c r="K115" s="2">
        <f>Table1[[#This Row],[Reference Production 2050]]</f>
        <v>52.545936944666849</v>
      </c>
      <c r="L115" s="2">
        <f>Table1[[#This Row],[Reference Production 2055]]</f>
        <v>52.545936944666849</v>
      </c>
      <c r="M115" s="4">
        <v>27.962</v>
      </c>
      <c r="N115" s="2">
        <f>0.75*Table1[[#This Row],[Reference Consumption 2020]]+0.25*Table1[[#This Row],[Reference Consumption 2030]]</f>
        <v>33.937750000000001</v>
      </c>
      <c r="O115" s="4">
        <v>51.865000000000002</v>
      </c>
      <c r="P115" s="2">
        <f>AVERAGE(Table1[[#This Row],[Reference Consumption 2030]],Table1[[#This Row],[Reference Consumption 2040]])</f>
        <v>58.066249999999997</v>
      </c>
      <c r="Q115" s="2">
        <f>AVERAGE(Table1[[#This Row],[Reference Consumption 2030]],Table1[[#This Row],[Reference Consumption 2050]])</f>
        <v>64.267499999999998</v>
      </c>
      <c r="R115" s="2">
        <f>AVERAGE(Table1[[#This Row],[Reference Consumption 2040]],Table1[[#This Row],[Reference Consumption 2050]])</f>
        <v>70.46875</v>
      </c>
      <c r="S115" s="4">
        <v>76.67</v>
      </c>
      <c r="T115" s="2">
        <f>Table1[[#This Row],[Reference Consumption 2050]]</f>
        <v>76.67</v>
      </c>
      <c r="U115" s="2">
        <f>Table1[[#This Row],[Reference Consumption 2055]]</f>
        <v>76.67</v>
      </c>
    </row>
    <row r="116" spans="1:21" x14ac:dyDescent="0.2">
      <c r="A116" t="s">
        <v>69</v>
      </c>
      <c r="B116" t="str">
        <f>LEFT(Table1[[#This Row],[Node]],3)</f>
        <v>BGD</v>
      </c>
      <c r="C116" t="s">
        <v>117</v>
      </c>
      <c r="D116" s="4">
        <v>25</v>
      </c>
      <c r="E116" s="2">
        <f>0.75*Table1[[#This Row],[Reference Production 2020]]+0.25*Table1[[#This Row],[Reference Production 2030]]</f>
        <v>20.25</v>
      </c>
      <c r="F116" s="4">
        <v>6</v>
      </c>
      <c r="G116" s="2">
        <f>AVERAGE(Table1[[#This Row],[Reference Production 2030]],Table1[[#This Row],[Reference Production 2040]])</f>
        <v>7.25</v>
      </c>
      <c r="H116" s="2">
        <f>AVERAGE(Table1[[#This Row],[Reference Production 2030]],Table1[[#This Row],[Reference Production 2050]])</f>
        <v>8.5</v>
      </c>
      <c r="I116" s="2">
        <f>AVERAGE(Table1[[#This Row],[Reference Production 2040]],Table1[[#This Row],[Reference Production 2050]])</f>
        <v>9.75</v>
      </c>
      <c r="J116" s="4">
        <v>11</v>
      </c>
      <c r="K116" s="2">
        <f>Table1[[#This Row],[Reference Production 2050]]</f>
        <v>11</v>
      </c>
      <c r="L116" s="2">
        <f>Table1[[#This Row],[Reference Production 2055]]</f>
        <v>11</v>
      </c>
      <c r="M116" s="4">
        <v>30</v>
      </c>
      <c r="N116" s="2">
        <f>0.75*Table1[[#This Row],[Reference Consumption 2020]]+0.25*Table1[[#This Row],[Reference Consumption 2030]]</f>
        <v>30.25</v>
      </c>
      <c r="O116" s="4">
        <v>31</v>
      </c>
      <c r="P116" s="2">
        <f>AVERAGE(Table1[[#This Row],[Reference Consumption 2030]],Table1[[#This Row],[Reference Consumption 2040]])</f>
        <v>31</v>
      </c>
      <c r="Q116" s="2">
        <f>AVERAGE(Table1[[#This Row],[Reference Consumption 2030]],Table1[[#This Row],[Reference Consumption 2050]])</f>
        <v>31</v>
      </c>
      <c r="R116" s="2">
        <f>AVERAGE(Table1[[#This Row],[Reference Consumption 2040]],Table1[[#This Row],[Reference Consumption 2050]])</f>
        <v>31</v>
      </c>
      <c r="S116" s="4">
        <v>31</v>
      </c>
      <c r="T116" s="2">
        <f>Table1[[#This Row],[Reference Consumption 2050]]</f>
        <v>31</v>
      </c>
      <c r="U116" s="2">
        <f>Table1[[#This Row],[Reference Consumption 2055]]</f>
        <v>31</v>
      </c>
    </row>
    <row r="117" spans="1:21" x14ac:dyDescent="0.2">
      <c r="A117" t="s">
        <v>67</v>
      </c>
      <c r="B117" t="str">
        <f>LEFT(Table1[[#This Row],[Node]],3)</f>
        <v>MMR</v>
      </c>
      <c r="C117" t="s">
        <v>117</v>
      </c>
      <c r="D117" s="4">
        <v>17</v>
      </c>
      <c r="E117" s="2">
        <f>0.75*Table1[[#This Row],[Reference Production 2020]]+0.25*Table1[[#This Row],[Reference Production 2030]]</f>
        <v>16</v>
      </c>
      <c r="F117" s="4">
        <v>13</v>
      </c>
      <c r="G117" s="2">
        <f>AVERAGE(Table1[[#This Row],[Reference Production 2030]],Table1[[#This Row],[Reference Production 2040]])</f>
        <v>12</v>
      </c>
      <c r="H117" s="2">
        <f>AVERAGE(Table1[[#This Row],[Reference Production 2030]],Table1[[#This Row],[Reference Production 2050]])</f>
        <v>11</v>
      </c>
      <c r="I117" s="2">
        <f>AVERAGE(Table1[[#This Row],[Reference Production 2040]],Table1[[#This Row],[Reference Production 2050]])</f>
        <v>10</v>
      </c>
      <c r="J117" s="4">
        <v>9</v>
      </c>
      <c r="K117" s="2">
        <f>Table1[[#This Row],[Reference Production 2050]]</f>
        <v>9</v>
      </c>
      <c r="L117" s="2">
        <f>Table1[[#This Row],[Reference Production 2055]]</f>
        <v>9</v>
      </c>
      <c r="M117" s="4">
        <v>4</v>
      </c>
      <c r="N117" s="2">
        <f>0.75*Table1[[#This Row],[Reference Consumption 2020]]+0.25*Table1[[#This Row],[Reference Consumption 2030]]</f>
        <v>5.5</v>
      </c>
      <c r="O117" s="4">
        <v>10</v>
      </c>
      <c r="P117" s="2">
        <f>AVERAGE(Table1[[#This Row],[Reference Consumption 2030]],Table1[[#This Row],[Reference Consumption 2040]])</f>
        <v>10</v>
      </c>
      <c r="Q117" s="2">
        <f>AVERAGE(Table1[[#This Row],[Reference Consumption 2030]],Table1[[#This Row],[Reference Consumption 2050]])</f>
        <v>10</v>
      </c>
      <c r="R117" s="2">
        <f>AVERAGE(Table1[[#This Row],[Reference Consumption 2040]],Table1[[#This Row],[Reference Consumption 2050]])</f>
        <v>10</v>
      </c>
      <c r="S117" s="4">
        <v>10</v>
      </c>
      <c r="T117" s="2">
        <f>Table1[[#This Row],[Reference Consumption 2050]]</f>
        <v>10</v>
      </c>
      <c r="U117" s="2">
        <f>Table1[[#This Row],[Reference Consumption 2055]]</f>
        <v>10</v>
      </c>
    </row>
    <row r="118" spans="1:21" x14ac:dyDescent="0.2">
      <c r="A118" t="s">
        <v>70</v>
      </c>
      <c r="B118" t="str">
        <f>LEFT(Table1[[#This Row],[Node]],3)</f>
        <v>THA</v>
      </c>
      <c r="C118" t="s">
        <v>117</v>
      </c>
      <c r="D118" s="4">
        <v>32</v>
      </c>
      <c r="E118" s="2">
        <f>0.75*Table1[[#This Row],[Reference Production 2020]]+0.25*Table1[[#This Row],[Reference Production 2030]]</f>
        <v>28.75</v>
      </c>
      <c r="F118" s="4">
        <v>19</v>
      </c>
      <c r="G118" s="2">
        <f>AVERAGE(Table1[[#This Row],[Reference Production 2030]],Table1[[#This Row],[Reference Production 2040]])</f>
        <v>16.25</v>
      </c>
      <c r="H118" s="2">
        <f>AVERAGE(Table1[[#This Row],[Reference Production 2030]],Table1[[#This Row],[Reference Production 2050]])</f>
        <v>13.5</v>
      </c>
      <c r="I118" s="2">
        <f>AVERAGE(Table1[[#This Row],[Reference Production 2040]],Table1[[#This Row],[Reference Production 2050]])</f>
        <v>10.75</v>
      </c>
      <c r="J118" s="4">
        <v>8</v>
      </c>
      <c r="K118" s="2">
        <f>Table1[[#This Row],[Reference Production 2050]]</f>
        <v>8</v>
      </c>
      <c r="L118" s="2">
        <f>Table1[[#This Row],[Reference Production 2055]]</f>
        <v>8</v>
      </c>
      <c r="M118" s="4">
        <v>46</v>
      </c>
      <c r="N118" s="2">
        <f>0.75*Table1[[#This Row],[Reference Consumption 2020]]+0.25*Table1[[#This Row],[Reference Consumption 2030]]</f>
        <v>46.25</v>
      </c>
      <c r="O118" s="4">
        <v>47</v>
      </c>
      <c r="P118" s="2">
        <f>AVERAGE(Table1[[#This Row],[Reference Consumption 2030]],Table1[[#This Row],[Reference Consumption 2040]])</f>
        <v>47.75</v>
      </c>
      <c r="Q118" s="2">
        <f>AVERAGE(Table1[[#This Row],[Reference Consumption 2030]],Table1[[#This Row],[Reference Consumption 2050]])</f>
        <v>48.5</v>
      </c>
      <c r="R118" s="2">
        <f>AVERAGE(Table1[[#This Row],[Reference Consumption 2040]],Table1[[#This Row],[Reference Consumption 2050]])</f>
        <v>49.25</v>
      </c>
      <c r="S118" s="4">
        <v>50</v>
      </c>
      <c r="T118" s="2">
        <f>Table1[[#This Row],[Reference Consumption 2050]]</f>
        <v>50</v>
      </c>
      <c r="U118" s="2">
        <f>Table1[[#This Row],[Reference Consumption 2055]]</f>
        <v>50</v>
      </c>
    </row>
    <row r="119" spans="1:21" x14ac:dyDescent="0.2">
      <c r="A119" t="s">
        <v>73</v>
      </c>
      <c r="B119" t="str">
        <f>LEFT(Table1[[#This Row],[Node]],3)</f>
        <v>MYS</v>
      </c>
      <c r="C119" t="s">
        <v>117</v>
      </c>
      <c r="D119" s="4">
        <v>67</v>
      </c>
      <c r="E119" s="2">
        <f>0.75*Table1[[#This Row],[Reference Production 2020]]+0.25*Table1[[#This Row],[Reference Production 2030]]</f>
        <v>67.25</v>
      </c>
      <c r="F119" s="4">
        <v>68</v>
      </c>
      <c r="G119" s="2">
        <f>AVERAGE(Table1[[#This Row],[Reference Production 2030]],Table1[[#This Row],[Reference Production 2040]])</f>
        <v>57.25</v>
      </c>
      <c r="H119" s="2">
        <f>AVERAGE(Table1[[#This Row],[Reference Production 2030]],Table1[[#This Row],[Reference Production 2050]])</f>
        <v>46.5</v>
      </c>
      <c r="I119" s="2">
        <f>AVERAGE(Table1[[#This Row],[Reference Production 2040]],Table1[[#This Row],[Reference Production 2050]])</f>
        <v>35.75</v>
      </c>
      <c r="J119" s="4">
        <v>25</v>
      </c>
      <c r="K119" s="2">
        <f>Table1[[#This Row],[Reference Production 2050]]</f>
        <v>25</v>
      </c>
      <c r="L119" s="2">
        <f>Table1[[#This Row],[Reference Production 2055]]</f>
        <v>25</v>
      </c>
      <c r="M119" s="4">
        <v>39</v>
      </c>
      <c r="N119" s="2">
        <f>0.75*Table1[[#This Row],[Reference Consumption 2020]]+0.25*Table1[[#This Row],[Reference Consumption 2030]]</f>
        <v>43.5</v>
      </c>
      <c r="O119" s="4">
        <v>57</v>
      </c>
      <c r="P119" s="2">
        <f>AVERAGE(Table1[[#This Row],[Reference Consumption 2030]],Table1[[#This Row],[Reference Consumption 2040]])</f>
        <v>57.75</v>
      </c>
      <c r="Q119" s="2">
        <f>AVERAGE(Table1[[#This Row],[Reference Consumption 2030]],Table1[[#This Row],[Reference Consumption 2050]])</f>
        <v>58.5</v>
      </c>
      <c r="R119" s="2">
        <f>AVERAGE(Table1[[#This Row],[Reference Consumption 2040]],Table1[[#This Row],[Reference Consumption 2050]])</f>
        <v>59.25</v>
      </c>
      <c r="S119" s="4">
        <v>60</v>
      </c>
      <c r="T119" s="2">
        <f>Table1[[#This Row],[Reference Consumption 2050]]</f>
        <v>60</v>
      </c>
      <c r="U119" s="2">
        <f>Table1[[#This Row],[Reference Consumption 2055]]</f>
        <v>60</v>
      </c>
    </row>
    <row r="120" spans="1:21" x14ac:dyDescent="0.2">
      <c r="A120" t="s">
        <v>108</v>
      </c>
      <c r="B120" t="str">
        <f>LEFT(Table1[[#This Row],[Node]],3)</f>
        <v>SGP</v>
      </c>
      <c r="C120" t="s">
        <v>117</v>
      </c>
      <c r="D120" s="4">
        <v>0</v>
      </c>
      <c r="E120" s="2">
        <f>0.75*Table1[[#This Row],[Reference Production 2020]]+0.25*Table1[[#This Row],[Reference Production 2030]]</f>
        <v>0</v>
      </c>
      <c r="F120" s="4">
        <v>0</v>
      </c>
      <c r="G120" s="2">
        <f>AVERAGE(Table1[[#This Row],[Reference Production 2030]],Table1[[#This Row],[Reference Production 2040]])</f>
        <v>0</v>
      </c>
      <c r="H120" s="2">
        <f>AVERAGE(Table1[[#This Row],[Reference Production 2030]],Table1[[#This Row],[Reference Production 2050]])</f>
        <v>0</v>
      </c>
      <c r="I120" s="2">
        <f>AVERAGE(Table1[[#This Row],[Reference Production 2040]],Table1[[#This Row],[Reference Production 2050]])</f>
        <v>0</v>
      </c>
      <c r="J120" s="4">
        <v>0</v>
      </c>
      <c r="K120" s="2">
        <f>Table1[[#This Row],[Reference Production 2050]]</f>
        <v>0</v>
      </c>
      <c r="L120" s="2">
        <f>Table1[[#This Row],[Reference Production 2055]]</f>
        <v>0</v>
      </c>
      <c r="M120" s="4">
        <v>12</v>
      </c>
      <c r="N120" s="2">
        <f>0.75*Table1[[#This Row],[Reference Consumption 2020]]+0.25*Table1[[#This Row],[Reference Consumption 2030]]</f>
        <v>12</v>
      </c>
      <c r="O120" s="4">
        <v>12</v>
      </c>
      <c r="P120" s="2">
        <f>AVERAGE(Table1[[#This Row],[Reference Consumption 2030]],Table1[[#This Row],[Reference Consumption 2040]])</f>
        <v>13</v>
      </c>
      <c r="Q120" s="2">
        <f>AVERAGE(Table1[[#This Row],[Reference Consumption 2030]],Table1[[#This Row],[Reference Consumption 2050]])</f>
        <v>14</v>
      </c>
      <c r="R120" s="2">
        <f>AVERAGE(Table1[[#This Row],[Reference Consumption 2040]],Table1[[#This Row],[Reference Consumption 2050]])</f>
        <v>15</v>
      </c>
      <c r="S120" s="4">
        <v>16</v>
      </c>
      <c r="T120" s="2">
        <f>Table1[[#This Row],[Reference Consumption 2050]]</f>
        <v>16</v>
      </c>
      <c r="U120" s="2">
        <f>Table1[[#This Row],[Reference Consumption 2055]]</f>
        <v>16</v>
      </c>
    </row>
    <row r="121" spans="1:21" x14ac:dyDescent="0.2">
      <c r="A121" t="s">
        <v>84</v>
      </c>
      <c r="B121" t="str">
        <f>LEFT(Table1[[#This Row],[Node]],3)</f>
        <v>VNM</v>
      </c>
      <c r="C121" t="s">
        <v>117</v>
      </c>
      <c r="D121" s="4">
        <v>8.6999999999999993</v>
      </c>
      <c r="E121" s="2">
        <f>0.75*Table1[[#This Row],[Reference Production 2020]]+0.25*Table1[[#This Row],[Reference Production 2030]]</f>
        <v>9.2749999999999986</v>
      </c>
      <c r="F121" s="4">
        <v>11</v>
      </c>
      <c r="G121" s="2">
        <f>AVERAGE(Table1[[#This Row],[Reference Production 2030]],Table1[[#This Row],[Reference Production 2040]])</f>
        <v>12.75</v>
      </c>
      <c r="H121" s="2">
        <f>AVERAGE(Table1[[#This Row],[Reference Production 2030]],Table1[[#This Row],[Reference Production 2050]])</f>
        <v>14.5</v>
      </c>
      <c r="I121" s="2">
        <f>AVERAGE(Table1[[#This Row],[Reference Production 2040]],Table1[[#This Row],[Reference Production 2050]])</f>
        <v>16.25</v>
      </c>
      <c r="J121" s="4">
        <v>18</v>
      </c>
      <c r="K121" s="2">
        <f>Table1[[#This Row],[Reference Production 2050]]</f>
        <v>18</v>
      </c>
      <c r="L121" s="2">
        <f>Table1[[#This Row],[Reference Production 2055]]</f>
        <v>18</v>
      </c>
      <c r="M121" s="4">
        <v>8.6999999999999993</v>
      </c>
      <c r="N121" s="2">
        <f>0.75*Table1[[#This Row],[Reference Consumption 2020]]+0.25*Table1[[#This Row],[Reference Consumption 2030]]</f>
        <v>9.7749999999999986</v>
      </c>
      <c r="O121" s="4">
        <v>13</v>
      </c>
      <c r="P121" s="2">
        <f>AVERAGE(Table1[[#This Row],[Reference Consumption 2030]],Table1[[#This Row],[Reference Consumption 2040]])</f>
        <v>14.5</v>
      </c>
      <c r="Q121" s="2">
        <f>AVERAGE(Table1[[#This Row],[Reference Consumption 2030]],Table1[[#This Row],[Reference Consumption 2050]])</f>
        <v>16</v>
      </c>
      <c r="R121" s="2">
        <f>AVERAGE(Table1[[#This Row],[Reference Consumption 2040]],Table1[[#This Row],[Reference Consumption 2050]])</f>
        <v>17.5</v>
      </c>
      <c r="S121" s="4">
        <v>19</v>
      </c>
      <c r="T121" s="2">
        <f>Table1[[#This Row],[Reference Consumption 2050]]</f>
        <v>19</v>
      </c>
      <c r="U121" s="2">
        <f>Table1[[#This Row],[Reference Consumption 2055]]</f>
        <v>19</v>
      </c>
    </row>
    <row r="122" spans="1:21" x14ac:dyDescent="0.2">
      <c r="A122" t="s">
        <v>66</v>
      </c>
      <c r="B122" t="str">
        <f>LEFT(Table1[[#This Row],[Node]],3)</f>
        <v>CHN</v>
      </c>
      <c r="C122" t="s">
        <v>117</v>
      </c>
      <c r="D122" s="4">
        <v>1.3744222153285044</v>
      </c>
      <c r="E122" s="2">
        <f>0.75*Table1[[#This Row],[Reference Production 2020]]+0.25*Table1[[#This Row],[Reference Production 2030]]</f>
        <v>1.4735182329748346</v>
      </c>
      <c r="F122" s="4">
        <v>1.7708062859138252</v>
      </c>
      <c r="G122" s="2">
        <f>AVERAGE(Table1[[#This Row],[Reference Production 2030]],Table1[[#This Row],[Reference Production 2040]])</f>
        <v>4.75251653592822</v>
      </c>
      <c r="H122" s="2">
        <f>AVERAGE(Table1[[#This Row],[Reference Production 2030]],Table1[[#This Row],[Reference Production 2050]])</f>
        <v>7.7342267859426146</v>
      </c>
      <c r="I122" s="2">
        <f>AVERAGE(Table1[[#This Row],[Reference Production 2040]],Table1[[#This Row],[Reference Production 2050]])</f>
        <v>10.71593703595701</v>
      </c>
      <c r="J122" s="4">
        <v>13.697647285971405</v>
      </c>
      <c r="K122" s="2">
        <f>Table1[[#This Row],[Reference Production 2050]]</f>
        <v>13.697647285971405</v>
      </c>
      <c r="L122" s="2">
        <f>Table1[[#This Row],[Reference Production 2055]]</f>
        <v>13.697647285971405</v>
      </c>
      <c r="M122" s="4">
        <v>113.48799999999999</v>
      </c>
      <c r="N122" s="2">
        <f>0.75*Table1[[#This Row],[Reference Consumption 2020]]+0.25*Table1[[#This Row],[Reference Consumption 2030]]</f>
        <v>120.58099999999999</v>
      </c>
      <c r="O122" s="4">
        <v>141.85999999999999</v>
      </c>
      <c r="P122" s="2">
        <f>AVERAGE(Table1[[#This Row],[Reference Consumption 2030]],Table1[[#This Row],[Reference Consumption 2040]])</f>
        <v>144.62799999999999</v>
      </c>
      <c r="Q122" s="2">
        <f>AVERAGE(Table1[[#This Row],[Reference Consumption 2030]],Table1[[#This Row],[Reference Consumption 2050]])</f>
        <v>147.39599999999999</v>
      </c>
      <c r="R122" s="2">
        <f>AVERAGE(Table1[[#This Row],[Reference Consumption 2040]],Table1[[#This Row],[Reference Consumption 2050]])</f>
        <v>150.16399999999999</v>
      </c>
      <c r="S122" s="4">
        <v>152.93199999999999</v>
      </c>
      <c r="T122" s="2">
        <f>Table1[[#This Row],[Reference Consumption 2050]]</f>
        <v>152.93199999999999</v>
      </c>
      <c r="U122" s="2">
        <f>Table1[[#This Row],[Reference Consumption 2055]]</f>
        <v>152.93199999999999</v>
      </c>
    </row>
    <row r="123" spans="1:21" x14ac:dyDescent="0.2">
      <c r="A123" t="s">
        <v>64</v>
      </c>
      <c r="B123" t="str">
        <f>LEFT(Table1[[#This Row],[Node]],3)</f>
        <v>CHN</v>
      </c>
      <c r="C123" t="s">
        <v>117</v>
      </c>
      <c r="D123" s="4">
        <v>62.802539556952844</v>
      </c>
      <c r="E123" s="2">
        <f>0.75*Table1[[#This Row],[Reference Production 2020]]+0.25*Table1[[#This Row],[Reference Production 2030]]</f>
        <v>64.583872105707641</v>
      </c>
      <c r="F123" s="4">
        <v>69.927869751972025</v>
      </c>
      <c r="G123" s="2">
        <f>AVERAGE(Table1[[#This Row],[Reference Production 2030]],Table1[[#This Row],[Reference Production 2040]])</f>
        <v>68.990686696229588</v>
      </c>
      <c r="H123" s="2">
        <f>AVERAGE(Table1[[#This Row],[Reference Production 2030]],Table1[[#This Row],[Reference Production 2050]])</f>
        <v>68.053503640487151</v>
      </c>
      <c r="I123" s="2">
        <f>AVERAGE(Table1[[#This Row],[Reference Production 2040]],Table1[[#This Row],[Reference Production 2050]])</f>
        <v>67.116320584744699</v>
      </c>
      <c r="J123" s="4">
        <v>66.179137529002261</v>
      </c>
      <c r="K123" s="2">
        <f>Table1[[#This Row],[Reference Production 2050]]</f>
        <v>66.179137529002261</v>
      </c>
      <c r="L123" s="2">
        <f>Table1[[#This Row],[Reference Production 2055]]</f>
        <v>66.179137529002261</v>
      </c>
      <c r="M123" s="4">
        <v>31.488</v>
      </c>
      <c r="N123" s="2">
        <f>0.75*Table1[[#This Row],[Reference Consumption 2020]]+0.25*Table1[[#This Row],[Reference Consumption 2030]]</f>
        <v>33.456000000000003</v>
      </c>
      <c r="O123" s="4">
        <v>39.36</v>
      </c>
      <c r="P123" s="2">
        <f>AVERAGE(Table1[[#This Row],[Reference Consumption 2030]],Table1[[#This Row],[Reference Consumption 2040]])</f>
        <v>40.128</v>
      </c>
      <c r="Q123" s="2">
        <f>AVERAGE(Table1[[#This Row],[Reference Consumption 2030]],Table1[[#This Row],[Reference Consumption 2050]])</f>
        <v>40.896000000000001</v>
      </c>
      <c r="R123" s="2">
        <f>AVERAGE(Table1[[#This Row],[Reference Consumption 2040]],Table1[[#This Row],[Reference Consumption 2050]])</f>
        <v>41.664000000000001</v>
      </c>
      <c r="S123" s="4">
        <v>42.432000000000002</v>
      </c>
      <c r="T123" s="2">
        <f>Table1[[#This Row],[Reference Consumption 2050]]</f>
        <v>42.432000000000002</v>
      </c>
      <c r="U123" s="2">
        <f>Table1[[#This Row],[Reference Consumption 2055]]</f>
        <v>42.432000000000002</v>
      </c>
    </row>
    <row r="124" spans="1:21" x14ac:dyDescent="0.2">
      <c r="A124" t="s">
        <v>3</v>
      </c>
      <c r="B124" t="str">
        <f>LEFT(Table1[[#This Row],[Node]],3)</f>
        <v>CHN</v>
      </c>
      <c r="C124" t="s">
        <v>117</v>
      </c>
      <c r="D124" s="4">
        <v>7.7988341763682518</v>
      </c>
      <c r="E124" s="2">
        <f>0.75*Table1[[#This Row],[Reference Production 2020]]+0.25*Table1[[#This Row],[Reference Production 2030]]</f>
        <v>9.5042001192378827</v>
      </c>
      <c r="F124" s="4">
        <v>14.620297947846778</v>
      </c>
      <c r="G124" s="2">
        <f>AVERAGE(Table1[[#This Row],[Reference Production 2030]],Table1[[#This Row],[Reference Production 2040]])</f>
        <v>15.050179681538037</v>
      </c>
      <c r="H124" s="2">
        <f>AVERAGE(Table1[[#This Row],[Reference Production 2030]],Table1[[#This Row],[Reference Production 2050]])</f>
        <v>15.480061415229297</v>
      </c>
      <c r="I124" s="2">
        <f>AVERAGE(Table1[[#This Row],[Reference Production 2040]],Table1[[#This Row],[Reference Production 2050]])</f>
        <v>15.909943148920558</v>
      </c>
      <c r="J124" s="4">
        <v>16.339824882611818</v>
      </c>
      <c r="K124" s="2">
        <f>Table1[[#This Row],[Reference Production 2050]]</f>
        <v>16.339824882611818</v>
      </c>
      <c r="L124" s="2">
        <f>Table1[[#This Row],[Reference Production 2055]]</f>
        <v>16.339824882611818</v>
      </c>
      <c r="M124" s="4">
        <v>16.727999999999998</v>
      </c>
      <c r="N124" s="2">
        <f>0.75*Table1[[#This Row],[Reference Consumption 2020]]+0.25*Table1[[#This Row],[Reference Consumption 2030]]</f>
        <v>17.773499999999999</v>
      </c>
      <c r="O124" s="4">
        <v>20.91</v>
      </c>
      <c r="P124" s="2">
        <f>AVERAGE(Table1[[#This Row],[Reference Consumption 2030]],Table1[[#This Row],[Reference Consumption 2040]])</f>
        <v>21.317999999999998</v>
      </c>
      <c r="Q124" s="2">
        <f>AVERAGE(Table1[[#This Row],[Reference Consumption 2030]],Table1[[#This Row],[Reference Consumption 2050]])</f>
        <v>21.725999999999999</v>
      </c>
      <c r="R124" s="2">
        <f>AVERAGE(Table1[[#This Row],[Reference Consumption 2040]],Table1[[#This Row],[Reference Consumption 2050]])</f>
        <v>22.134</v>
      </c>
      <c r="S124" s="4">
        <v>22.541999999999998</v>
      </c>
      <c r="T124" s="2">
        <f>Table1[[#This Row],[Reference Consumption 2050]]</f>
        <v>22.541999999999998</v>
      </c>
      <c r="U124" s="2">
        <f>Table1[[#This Row],[Reference Consumption 2055]]</f>
        <v>22.541999999999998</v>
      </c>
    </row>
    <row r="125" spans="1:21" x14ac:dyDescent="0.2">
      <c r="A125" t="s">
        <v>2</v>
      </c>
      <c r="B125" t="str">
        <f>LEFT(Table1[[#This Row],[Node]],3)</f>
        <v>CHN</v>
      </c>
      <c r="C125" t="s">
        <v>117</v>
      </c>
      <c r="D125" s="4">
        <v>7.987339893737909</v>
      </c>
      <c r="E125" s="2">
        <f>0.75*Table1[[#This Row],[Reference Production 2020]]+0.25*Table1[[#This Row],[Reference Production 2030]]</f>
        <v>10.185586242005154</v>
      </c>
      <c r="F125" s="4">
        <v>16.780325286806892</v>
      </c>
      <c r="G125" s="2">
        <f>AVERAGE(Table1[[#This Row],[Reference Production 2030]],Table1[[#This Row],[Reference Production 2040]])</f>
        <v>14.745080787152283</v>
      </c>
      <c r="H125" s="2">
        <f>AVERAGE(Table1[[#This Row],[Reference Production 2030]],Table1[[#This Row],[Reference Production 2050]])</f>
        <v>12.709836287497671</v>
      </c>
      <c r="I125" s="2">
        <f>AVERAGE(Table1[[#This Row],[Reference Production 2040]],Table1[[#This Row],[Reference Production 2050]])</f>
        <v>10.67459178784306</v>
      </c>
      <c r="J125" s="4">
        <v>8.6393472881884499</v>
      </c>
      <c r="K125" s="2">
        <f>Table1[[#This Row],[Reference Production 2050]]</f>
        <v>8.6393472881884499</v>
      </c>
      <c r="L125" s="2">
        <f>Table1[[#This Row],[Reference Production 2055]]</f>
        <v>8.6393472881884499</v>
      </c>
      <c r="M125" s="4">
        <v>74.456000000000003</v>
      </c>
      <c r="N125" s="2">
        <f>0.75*Table1[[#This Row],[Reference Consumption 2020]]+0.25*Table1[[#This Row],[Reference Consumption 2030]]</f>
        <v>79.109499999999997</v>
      </c>
      <c r="O125" s="4">
        <v>93.070000000000007</v>
      </c>
      <c r="P125" s="2">
        <f>AVERAGE(Table1[[#This Row],[Reference Consumption 2030]],Table1[[#This Row],[Reference Consumption 2040]])</f>
        <v>94.885999999999996</v>
      </c>
      <c r="Q125" s="2">
        <f>AVERAGE(Table1[[#This Row],[Reference Consumption 2030]],Table1[[#This Row],[Reference Consumption 2050]])</f>
        <v>96.701999999999998</v>
      </c>
      <c r="R125" s="2">
        <f>AVERAGE(Table1[[#This Row],[Reference Consumption 2040]],Table1[[#This Row],[Reference Consumption 2050]])</f>
        <v>98.518000000000001</v>
      </c>
      <c r="S125" s="4">
        <v>100.334</v>
      </c>
      <c r="T125" s="2">
        <f>Table1[[#This Row],[Reference Consumption 2050]]</f>
        <v>100.334</v>
      </c>
      <c r="U125" s="2">
        <f>Table1[[#This Row],[Reference Consumption 2055]]</f>
        <v>100.334</v>
      </c>
    </row>
    <row r="126" spans="1:21" x14ac:dyDescent="0.2">
      <c r="A126" t="s">
        <v>65</v>
      </c>
      <c r="B126" t="str">
        <f>LEFT(Table1[[#This Row],[Node]],3)</f>
        <v>CHN</v>
      </c>
      <c r="C126" t="s">
        <v>117</v>
      </c>
      <c r="D126" s="4">
        <v>70.259203729215017</v>
      </c>
      <c r="E126" s="2">
        <f>0.75*Table1[[#This Row],[Reference Production 2020]]+0.25*Table1[[#This Row],[Reference Production 2030]]</f>
        <v>77.846690401153268</v>
      </c>
      <c r="F126" s="4">
        <v>100.60915041696802</v>
      </c>
      <c r="G126" s="2">
        <f>AVERAGE(Table1[[#This Row],[Reference Production 2030]],Table1[[#This Row],[Reference Production 2040]])</f>
        <v>99.899305536795794</v>
      </c>
      <c r="H126" s="2">
        <f>AVERAGE(Table1[[#This Row],[Reference Production 2030]],Table1[[#This Row],[Reference Production 2050]])</f>
        <v>99.189460656623567</v>
      </c>
      <c r="I126" s="2">
        <f>AVERAGE(Table1[[#This Row],[Reference Production 2040]],Table1[[#This Row],[Reference Production 2050]])</f>
        <v>98.47961577645134</v>
      </c>
      <c r="J126" s="4">
        <v>97.769770896279098</v>
      </c>
      <c r="K126" s="2">
        <f>Table1[[#This Row],[Reference Production 2050]]</f>
        <v>97.769770896279098</v>
      </c>
      <c r="L126" s="2">
        <f>Table1[[#This Row],[Reference Production 2055]]</f>
        <v>97.769770896279098</v>
      </c>
      <c r="M126" s="4">
        <v>65.927999999999997</v>
      </c>
      <c r="N126" s="2">
        <f>0.75*Table1[[#This Row],[Reference Consumption 2020]]+0.25*Table1[[#This Row],[Reference Consumption 2030]]</f>
        <v>70.048500000000004</v>
      </c>
      <c r="O126" s="4">
        <v>82.410000000000011</v>
      </c>
      <c r="P126" s="2">
        <f>AVERAGE(Table1[[#This Row],[Reference Consumption 2030]],Table1[[#This Row],[Reference Consumption 2040]])</f>
        <v>84.018000000000001</v>
      </c>
      <c r="Q126" s="2">
        <f>AVERAGE(Table1[[#This Row],[Reference Consumption 2030]],Table1[[#This Row],[Reference Consumption 2050]])</f>
        <v>85.626000000000005</v>
      </c>
      <c r="R126" s="2">
        <f>AVERAGE(Table1[[#This Row],[Reference Consumption 2040]],Table1[[#This Row],[Reference Consumption 2050]])</f>
        <v>87.234000000000009</v>
      </c>
      <c r="S126" s="4">
        <v>88.841999999999999</v>
      </c>
      <c r="T126" s="2">
        <f>Table1[[#This Row],[Reference Consumption 2050]]</f>
        <v>88.841999999999999</v>
      </c>
      <c r="U126" s="2">
        <f>Table1[[#This Row],[Reference Consumption 2055]]</f>
        <v>88.841999999999999</v>
      </c>
    </row>
    <row r="127" spans="1:21" x14ac:dyDescent="0.2">
      <c r="A127" t="s">
        <v>47</v>
      </c>
      <c r="B127" t="str">
        <f>LEFT(Table1[[#This Row],[Node]],3)</f>
        <v>CHN</v>
      </c>
      <c r="C127" t="s">
        <v>117</v>
      </c>
      <c r="D127" s="4">
        <v>42.777660428397482</v>
      </c>
      <c r="E127" s="2">
        <f>0.75*Table1[[#This Row],[Reference Production 2020]]+0.25*Table1[[#This Row],[Reference Production 2030]]</f>
        <v>43.656132898921221</v>
      </c>
      <c r="F127" s="4">
        <v>46.291550310492447</v>
      </c>
      <c r="G127" s="2">
        <f>AVERAGE(Table1[[#This Row],[Reference Production 2030]],Table1[[#This Row],[Reference Production 2040]])</f>
        <v>55.312230762356066</v>
      </c>
      <c r="H127" s="2">
        <f>AVERAGE(Table1[[#This Row],[Reference Production 2030]],Table1[[#This Row],[Reference Production 2050]])</f>
        <v>64.332911214219692</v>
      </c>
      <c r="I127" s="2">
        <f>AVERAGE(Table1[[#This Row],[Reference Production 2040]],Table1[[#This Row],[Reference Production 2050]])</f>
        <v>73.353591666083304</v>
      </c>
      <c r="J127" s="4">
        <v>82.37427211794693</v>
      </c>
      <c r="K127" s="2">
        <f>Table1[[#This Row],[Reference Production 2050]]</f>
        <v>82.37427211794693</v>
      </c>
      <c r="L127" s="2">
        <f>Table1[[#This Row],[Reference Production 2055]]</f>
        <v>82.37427211794693</v>
      </c>
      <c r="M127" s="4">
        <v>25.911999999999999</v>
      </c>
      <c r="N127" s="2">
        <f>0.75*Table1[[#This Row],[Reference Consumption 2020]]+0.25*Table1[[#This Row],[Reference Consumption 2030]]</f>
        <v>27.531499999999998</v>
      </c>
      <c r="O127" s="4">
        <v>32.39</v>
      </c>
      <c r="P127" s="2">
        <f>AVERAGE(Table1[[#This Row],[Reference Consumption 2030]],Table1[[#This Row],[Reference Consumption 2040]])</f>
        <v>33.021999999999998</v>
      </c>
      <c r="Q127" s="2">
        <f>AVERAGE(Table1[[#This Row],[Reference Consumption 2030]],Table1[[#This Row],[Reference Consumption 2050]])</f>
        <v>33.653999999999996</v>
      </c>
      <c r="R127" s="2">
        <f>AVERAGE(Table1[[#This Row],[Reference Consumption 2040]],Table1[[#This Row],[Reference Consumption 2050]])</f>
        <v>34.286000000000001</v>
      </c>
      <c r="S127" s="4">
        <v>34.917999999999999</v>
      </c>
      <c r="T127" s="2">
        <f>Table1[[#This Row],[Reference Consumption 2050]]</f>
        <v>34.917999999999999</v>
      </c>
      <c r="U127" s="2">
        <f>Table1[[#This Row],[Reference Consumption 2055]]</f>
        <v>34.917999999999999</v>
      </c>
    </row>
    <row r="128" spans="1:21" x14ac:dyDescent="0.2">
      <c r="A128" t="s">
        <v>83</v>
      </c>
      <c r="B128" t="str">
        <f>LEFT(Table1[[#This Row],[Node]],3)</f>
        <v>PHL</v>
      </c>
      <c r="C128" t="s">
        <v>117</v>
      </c>
      <c r="D128" s="4">
        <v>3.7</v>
      </c>
      <c r="E128" s="2">
        <f>0.75*Table1[[#This Row],[Reference Production 2020]]+0.25*Table1[[#This Row],[Reference Production 2030]]</f>
        <v>4.5250000000000004</v>
      </c>
      <c r="F128" s="4">
        <v>7</v>
      </c>
      <c r="G128" s="2">
        <f>AVERAGE(Table1[[#This Row],[Reference Production 2030]],Table1[[#This Row],[Reference Production 2040]])</f>
        <v>8.5</v>
      </c>
      <c r="H128" s="2">
        <f>AVERAGE(Table1[[#This Row],[Reference Production 2030]],Table1[[#This Row],[Reference Production 2050]])</f>
        <v>10</v>
      </c>
      <c r="I128" s="2">
        <f>AVERAGE(Table1[[#This Row],[Reference Production 2040]],Table1[[#This Row],[Reference Production 2050]])</f>
        <v>11.5</v>
      </c>
      <c r="J128" s="4">
        <v>13</v>
      </c>
      <c r="K128" s="2">
        <f>Table1[[#This Row],[Reference Production 2050]]</f>
        <v>13</v>
      </c>
      <c r="L128" s="2">
        <f>Table1[[#This Row],[Reference Production 2055]]</f>
        <v>13</v>
      </c>
      <c r="M128" s="4">
        <v>3.7</v>
      </c>
      <c r="N128" s="2">
        <f>0.75*Table1[[#This Row],[Reference Consumption 2020]]+0.25*Table1[[#This Row],[Reference Consumption 2030]]</f>
        <v>4.5250000000000004</v>
      </c>
      <c r="O128" s="4">
        <v>7</v>
      </c>
      <c r="P128" s="2">
        <f>AVERAGE(Table1[[#This Row],[Reference Consumption 2030]],Table1[[#This Row],[Reference Consumption 2040]])</f>
        <v>8.5</v>
      </c>
      <c r="Q128" s="2">
        <f>AVERAGE(Table1[[#This Row],[Reference Consumption 2030]],Table1[[#This Row],[Reference Consumption 2050]])</f>
        <v>10</v>
      </c>
      <c r="R128" s="2">
        <f>AVERAGE(Table1[[#This Row],[Reference Consumption 2040]],Table1[[#This Row],[Reference Consumption 2050]])</f>
        <v>11.5</v>
      </c>
      <c r="S128" s="4">
        <v>13</v>
      </c>
      <c r="T128" s="2">
        <f>Table1[[#This Row],[Reference Consumption 2050]]</f>
        <v>13</v>
      </c>
      <c r="U128" s="2">
        <f>Table1[[#This Row],[Reference Consumption 2055]]</f>
        <v>13</v>
      </c>
    </row>
    <row r="129" spans="1:21" x14ac:dyDescent="0.2">
      <c r="A129" t="s">
        <v>109</v>
      </c>
      <c r="B129" t="str">
        <f>LEFT(Table1[[#This Row],[Node]],3)</f>
        <v>TWN</v>
      </c>
      <c r="C129" t="s">
        <v>117</v>
      </c>
      <c r="D129" s="4">
        <v>0.1</v>
      </c>
      <c r="E129" s="2">
        <f>0.75*Table1[[#This Row],[Reference Production 2020]]+0.25*Table1[[#This Row],[Reference Production 2030]]</f>
        <v>7.5000000000000011E-2</v>
      </c>
      <c r="F129" s="4">
        <v>0</v>
      </c>
      <c r="G129" s="2">
        <f>AVERAGE(Table1[[#This Row],[Reference Production 2030]],Table1[[#This Row],[Reference Production 2040]])</f>
        <v>0.5</v>
      </c>
      <c r="H129" s="2">
        <f>AVERAGE(Table1[[#This Row],[Reference Production 2030]],Table1[[#This Row],[Reference Production 2050]])</f>
        <v>1</v>
      </c>
      <c r="I129" s="2">
        <f>AVERAGE(Table1[[#This Row],[Reference Production 2040]],Table1[[#This Row],[Reference Production 2050]])</f>
        <v>1.5</v>
      </c>
      <c r="J129" s="4">
        <v>2</v>
      </c>
      <c r="K129" s="2">
        <f>Table1[[#This Row],[Reference Production 2050]]</f>
        <v>2</v>
      </c>
      <c r="L129" s="2">
        <f>Table1[[#This Row],[Reference Production 2055]]</f>
        <v>2</v>
      </c>
      <c r="M129" s="4">
        <v>24</v>
      </c>
      <c r="N129" s="2">
        <f>0.75*Table1[[#This Row],[Reference Consumption 2020]]+0.25*Table1[[#This Row],[Reference Consumption 2030]]</f>
        <v>24</v>
      </c>
      <c r="O129" s="4">
        <v>24</v>
      </c>
      <c r="P129" s="2">
        <f>AVERAGE(Table1[[#This Row],[Reference Consumption 2030]],Table1[[#This Row],[Reference Consumption 2040]])</f>
        <v>26.5</v>
      </c>
      <c r="Q129" s="2">
        <f>AVERAGE(Table1[[#This Row],[Reference Consumption 2030]],Table1[[#This Row],[Reference Consumption 2050]])</f>
        <v>29</v>
      </c>
      <c r="R129" s="2">
        <f>AVERAGE(Table1[[#This Row],[Reference Consumption 2040]],Table1[[#This Row],[Reference Consumption 2050]])</f>
        <v>31.5</v>
      </c>
      <c r="S129" s="4">
        <v>34</v>
      </c>
      <c r="T129" s="2">
        <f>Table1[[#This Row],[Reference Consumption 2050]]</f>
        <v>34</v>
      </c>
      <c r="U129" s="2">
        <f>Table1[[#This Row],[Reference Consumption 2055]]</f>
        <v>34</v>
      </c>
    </row>
    <row r="130" spans="1:21" x14ac:dyDescent="0.2">
      <c r="A130" t="s">
        <v>1</v>
      </c>
      <c r="B130" t="str">
        <f>LEFT(Table1[[#This Row],[Node]],3)</f>
        <v>KOR</v>
      </c>
      <c r="C130" t="s">
        <v>117</v>
      </c>
      <c r="D130" s="4">
        <v>0.5</v>
      </c>
      <c r="E130" s="2">
        <f>0.75*Table1[[#This Row],[Reference Production 2020]]+0.25*Table1[[#This Row],[Reference Production 2030]]</f>
        <v>0.375</v>
      </c>
      <c r="F130" s="4">
        <v>0</v>
      </c>
      <c r="G130" s="2">
        <f>AVERAGE(Table1[[#This Row],[Reference Production 2030]],Table1[[#This Row],[Reference Production 2040]])</f>
        <v>0.5</v>
      </c>
      <c r="H130" s="2">
        <f>AVERAGE(Table1[[#This Row],[Reference Production 2030]],Table1[[#This Row],[Reference Production 2050]])</f>
        <v>1</v>
      </c>
      <c r="I130" s="2">
        <f>AVERAGE(Table1[[#This Row],[Reference Production 2040]],Table1[[#This Row],[Reference Production 2050]])</f>
        <v>1.5</v>
      </c>
      <c r="J130" s="4">
        <v>2</v>
      </c>
      <c r="K130" s="2">
        <f>Table1[[#This Row],[Reference Production 2050]]</f>
        <v>2</v>
      </c>
      <c r="L130" s="2">
        <f>Table1[[#This Row],[Reference Production 2055]]</f>
        <v>2</v>
      </c>
      <c r="M130" s="4">
        <v>55</v>
      </c>
      <c r="N130" s="2">
        <f>0.75*Table1[[#This Row],[Reference Consumption 2020]]+0.25*Table1[[#This Row],[Reference Consumption 2030]]</f>
        <v>55</v>
      </c>
      <c r="O130" s="4">
        <v>55</v>
      </c>
      <c r="P130" s="2">
        <f>AVERAGE(Table1[[#This Row],[Reference Consumption 2030]],Table1[[#This Row],[Reference Consumption 2040]])</f>
        <v>58.75</v>
      </c>
      <c r="Q130" s="2">
        <f>AVERAGE(Table1[[#This Row],[Reference Consumption 2030]],Table1[[#This Row],[Reference Consumption 2050]])</f>
        <v>62.5</v>
      </c>
      <c r="R130" s="2">
        <f>AVERAGE(Table1[[#This Row],[Reference Consumption 2040]],Table1[[#This Row],[Reference Consumption 2050]])</f>
        <v>66.25</v>
      </c>
      <c r="S130" s="4">
        <v>70</v>
      </c>
      <c r="T130" s="2">
        <f>Table1[[#This Row],[Reference Consumption 2050]]</f>
        <v>70</v>
      </c>
      <c r="U130" s="2">
        <f>Table1[[#This Row],[Reference Consumption 2055]]</f>
        <v>70</v>
      </c>
    </row>
    <row r="131" spans="1:21" x14ac:dyDescent="0.2">
      <c r="A131" t="s">
        <v>0</v>
      </c>
      <c r="B131" t="str">
        <f>LEFT(Table1[[#This Row],[Node]],3)</f>
        <v>JPN</v>
      </c>
      <c r="C131" t="s">
        <v>117</v>
      </c>
      <c r="D131" s="4">
        <v>2</v>
      </c>
      <c r="E131" s="2">
        <f>0.75*Table1[[#This Row],[Reference Production 2020]]+0.25*Table1[[#This Row],[Reference Production 2030]]</f>
        <v>1.75</v>
      </c>
      <c r="F131" s="4">
        <v>1</v>
      </c>
      <c r="G131" s="2">
        <f>AVERAGE(Table1[[#This Row],[Reference Production 2030]],Table1[[#This Row],[Reference Production 2040]])</f>
        <v>0.75</v>
      </c>
      <c r="H131" s="2">
        <f>AVERAGE(Table1[[#This Row],[Reference Production 2030]],Table1[[#This Row],[Reference Production 2050]])</f>
        <v>0.5</v>
      </c>
      <c r="I131" s="2">
        <f>AVERAGE(Table1[[#This Row],[Reference Production 2040]],Table1[[#This Row],[Reference Production 2050]])</f>
        <v>0.25</v>
      </c>
      <c r="J131" s="4">
        <v>0</v>
      </c>
      <c r="K131" s="2">
        <f>Table1[[#This Row],[Reference Production 2050]]</f>
        <v>0</v>
      </c>
      <c r="L131" s="2">
        <f>Table1[[#This Row],[Reference Production 2055]]</f>
        <v>0</v>
      </c>
      <c r="M131" s="4">
        <v>104</v>
      </c>
      <c r="N131" s="2">
        <f>0.75*Table1[[#This Row],[Reference Consumption 2020]]+0.25*Table1[[#This Row],[Reference Consumption 2030]]</f>
        <v>94</v>
      </c>
      <c r="O131" s="4">
        <v>64</v>
      </c>
      <c r="P131" s="2">
        <f>AVERAGE(Table1[[#This Row],[Reference Consumption 2030]],Table1[[#This Row],[Reference Consumption 2040]])</f>
        <v>58.75</v>
      </c>
      <c r="Q131" s="2">
        <f>AVERAGE(Table1[[#This Row],[Reference Consumption 2030]],Table1[[#This Row],[Reference Consumption 2050]])</f>
        <v>53.5</v>
      </c>
      <c r="R131" s="2">
        <f>AVERAGE(Table1[[#This Row],[Reference Consumption 2040]],Table1[[#This Row],[Reference Consumption 2050]])</f>
        <v>48.25</v>
      </c>
      <c r="S131" s="4">
        <v>43</v>
      </c>
      <c r="T131" s="2">
        <f>Table1[[#This Row],[Reference Consumption 2050]]</f>
        <v>43</v>
      </c>
      <c r="U131" s="2">
        <f>Table1[[#This Row],[Reference Consumption 2055]]</f>
        <v>43</v>
      </c>
    </row>
    <row r="132" spans="1:21" x14ac:dyDescent="0.2">
      <c r="A132" t="s">
        <v>79</v>
      </c>
      <c r="B132" t="str">
        <f>LEFT(Table1[[#This Row],[Node]],3)</f>
        <v>BRN</v>
      </c>
      <c r="C132" t="s">
        <v>117</v>
      </c>
      <c r="D132" s="4">
        <v>12</v>
      </c>
      <c r="E132" s="2">
        <f>0.75*Table1[[#This Row],[Reference Production 2020]]+0.25*Table1[[#This Row],[Reference Production 2030]]</f>
        <v>11</v>
      </c>
      <c r="F132" s="4">
        <v>8</v>
      </c>
      <c r="G132" s="2">
        <f>AVERAGE(Table1[[#This Row],[Reference Production 2030]],Table1[[#This Row],[Reference Production 2040]])</f>
        <v>7.5</v>
      </c>
      <c r="H132" s="2">
        <f>AVERAGE(Table1[[#This Row],[Reference Production 2030]],Table1[[#This Row],[Reference Production 2050]])</f>
        <v>7</v>
      </c>
      <c r="I132" s="2">
        <f>AVERAGE(Table1[[#This Row],[Reference Production 2040]],Table1[[#This Row],[Reference Production 2050]])</f>
        <v>6.5</v>
      </c>
      <c r="J132" s="4">
        <v>6</v>
      </c>
      <c r="K132" s="2">
        <f>Table1[[#This Row],[Reference Production 2050]]</f>
        <v>6</v>
      </c>
      <c r="L132" s="2">
        <f>Table1[[#This Row],[Reference Production 2055]]</f>
        <v>6</v>
      </c>
      <c r="M132" s="4">
        <v>3.5</v>
      </c>
      <c r="N132" s="2">
        <f>0.75*Table1[[#This Row],[Reference Consumption 2020]]+0.25*Table1[[#This Row],[Reference Consumption 2030]]</f>
        <v>3.875</v>
      </c>
      <c r="O132" s="4">
        <v>5</v>
      </c>
      <c r="P132" s="2">
        <f>AVERAGE(Table1[[#This Row],[Reference Consumption 2030]],Table1[[#This Row],[Reference Consumption 2040]])</f>
        <v>5.25</v>
      </c>
      <c r="Q132" s="2">
        <f>AVERAGE(Table1[[#This Row],[Reference Consumption 2030]],Table1[[#This Row],[Reference Consumption 2050]])</f>
        <v>5.5</v>
      </c>
      <c r="R132" s="2">
        <f>AVERAGE(Table1[[#This Row],[Reference Consumption 2040]],Table1[[#This Row],[Reference Consumption 2050]])</f>
        <v>5.75</v>
      </c>
      <c r="S132" s="4">
        <v>6</v>
      </c>
      <c r="T132" s="2">
        <f>Table1[[#This Row],[Reference Consumption 2050]]</f>
        <v>6</v>
      </c>
      <c r="U132" s="2">
        <f>Table1[[#This Row],[Reference Consumption 2055]]</f>
        <v>6</v>
      </c>
    </row>
    <row r="133" spans="1:21" x14ac:dyDescent="0.2">
      <c r="A133" t="s">
        <v>72</v>
      </c>
      <c r="B133" t="str">
        <f>LEFT(Table1[[#This Row],[Node]],3)</f>
        <v>IDN</v>
      </c>
      <c r="C133" t="s">
        <v>117</v>
      </c>
      <c r="D133" s="4">
        <v>59</v>
      </c>
      <c r="E133" s="2">
        <f>0.75*Table1[[#This Row],[Reference Production 2020]]+0.25*Table1[[#This Row],[Reference Production 2030]]</f>
        <v>58.5</v>
      </c>
      <c r="F133" s="4">
        <v>57</v>
      </c>
      <c r="G133" s="2">
        <f>AVERAGE(Table1[[#This Row],[Reference Production 2030]],Table1[[#This Row],[Reference Production 2040]])</f>
        <v>52.25</v>
      </c>
      <c r="H133" s="2">
        <f>AVERAGE(Table1[[#This Row],[Reference Production 2030]],Table1[[#This Row],[Reference Production 2050]])</f>
        <v>47.5</v>
      </c>
      <c r="I133" s="2">
        <f>AVERAGE(Table1[[#This Row],[Reference Production 2040]],Table1[[#This Row],[Reference Production 2050]])</f>
        <v>42.75</v>
      </c>
      <c r="J133" s="4">
        <v>38</v>
      </c>
      <c r="K133" s="2">
        <f>Table1[[#This Row],[Reference Production 2050]]</f>
        <v>38</v>
      </c>
      <c r="L133" s="2">
        <f>Table1[[#This Row],[Reference Production 2055]]</f>
        <v>38</v>
      </c>
      <c r="M133" s="4">
        <v>37</v>
      </c>
      <c r="N133" s="2">
        <f>0.75*Table1[[#This Row],[Reference Consumption 2020]]+0.25*Table1[[#This Row],[Reference Consumption 2030]]</f>
        <v>40.75</v>
      </c>
      <c r="O133" s="4">
        <v>52</v>
      </c>
      <c r="P133" s="2">
        <f>AVERAGE(Table1[[#This Row],[Reference Consumption 2030]],Table1[[#This Row],[Reference Consumption 2040]])</f>
        <v>52.75</v>
      </c>
      <c r="Q133" s="2">
        <f>AVERAGE(Table1[[#This Row],[Reference Consumption 2030]],Table1[[#This Row],[Reference Consumption 2050]])</f>
        <v>53.5</v>
      </c>
      <c r="R133" s="2">
        <f>AVERAGE(Table1[[#This Row],[Reference Consumption 2040]],Table1[[#This Row],[Reference Consumption 2050]])</f>
        <v>54.25</v>
      </c>
      <c r="S133" s="4">
        <v>55</v>
      </c>
      <c r="T133" s="2">
        <f>Table1[[#This Row],[Reference Consumption 2050]]</f>
        <v>55</v>
      </c>
      <c r="U133" s="2">
        <f>Table1[[#This Row],[Reference Consumption 2055]]</f>
        <v>55</v>
      </c>
    </row>
    <row r="134" spans="1:21" x14ac:dyDescent="0.2">
      <c r="A134" t="s">
        <v>206</v>
      </c>
      <c r="B134" t="str">
        <f>LEFT(Table1[[#This Row],[Node]],3)</f>
        <v>TLS</v>
      </c>
      <c r="C134" t="s">
        <v>117</v>
      </c>
      <c r="D134" s="4">
        <v>0</v>
      </c>
      <c r="E134" s="2">
        <f>0.75*Table1[[#This Row],[Reference Production 2020]]+0.25*Table1[[#This Row],[Reference Production 2030]]</f>
        <v>1.5</v>
      </c>
      <c r="F134" s="4">
        <v>6</v>
      </c>
      <c r="G134" s="2">
        <f>AVERAGE(Table1[[#This Row],[Reference Production 2030]],Table1[[#This Row],[Reference Production 2040]])</f>
        <v>6.5</v>
      </c>
      <c r="H134" s="2">
        <f>AVERAGE(Table1[[#This Row],[Reference Production 2030]],Table1[[#This Row],[Reference Production 2050]])</f>
        <v>7</v>
      </c>
      <c r="I134" s="2">
        <f>AVERAGE(Table1[[#This Row],[Reference Production 2040]],Table1[[#This Row],[Reference Production 2050]])</f>
        <v>7.5</v>
      </c>
      <c r="J134" s="4">
        <v>8</v>
      </c>
      <c r="K134" s="2">
        <f>Table1[[#This Row],[Reference Production 2050]]</f>
        <v>8</v>
      </c>
      <c r="L134" s="2">
        <f>Table1[[#This Row],[Reference Production 2055]]</f>
        <v>8</v>
      </c>
      <c r="M134" s="4">
        <v>0</v>
      </c>
      <c r="N134" s="2">
        <f>0.75*Table1[[#This Row],[Reference Consumption 2020]]+0.25*Table1[[#This Row],[Reference Consumption 2030]]</f>
        <v>0</v>
      </c>
      <c r="O134" s="4">
        <v>0</v>
      </c>
      <c r="P134" s="2">
        <f>AVERAGE(Table1[[#This Row],[Reference Consumption 2030]],Table1[[#This Row],[Reference Consumption 2040]])</f>
        <v>0.5</v>
      </c>
      <c r="Q134" s="2">
        <f>AVERAGE(Table1[[#This Row],[Reference Consumption 2030]],Table1[[#This Row],[Reference Consumption 2050]])</f>
        <v>1</v>
      </c>
      <c r="R134" s="2">
        <f>AVERAGE(Table1[[#This Row],[Reference Consumption 2040]],Table1[[#This Row],[Reference Consumption 2050]])</f>
        <v>1.5</v>
      </c>
      <c r="S134" s="4">
        <v>2</v>
      </c>
      <c r="T134" s="2">
        <f>Table1[[#This Row],[Reference Consumption 2050]]</f>
        <v>2</v>
      </c>
      <c r="U134" s="2">
        <f>Table1[[#This Row],[Reference Consumption 2055]]</f>
        <v>2</v>
      </c>
    </row>
    <row r="135" spans="1:21" x14ac:dyDescent="0.2">
      <c r="A135" t="s">
        <v>77</v>
      </c>
      <c r="B135" t="str">
        <f>LEFT(Table1[[#This Row],[Node]],3)</f>
        <v>PNG</v>
      </c>
      <c r="C135" t="s">
        <v>117</v>
      </c>
      <c r="D135" s="4">
        <v>12</v>
      </c>
      <c r="E135" s="2">
        <f>0.75*Table1[[#This Row],[Reference Production 2020]]+0.25*Table1[[#This Row],[Reference Production 2030]]</f>
        <v>13</v>
      </c>
      <c r="F135" s="4">
        <v>16</v>
      </c>
      <c r="G135" s="2">
        <f>AVERAGE(Table1[[#This Row],[Reference Production 2030]],Table1[[#This Row],[Reference Production 2040]])</f>
        <v>16.25</v>
      </c>
      <c r="H135" s="2">
        <f>AVERAGE(Table1[[#This Row],[Reference Production 2030]],Table1[[#This Row],[Reference Production 2050]])</f>
        <v>16.5</v>
      </c>
      <c r="I135" s="2">
        <f>AVERAGE(Table1[[#This Row],[Reference Production 2040]],Table1[[#This Row],[Reference Production 2050]])</f>
        <v>16.75</v>
      </c>
      <c r="J135" s="4">
        <v>17</v>
      </c>
      <c r="K135" s="2">
        <f>Table1[[#This Row],[Reference Production 2050]]</f>
        <v>17</v>
      </c>
      <c r="L135" s="2">
        <f>Table1[[#This Row],[Reference Production 2055]]</f>
        <v>17</v>
      </c>
      <c r="M135" s="4">
        <v>0.1</v>
      </c>
      <c r="N135" s="2">
        <f>0.75*Table1[[#This Row],[Reference Consumption 2020]]+0.25*Table1[[#This Row],[Reference Consumption 2030]]</f>
        <v>0.32500000000000001</v>
      </c>
      <c r="O135" s="4">
        <v>1</v>
      </c>
      <c r="P135" s="2">
        <f>AVERAGE(Table1[[#This Row],[Reference Consumption 2030]],Table1[[#This Row],[Reference Consumption 2040]])</f>
        <v>1.25</v>
      </c>
      <c r="Q135" s="2">
        <f>AVERAGE(Table1[[#This Row],[Reference Consumption 2030]],Table1[[#This Row],[Reference Consumption 2050]])</f>
        <v>1.5</v>
      </c>
      <c r="R135" s="2">
        <f>AVERAGE(Table1[[#This Row],[Reference Consumption 2040]],Table1[[#This Row],[Reference Consumption 2050]])</f>
        <v>1.75</v>
      </c>
      <c r="S135" s="4">
        <v>2</v>
      </c>
      <c r="T135" s="2">
        <f>Table1[[#This Row],[Reference Consumption 2050]]</f>
        <v>2</v>
      </c>
      <c r="U135" s="2">
        <f>Table1[[#This Row],[Reference Consumption 2055]]</f>
        <v>2</v>
      </c>
    </row>
    <row r="136" spans="1:21" x14ac:dyDescent="0.2">
      <c r="A136" t="s">
        <v>28</v>
      </c>
      <c r="B136" t="str">
        <f>LEFT(Table1[[#This Row],[Node]],3)</f>
        <v>AUS</v>
      </c>
      <c r="C136" t="s">
        <v>117</v>
      </c>
      <c r="D136" s="4">
        <v>148</v>
      </c>
      <c r="E136" s="2">
        <f>0.75*Table1[[#This Row],[Reference Production 2020]]+0.25*Table1[[#This Row],[Reference Production 2030]]</f>
        <v>151.75</v>
      </c>
      <c r="F136" s="4">
        <v>163</v>
      </c>
      <c r="G136" s="2">
        <f>AVERAGE(Table1[[#This Row],[Reference Production 2030]],Table1[[#This Row],[Reference Production 2040]])</f>
        <v>166</v>
      </c>
      <c r="H136" s="2">
        <f>AVERAGE(Table1[[#This Row],[Reference Production 2030]],Table1[[#This Row],[Reference Production 2050]])</f>
        <v>169</v>
      </c>
      <c r="I136" s="2">
        <f>AVERAGE(Table1[[#This Row],[Reference Production 2040]],Table1[[#This Row],[Reference Production 2050]])</f>
        <v>172</v>
      </c>
      <c r="J136" s="4">
        <v>175</v>
      </c>
      <c r="K136" s="2">
        <f>Table1[[#This Row],[Reference Production 2050]]</f>
        <v>175</v>
      </c>
      <c r="L136" s="2">
        <f>Table1[[#This Row],[Reference Production 2055]]</f>
        <v>175</v>
      </c>
      <c r="M136" s="4">
        <v>43.5</v>
      </c>
      <c r="N136" s="2">
        <f>0.75*Table1[[#This Row],[Reference Consumption 2020]]+0.25*Table1[[#This Row],[Reference Consumption 2030]]</f>
        <v>47.875</v>
      </c>
      <c r="O136" s="4">
        <v>61</v>
      </c>
      <c r="P136" s="2">
        <f>AVERAGE(Table1[[#This Row],[Reference Consumption 2030]],Table1[[#This Row],[Reference Consumption 2040]])</f>
        <v>65.75</v>
      </c>
      <c r="Q136" s="2">
        <f>AVERAGE(Table1[[#This Row],[Reference Consumption 2030]],Table1[[#This Row],[Reference Consumption 2050]])</f>
        <v>70.5</v>
      </c>
      <c r="R136" s="2">
        <f>AVERAGE(Table1[[#This Row],[Reference Consumption 2040]],Table1[[#This Row],[Reference Consumption 2050]])</f>
        <v>75.25</v>
      </c>
      <c r="S136" s="4">
        <v>80</v>
      </c>
      <c r="T136" s="2">
        <f>Table1[[#This Row],[Reference Consumption 2050]]</f>
        <v>80</v>
      </c>
      <c r="U136" s="2">
        <f>Table1[[#This Row],[Reference Consumption 2055]]</f>
        <v>80</v>
      </c>
    </row>
    <row r="137" spans="1:21" x14ac:dyDescent="0.2">
      <c r="A137" t="s">
        <v>88</v>
      </c>
      <c r="B137" t="str">
        <f>LEFT(Table1[[#This Row],[Node]],3)</f>
        <v>NZL</v>
      </c>
      <c r="C137" t="s">
        <v>117</v>
      </c>
      <c r="D137" s="4">
        <v>4.5</v>
      </c>
      <c r="E137" s="2">
        <f>0.75*Table1[[#This Row],[Reference Production 2020]]+0.25*Table1[[#This Row],[Reference Production 2030]]</f>
        <v>4.625</v>
      </c>
      <c r="F137" s="4">
        <v>5</v>
      </c>
      <c r="G137" s="2">
        <f>AVERAGE(Table1[[#This Row],[Reference Production 2030]],Table1[[#This Row],[Reference Production 2040]])</f>
        <v>5</v>
      </c>
      <c r="H137" s="2">
        <f>AVERAGE(Table1[[#This Row],[Reference Production 2030]],Table1[[#This Row],[Reference Production 2050]])</f>
        <v>5</v>
      </c>
      <c r="I137" s="2">
        <f>AVERAGE(Table1[[#This Row],[Reference Production 2040]],Table1[[#This Row],[Reference Production 2050]])</f>
        <v>5</v>
      </c>
      <c r="J137" s="4">
        <v>5</v>
      </c>
      <c r="K137" s="2">
        <f>Table1[[#This Row],[Reference Production 2050]]</f>
        <v>5</v>
      </c>
      <c r="L137" s="2">
        <f>Table1[[#This Row],[Reference Production 2055]]</f>
        <v>5</v>
      </c>
      <c r="M137" s="4">
        <v>4.5</v>
      </c>
      <c r="N137" s="2">
        <f>0.75*Table1[[#This Row],[Reference Consumption 2020]]+0.25*Table1[[#This Row],[Reference Consumption 2030]]</f>
        <v>4.625</v>
      </c>
      <c r="O137" s="4">
        <v>5</v>
      </c>
      <c r="P137" s="2">
        <f>AVERAGE(Table1[[#This Row],[Reference Consumption 2030]],Table1[[#This Row],[Reference Consumption 2040]])</f>
        <v>5</v>
      </c>
      <c r="Q137" s="2">
        <f>AVERAGE(Table1[[#This Row],[Reference Consumption 2030]],Table1[[#This Row],[Reference Consumption 2050]])</f>
        <v>5</v>
      </c>
      <c r="R137" s="2">
        <f>AVERAGE(Table1[[#This Row],[Reference Consumption 2040]],Table1[[#This Row],[Reference Consumption 2050]])</f>
        <v>5</v>
      </c>
      <c r="S137" s="4">
        <v>5</v>
      </c>
      <c r="T137" s="2">
        <f>Table1[[#This Row],[Reference Consumption 2050]]</f>
        <v>5</v>
      </c>
      <c r="U137" s="2">
        <f>Table1[[#This Row],[Reference Consumption 2055]]</f>
        <v>5</v>
      </c>
    </row>
  </sheetData>
  <phoneticPr fontId="3" type="noConversion"/>
  <conditionalFormatting sqref="A2:U137">
    <cfRule type="expression" dxfId="73" priority="1">
      <formula>"$B=""EU"""</formula>
    </cfRule>
    <cfRule type="expression" dxfId="72" priority="2">
      <formula>$B:$B="EU"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0DB-C383-5E40-8F50-C2AF1C81C0DE}">
  <dimension ref="A1:AW137"/>
  <sheetViews>
    <sheetView zoomScaleNormal="100" workbookViewId="0">
      <selection activeCell="H24" sqref="H24"/>
    </sheetView>
  </sheetViews>
  <sheetFormatPr baseColWidth="10" defaultRowHeight="16" x14ac:dyDescent="0.2"/>
  <sheetData>
    <row r="1" spans="1:49" x14ac:dyDescent="0.2">
      <c r="A1" t="s">
        <v>87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211</v>
      </c>
      <c r="L1" t="s">
        <v>212</v>
      </c>
      <c r="M1" t="s">
        <v>213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214</v>
      </c>
      <c r="X1" t="s">
        <v>215</v>
      </c>
      <c r="Y1" t="s">
        <v>216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217</v>
      </c>
      <c r="AJ1" t="s">
        <v>218</v>
      </c>
      <c r="AK1" t="s">
        <v>219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220</v>
      </c>
      <c r="AV1" t="s">
        <v>221</v>
      </c>
      <c r="AW1" t="s">
        <v>222</v>
      </c>
    </row>
    <row r="2" spans="1:49" x14ac:dyDescent="0.2">
      <c r="A2" t="s">
        <v>12</v>
      </c>
      <c r="B2" s="7">
        <v>0.51990632318501173</v>
      </c>
      <c r="C2" s="7">
        <v>0.51990632318501173</v>
      </c>
      <c r="D2" s="7">
        <v>0.51990632318501173</v>
      </c>
      <c r="E2" s="7">
        <v>0.51990632318501173</v>
      </c>
      <c r="F2" s="7">
        <v>0.51990632318501173</v>
      </c>
      <c r="G2" s="7">
        <v>0.51990632318501173</v>
      </c>
      <c r="H2" s="7">
        <v>0.51990632318501173</v>
      </c>
      <c r="I2" s="7">
        <v>0.51990632318501173</v>
      </c>
      <c r="J2" s="7">
        <v>0.51990632318501173</v>
      </c>
      <c r="K2" s="7">
        <f>Table2[[#This Row],[Residential 2060]]</f>
        <v>0.51990632318501173</v>
      </c>
      <c r="L2" s="7">
        <f>Table2[[#This Row],[Residential 2065]]</f>
        <v>0.51990632318501173</v>
      </c>
      <c r="M2" s="7">
        <f>Table2[[#This Row],[Residential 2070]]</f>
        <v>0.51990632318501173</v>
      </c>
      <c r="N2" s="7">
        <v>0.34645312381959659</v>
      </c>
      <c r="O2" s="7">
        <v>0.34645312381959659</v>
      </c>
      <c r="P2" s="7">
        <v>0.34645312381959659</v>
      </c>
      <c r="Q2" s="7">
        <v>0.34645312381959659</v>
      </c>
      <c r="R2" s="7">
        <v>0.34645312381959659</v>
      </c>
      <c r="S2" s="7">
        <v>0.34645312381959659</v>
      </c>
      <c r="T2" s="7">
        <v>0.34645312381959659</v>
      </c>
      <c r="U2" s="7">
        <v>0.34645312381959659</v>
      </c>
      <c r="V2" s="7">
        <v>0.34645312381959659</v>
      </c>
      <c r="W2" s="7">
        <f>Table2[[#This Row],[Industry 2060]]</f>
        <v>0.34645312381959659</v>
      </c>
      <c r="X2" s="7">
        <f>Table2[[#This Row],[Industry 2065]]</f>
        <v>0.34645312381959659</v>
      </c>
      <c r="Y2" s="7">
        <f>Table2[[#This Row],[Industry 2070]]</f>
        <v>0.34645312381959659</v>
      </c>
      <c r="Z2" s="7">
        <v>0.13250736571730759</v>
      </c>
      <c r="AA2" s="7">
        <v>0.13250736571730759</v>
      </c>
      <c r="AB2" s="7">
        <v>0.13250736571730759</v>
      </c>
      <c r="AC2" s="7">
        <v>0.13250736571730759</v>
      </c>
      <c r="AD2" s="7">
        <v>0.13250736571730759</v>
      </c>
      <c r="AE2" s="7">
        <v>0.13250736571730759</v>
      </c>
      <c r="AF2" s="7">
        <v>0.13250736571730759</v>
      </c>
      <c r="AG2" s="7">
        <v>0.13250736571730759</v>
      </c>
      <c r="AH2" s="7">
        <v>0.13250736571730759</v>
      </c>
      <c r="AI2" s="7">
        <f>Table2[[#This Row],[Power Sector 2060]]</f>
        <v>0.13250736571730759</v>
      </c>
      <c r="AJ2" s="7">
        <f>Table2[[#This Row],[Power Sector 2065]]</f>
        <v>0.13250736571730759</v>
      </c>
      <c r="AK2" s="7">
        <f>Table2[[#This Row],[Power Sector 2070]]</f>
        <v>0.13250736571730759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f>Table2[[#This Row],[Transport 2060]]</f>
        <v>0</v>
      </c>
      <c r="AV2" s="7">
        <f>Table2[[#This Row],[Transport 2065]]</f>
        <v>0</v>
      </c>
      <c r="AW2" s="7">
        <f>Table2[[#This Row],[Transport 2070]]</f>
        <v>0</v>
      </c>
    </row>
    <row r="3" spans="1:49" x14ac:dyDescent="0.2">
      <c r="A3" t="s">
        <v>11</v>
      </c>
      <c r="B3" s="7">
        <v>0.24538012643864485</v>
      </c>
      <c r="C3" s="7">
        <v>0.24538012643864485</v>
      </c>
      <c r="D3" s="7">
        <v>0.24538012643864485</v>
      </c>
      <c r="E3" s="7">
        <v>0.24538012643864485</v>
      </c>
      <c r="F3" s="7">
        <v>0.24538012643864485</v>
      </c>
      <c r="G3" s="7">
        <v>0.24538012643864485</v>
      </c>
      <c r="H3" s="7">
        <v>0.24538012643864485</v>
      </c>
      <c r="I3" s="7">
        <v>0.24538012643864485</v>
      </c>
      <c r="J3" s="7">
        <v>0.24538012643864485</v>
      </c>
      <c r="K3" s="7">
        <f>Table2[[#This Row],[Residential 2060]]</f>
        <v>0.24538012643864485</v>
      </c>
      <c r="L3" s="7">
        <f>Table2[[#This Row],[Residential 2065]]</f>
        <v>0.24538012643864485</v>
      </c>
      <c r="M3" s="7">
        <f>Table2[[#This Row],[Residential 2070]]</f>
        <v>0.24538012643864485</v>
      </c>
      <c r="N3" s="7">
        <v>0.64301345436861723</v>
      </c>
      <c r="O3" s="7">
        <v>0.64301345436861723</v>
      </c>
      <c r="P3" s="7">
        <v>0.64301345436861723</v>
      </c>
      <c r="Q3" s="7">
        <v>0.64301345436861723</v>
      </c>
      <c r="R3" s="7">
        <v>0.64301345436861723</v>
      </c>
      <c r="S3" s="7">
        <v>0.64301345436861723</v>
      </c>
      <c r="T3" s="7">
        <v>0.64301345436861723</v>
      </c>
      <c r="U3" s="7">
        <v>0.64301345436861723</v>
      </c>
      <c r="V3" s="7">
        <v>0.64301345436861723</v>
      </c>
      <c r="W3" s="7">
        <f>Table2[[#This Row],[Industry 2060]]</f>
        <v>0.64301345436861723</v>
      </c>
      <c r="X3" s="7">
        <f>Table2[[#This Row],[Industry 2065]]</f>
        <v>0.64301345436861723</v>
      </c>
      <c r="Y3" s="7">
        <f>Table2[[#This Row],[Industry 2070]]</f>
        <v>0.64301345436861723</v>
      </c>
      <c r="Z3" s="7">
        <v>0.11152536877938077</v>
      </c>
      <c r="AA3" s="7">
        <v>0.11152536877938077</v>
      </c>
      <c r="AB3" s="7">
        <v>0.11152536877938077</v>
      </c>
      <c r="AC3" s="7">
        <v>0.11152536877938077</v>
      </c>
      <c r="AD3" s="7">
        <v>0.11152536877938077</v>
      </c>
      <c r="AE3" s="7">
        <v>0.11152536877938077</v>
      </c>
      <c r="AF3" s="7">
        <v>0.11152536877938077</v>
      </c>
      <c r="AG3" s="7">
        <v>0.11152536877938077</v>
      </c>
      <c r="AH3" s="7">
        <v>0.11152536877938077</v>
      </c>
      <c r="AI3" s="7">
        <f>Table2[[#This Row],[Power Sector 2060]]</f>
        <v>0.11152536877938077</v>
      </c>
      <c r="AJ3" s="7">
        <f>Table2[[#This Row],[Power Sector 2065]]</f>
        <v>0.11152536877938077</v>
      </c>
      <c r="AK3" s="7">
        <f>Table2[[#This Row],[Power Sector 2070]]</f>
        <v>0.11152536877938077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f>Table2[[#This Row],[Transport 2060]]</f>
        <v>0</v>
      </c>
      <c r="AV3" s="7">
        <f>Table2[[#This Row],[Transport 2065]]</f>
        <v>0</v>
      </c>
      <c r="AW3" s="7">
        <f>Table2[[#This Row],[Transport 2070]]</f>
        <v>0</v>
      </c>
    </row>
    <row r="4" spans="1:49" x14ac:dyDescent="0.2">
      <c r="A4" t="s">
        <v>92</v>
      </c>
      <c r="B4" s="7">
        <v>0.34565424508799369</v>
      </c>
      <c r="C4" s="7">
        <v>0.34565424508799369</v>
      </c>
      <c r="D4" s="7">
        <v>0.34565424508799369</v>
      </c>
      <c r="E4" s="7">
        <v>0.34565424508799369</v>
      </c>
      <c r="F4" s="7">
        <v>0.34565424508799369</v>
      </c>
      <c r="G4" s="7">
        <v>0.34565424508799369</v>
      </c>
      <c r="H4" s="7">
        <v>0.34565424508799369</v>
      </c>
      <c r="I4" s="7">
        <v>0.34565424508799369</v>
      </c>
      <c r="J4" s="7">
        <v>0.34565424508799369</v>
      </c>
      <c r="K4" s="7">
        <f>Table2[[#This Row],[Residential 2060]]</f>
        <v>0.34565424508799369</v>
      </c>
      <c r="L4" s="7">
        <f>Table2[[#This Row],[Residential 2065]]</f>
        <v>0.34565424508799369</v>
      </c>
      <c r="M4" s="7">
        <f>Table2[[#This Row],[Residential 2070]]</f>
        <v>0.34565424508799369</v>
      </c>
      <c r="N4" s="7">
        <v>0.12515414621869886</v>
      </c>
      <c r="O4" s="7">
        <v>0.12515414621869886</v>
      </c>
      <c r="P4" s="7">
        <v>0.12515414621869886</v>
      </c>
      <c r="Q4" s="7">
        <v>0.12515414621869886</v>
      </c>
      <c r="R4" s="7">
        <v>0.12515414621869886</v>
      </c>
      <c r="S4" s="7">
        <v>0.12515414621869886</v>
      </c>
      <c r="T4" s="7">
        <v>0.12515414621869886</v>
      </c>
      <c r="U4" s="7">
        <v>0.12515414621869886</v>
      </c>
      <c r="V4" s="7">
        <v>0.12515414621869886</v>
      </c>
      <c r="W4" s="7">
        <f>Table2[[#This Row],[Industry 2060]]</f>
        <v>0.12515414621869886</v>
      </c>
      <c r="X4" s="7">
        <f>Table2[[#This Row],[Industry 2065]]</f>
        <v>0.12515414621869886</v>
      </c>
      <c r="Y4" s="7">
        <f>Table2[[#This Row],[Industry 2070]]</f>
        <v>0.12515414621869886</v>
      </c>
      <c r="Z4" s="7">
        <v>0.5291916086933075</v>
      </c>
      <c r="AA4" s="7">
        <v>0.5291916086933075</v>
      </c>
      <c r="AB4" s="7">
        <v>0.5291916086933075</v>
      </c>
      <c r="AC4" s="7">
        <v>0.5291916086933075</v>
      </c>
      <c r="AD4" s="7">
        <v>0.5291916086933075</v>
      </c>
      <c r="AE4" s="7">
        <v>0.5291916086933075</v>
      </c>
      <c r="AF4" s="7">
        <v>0.5291916086933075</v>
      </c>
      <c r="AG4" s="7">
        <v>0.5291916086933075</v>
      </c>
      <c r="AH4" s="7">
        <v>0.5291916086933075</v>
      </c>
      <c r="AI4" s="7">
        <f>Table2[[#This Row],[Power Sector 2060]]</f>
        <v>0.5291916086933075</v>
      </c>
      <c r="AJ4" s="7">
        <f>Table2[[#This Row],[Power Sector 2065]]</f>
        <v>0.5291916086933075</v>
      </c>
      <c r="AK4" s="7">
        <f>Table2[[#This Row],[Power Sector 2070]]</f>
        <v>0.5291916086933075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f>Table2[[#This Row],[Transport 2060]]</f>
        <v>0</v>
      </c>
      <c r="AV4" s="7">
        <f>Table2[[#This Row],[Transport 2065]]</f>
        <v>0</v>
      </c>
      <c r="AW4" s="7">
        <f>Table2[[#This Row],[Transport 2070]]</f>
        <v>0</v>
      </c>
    </row>
    <row r="5" spans="1:49" x14ac:dyDescent="0.2">
      <c r="A5" t="s">
        <v>19</v>
      </c>
      <c r="B5" s="7">
        <v>0.56146757167785355</v>
      </c>
      <c r="C5" s="7">
        <v>0.56146757167785355</v>
      </c>
      <c r="D5" s="7">
        <v>0.56146757167785355</v>
      </c>
      <c r="E5" s="7">
        <v>0.56146757167785355</v>
      </c>
      <c r="F5" s="7">
        <v>0.56146757167785355</v>
      </c>
      <c r="G5" s="7">
        <v>0.56146757167785355</v>
      </c>
      <c r="H5" s="7">
        <v>0.56146757167785355</v>
      </c>
      <c r="I5" s="7">
        <v>0.56146757167785355</v>
      </c>
      <c r="J5" s="7">
        <v>0.56146757167785355</v>
      </c>
      <c r="K5" s="7">
        <f>Table2[[#This Row],[Residential 2060]]</f>
        <v>0.56146757167785355</v>
      </c>
      <c r="L5" s="7">
        <f>Table2[[#This Row],[Residential 2065]]</f>
        <v>0.56146757167785355</v>
      </c>
      <c r="M5" s="7">
        <f>Table2[[#This Row],[Residential 2070]]</f>
        <v>0.56146757167785355</v>
      </c>
      <c r="N5" s="7">
        <v>0.13499186504588964</v>
      </c>
      <c r="O5" s="7">
        <v>0.13499186504588964</v>
      </c>
      <c r="P5" s="7">
        <v>0.13499186504588964</v>
      </c>
      <c r="Q5" s="7">
        <v>0.13499186504588964</v>
      </c>
      <c r="R5" s="7">
        <v>0.13499186504588964</v>
      </c>
      <c r="S5" s="7">
        <v>0.13499186504588964</v>
      </c>
      <c r="T5" s="7">
        <v>0.13499186504588964</v>
      </c>
      <c r="U5" s="7">
        <v>0.13499186504588964</v>
      </c>
      <c r="V5" s="7">
        <v>0.13499186504588964</v>
      </c>
      <c r="W5" s="7">
        <f>Table2[[#This Row],[Industry 2060]]</f>
        <v>0.13499186504588964</v>
      </c>
      <c r="X5" s="7">
        <f>Table2[[#This Row],[Industry 2065]]</f>
        <v>0.13499186504588964</v>
      </c>
      <c r="Y5" s="7">
        <f>Table2[[#This Row],[Industry 2070]]</f>
        <v>0.13499186504588964</v>
      </c>
      <c r="Z5" s="7">
        <v>0.30354095655419316</v>
      </c>
      <c r="AA5" s="7">
        <v>0.30354095655419316</v>
      </c>
      <c r="AB5" s="7">
        <v>0.30354095655419316</v>
      </c>
      <c r="AC5" s="7">
        <v>0.30354095655419316</v>
      </c>
      <c r="AD5" s="7">
        <v>0.30354095655419316</v>
      </c>
      <c r="AE5" s="7">
        <v>0.30354095655419316</v>
      </c>
      <c r="AF5" s="7">
        <v>0.30354095655419316</v>
      </c>
      <c r="AG5" s="7">
        <v>0.30354095655419316</v>
      </c>
      <c r="AH5" s="7">
        <v>0.30354095655419316</v>
      </c>
      <c r="AI5" s="7">
        <f>Table2[[#This Row],[Power Sector 2060]]</f>
        <v>0.30354095655419316</v>
      </c>
      <c r="AJ5" s="7">
        <f>Table2[[#This Row],[Power Sector 2065]]</f>
        <v>0.30354095655419316</v>
      </c>
      <c r="AK5" s="7">
        <f>Table2[[#This Row],[Power Sector 2070]]</f>
        <v>0.30354095655419316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f>Table2[[#This Row],[Transport 2060]]</f>
        <v>0</v>
      </c>
      <c r="AV5" s="7">
        <f>Table2[[#This Row],[Transport 2065]]</f>
        <v>0</v>
      </c>
      <c r="AW5" s="7">
        <f>Table2[[#This Row],[Transport 2070]]</f>
        <v>0</v>
      </c>
    </row>
    <row r="6" spans="1:49" x14ac:dyDescent="0.2">
      <c r="A6" t="s">
        <v>15</v>
      </c>
      <c r="B6" s="7">
        <v>0.54082295542670034</v>
      </c>
      <c r="C6" s="7">
        <v>0.54082295542670034</v>
      </c>
      <c r="D6" s="7">
        <v>0.54082295542670034</v>
      </c>
      <c r="E6" s="7">
        <v>0.54082295542670034</v>
      </c>
      <c r="F6" s="7">
        <v>0.54082295542670034</v>
      </c>
      <c r="G6" s="7">
        <v>0.54082295542670034</v>
      </c>
      <c r="H6" s="7">
        <v>0.54082295542670034</v>
      </c>
      <c r="I6" s="7">
        <v>0.54082295542670034</v>
      </c>
      <c r="J6" s="7">
        <v>0.54082295542670034</v>
      </c>
      <c r="K6" s="7">
        <f>Table2[[#This Row],[Residential 2060]]</f>
        <v>0.54082295542670034</v>
      </c>
      <c r="L6" s="7">
        <f>Table2[[#This Row],[Residential 2065]]</f>
        <v>0.54082295542670034</v>
      </c>
      <c r="M6" s="7">
        <f>Table2[[#This Row],[Residential 2070]]</f>
        <v>0.54082295542670034</v>
      </c>
      <c r="N6" s="7">
        <v>0.30959004414192681</v>
      </c>
      <c r="O6" s="7">
        <v>0.30959004414192681</v>
      </c>
      <c r="P6" s="7">
        <v>0.30959004414192681</v>
      </c>
      <c r="Q6" s="7">
        <v>0.30959004414192681</v>
      </c>
      <c r="R6" s="7">
        <v>0.30959004414192681</v>
      </c>
      <c r="S6" s="7">
        <v>0.30959004414192681</v>
      </c>
      <c r="T6" s="7">
        <v>0.30959004414192681</v>
      </c>
      <c r="U6" s="7">
        <v>0.30959004414192681</v>
      </c>
      <c r="V6" s="7">
        <v>0.30959004414192681</v>
      </c>
      <c r="W6" s="7">
        <f>Table2[[#This Row],[Industry 2060]]</f>
        <v>0.30959004414192681</v>
      </c>
      <c r="X6" s="7">
        <f>Table2[[#This Row],[Industry 2065]]</f>
        <v>0.30959004414192681</v>
      </c>
      <c r="Y6" s="7">
        <f>Table2[[#This Row],[Industry 2070]]</f>
        <v>0.30959004414192681</v>
      </c>
      <c r="Z6" s="7">
        <v>0.14958727122412677</v>
      </c>
      <c r="AA6" s="7">
        <v>0.14958727122412677</v>
      </c>
      <c r="AB6" s="7">
        <v>0.14958727122412677</v>
      </c>
      <c r="AC6" s="7">
        <v>0.14958727122412677</v>
      </c>
      <c r="AD6" s="7">
        <v>0.14958727122412677</v>
      </c>
      <c r="AE6" s="7">
        <v>0.14958727122412677</v>
      </c>
      <c r="AF6" s="7">
        <v>0.14958727122412677</v>
      </c>
      <c r="AG6" s="7">
        <v>0.14958727122412677</v>
      </c>
      <c r="AH6" s="7">
        <v>0.14958727122412677</v>
      </c>
      <c r="AI6" s="7">
        <f>Table2[[#This Row],[Power Sector 2060]]</f>
        <v>0.14958727122412677</v>
      </c>
      <c r="AJ6" s="7">
        <f>Table2[[#This Row],[Power Sector 2065]]</f>
        <v>0.14958727122412677</v>
      </c>
      <c r="AK6" s="7">
        <f>Table2[[#This Row],[Power Sector 2070]]</f>
        <v>0.14958727122412677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f>Table2[[#This Row],[Transport 2060]]</f>
        <v>0</v>
      </c>
      <c r="AV6" s="7">
        <f>Table2[[#This Row],[Transport 2065]]</f>
        <v>0</v>
      </c>
      <c r="AW6" s="7">
        <f>Table2[[#This Row],[Transport 2070]]</f>
        <v>0</v>
      </c>
    </row>
    <row r="7" spans="1:49" ht="17" x14ac:dyDescent="0.2">
      <c r="A7" s="1" t="s">
        <v>25</v>
      </c>
      <c r="B7" s="7">
        <v>0.50298661287795166</v>
      </c>
      <c r="C7" s="7">
        <v>0.50298661287795166</v>
      </c>
      <c r="D7" s="7">
        <v>0.50298661287795166</v>
      </c>
      <c r="E7" s="7">
        <v>0.50298661287795166</v>
      </c>
      <c r="F7" s="7">
        <v>0.50298661287795166</v>
      </c>
      <c r="G7" s="7">
        <v>0.50298661287795166</v>
      </c>
      <c r="H7" s="7">
        <v>0.50298661287795166</v>
      </c>
      <c r="I7" s="7">
        <v>0.50298661287795166</v>
      </c>
      <c r="J7" s="7">
        <v>0.50298661287795166</v>
      </c>
      <c r="K7" s="7">
        <f>Table2[[#This Row],[Residential 2060]]</f>
        <v>0.50298661287795166</v>
      </c>
      <c r="L7" s="7">
        <f>Table2[[#This Row],[Residential 2065]]</f>
        <v>0.50298661287795166</v>
      </c>
      <c r="M7" s="7">
        <f>Table2[[#This Row],[Residential 2070]]</f>
        <v>0.50298661287795166</v>
      </c>
      <c r="N7" s="7">
        <v>0.45716265908985793</v>
      </c>
      <c r="O7" s="7">
        <v>0.45716265908985793</v>
      </c>
      <c r="P7" s="7">
        <v>0.45716265908985793</v>
      </c>
      <c r="Q7" s="7">
        <v>0.45716265908985793</v>
      </c>
      <c r="R7" s="7">
        <v>0.45716265908985793</v>
      </c>
      <c r="S7" s="7">
        <v>0.45716265908985793</v>
      </c>
      <c r="T7" s="7">
        <v>0.45716265908985793</v>
      </c>
      <c r="U7" s="7">
        <v>0.45716265908985793</v>
      </c>
      <c r="V7" s="7">
        <v>0.45716265908985793</v>
      </c>
      <c r="W7" s="7">
        <f>Table2[[#This Row],[Industry 2060]]</f>
        <v>0.45716265908985793</v>
      </c>
      <c r="X7" s="7">
        <f>Table2[[#This Row],[Industry 2065]]</f>
        <v>0.45716265908985793</v>
      </c>
      <c r="Y7" s="7">
        <f>Table2[[#This Row],[Industry 2070]]</f>
        <v>0.45716265908985793</v>
      </c>
      <c r="Z7" s="7">
        <v>3.9851418339107748E-2</v>
      </c>
      <c r="AA7" s="7">
        <v>3.9851418339107748E-2</v>
      </c>
      <c r="AB7" s="7">
        <v>3.9851418339107748E-2</v>
      </c>
      <c r="AC7" s="7">
        <v>3.9851418339107748E-2</v>
      </c>
      <c r="AD7" s="7">
        <v>3.9851418339107748E-2</v>
      </c>
      <c r="AE7" s="7">
        <v>3.9851418339107748E-2</v>
      </c>
      <c r="AF7" s="7">
        <v>3.9851418339107748E-2</v>
      </c>
      <c r="AG7" s="7">
        <v>3.9851418339107748E-2</v>
      </c>
      <c r="AH7" s="7">
        <v>3.9851418339107748E-2</v>
      </c>
      <c r="AI7" s="7">
        <f>Table2[[#This Row],[Power Sector 2060]]</f>
        <v>3.9851418339107748E-2</v>
      </c>
      <c r="AJ7" s="7">
        <f>Table2[[#This Row],[Power Sector 2065]]</f>
        <v>3.9851418339107748E-2</v>
      </c>
      <c r="AK7" s="7">
        <f>Table2[[#This Row],[Power Sector 2070]]</f>
        <v>3.9851418339107748E-2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f>Table2[[#This Row],[Transport 2060]]</f>
        <v>0</v>
      </c>
      <c r="AV7" s="7">
        <f>Table2[[#This Row],[Transport 2065]]</f>
        <v>0</v>
      </c>
      <c r="AW7" s="7">
        <f>Table2[[#This Row],[Transport 2070]]</f>
        <v>0</v>
      </c>
    </row>
    <row r="8" spans="1:49" x14ac:dyDescent="0.2">
      <c r="A8" t="s">
        <v>23</v>
      </c>
      <c r="B8" s="7">
        <v>0.33821211069842849</v>
      </c>
      <c r="C8" s="7">
        <v>0.33821211069842849</v>
      </c>
      <c r="D8" s="7">
        <v>0.33821211069842849</v>
      </c>
      <c r="E8" s="7">
        <v>0.33821211069842849</v>
      </c>
      <c r="F8" s="7">
        <v>0.33821211069842849</v>
      </c>
      <c r="G8" s="7">
        <v>0.33821211069842849</v>
      </c>
      <c r="H8" s="7">
        <v>0.33821211069842849</v>
      </c>
      <c r="I8" s="7">
        <v>0.33821211069842849</v>
      </c>
      <c r="J8" s="7">
        <v>0.33821211069842849</v>
      </c>
      <c r="K8" s="7">
        <f>Table2[[#This Row],[Residential 2060]]</f>
        <v>0.33821211069842849</v>
      </c>
      <c r="L8" s="7">
        <f>Table2[[#This Row],[Residential 2065]]</f>
        <v>0.33821211069842849</v>
      </c>
      <c r="M8" s="7">
        <f>Table2[[#This Row],[Residential 2070]]</f>
        <v>0.33821211069842849</v>
      </c>
      <c r="N8" s="7">
        <v>0.19251591261929471</v>
      </c>
      <c r="O8" s="7">
        <v>0.19251591261929471</v>
      </c>
      <c r="P8" s="7">
        <v>0.19251591261929471</v>
      </c>
      <c r="Q8" s="7">
        <v>0.19251591261929471</v>
      </c>
      <c r="R8" s="7">
        <v>0.19251591261929471</v>
      </c>
      <c r="S8" s="7">
        <v>0.19251591261929471</v>
      </c>
      <c r="T8" s="7">
        <v>0.19251591261929471</v>
      </c>
      <c r="U8" s="7">
        <v>0.19251591261929471</v>
      </c>
      <c r="V8" s="7">
        <v>0.19251591261929471</v>
      </c>
      <c r="W8" s="7">
        <f>Table2[[#This Row],[Industry 2060]]</f>
        <v>0.19251591261929471</v>
      </c>
      <c r="X8" s="7">
        <f>Table2[[#This Row],[Industry 2065]]</f>
        <v>0.19251591261929471</v>
      </c>
      <c r="Y8" s="7">
        <f>Table2[[#This Row],[Industry 2070]]</f>
        <v>0.19251591261929471</v>
      </c>
      <c r="Z8" s="7">
        <v>0.46927197668227683</v>
      </c>
      <c r="AA8" s="7">
        <v>0.46927197668227683</v>
      </c>
      <c r="AB8" s="7">
        <v>0.46927197668227683</v>
      </c>
      <c r="AC8" s="7">
        <v>0.46927197668227683</v>
      </c>
      <c r="AD8" s="7">
        <v>0.46927197668227683</v>
      </c>
      <c r="AE8" s="7">
        <v>0.46927197668227683</v>
      </c>
      <c r="AF8" s="7">
        <v>0.46927197668227683</v>
      </c>
      <c r="AG8" s="7">
        <v>0.46927197668227683</v>
      </c>
      <c r="AH8" s="7">
        <v>0.46927197668227683</v>
      </c>
      <c r="AI8" s="7">
        <f>Table2[[#This Row],[Power Sector 2060]]</f>
        <v>0.46927197668227683</v>
      </c>
      <c r="AJ8" s="7">
        <f>Table2[[#This Row],[Power Sector 2065]]</f>
        <v>0.46927197668227683</v>
      </c>
      <c r="AK8" s="7">
        <f>Table2[[#This Row],[Power Sector 2070]]</f>
        <v>0.46927197668227683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f>Table2[[#This Row],[Transport 2060]]</f>
        <v>0</v>
      </c>
      <c r="AV8" s="7">
        <f>Table2[[#This Row],[Transport 2065]]</f>
        <v>0</v>
      </c>
      <c r="AW8" s="7">
        <f>Table2[[#This Row],[Transport 2070]]</f>
        <v>0</v>
      </c>
    </row>
    <row r="9" spans="1:49" x14ac:dyDescent="0.2">
      <c r="A9" t="s">
        <v>5</v>
      </c>
      <c r="B9" s="7">
        <v>0.24522447786284651</v>
      </c>
      <c r="C9" s="7">
        <v>0.24522447786284651</v>
      </c>
      <c r="D9" s="7">
        <v>0.24522447786284651</v>
      </c>
      <c r="E9" s="7">
        <v>0.24522447786284651</v>
      </c>
      <c r="F9" s="7">
        <v>0.24522447786284651</v>
      </c>
      <c r="G9" s="7">
        <v>0.24522447786284651</v>
      </c>
      <c r="H9" s="7">
        <v>0.24522447786284651</v>
      </c>
      <c r="I9" s="7">
        <v>0.24522447786284651</v>
      </c>
      <c r="J9" s="7">
        <v>0.24522447786284651</v>
      </c>
      <c r="K9" s="7">
        <f>Table2[[#This Row],[Residential 2060]]</f>
        <v>0.24522447786284651</v>
      </c>
      <c r="L9" s="7">
        <f>Table2[[#This Row],[Residential 2065]]</f>
        <v>0.24522447786284651</v>
      </c>
      <c r="M9" s="7">
        <f>Table2[[#This Row],[Residential 2070]]</f>
        <v>0.24522447786284651</v>
      </c>
      <c r="N9" s="7">
        <v>0.30154622033000167</v>
      </c>
      <c r="O9" s="7">
        <v>0.30154622033000167</v>
      </c>
      <c r="P9" s="7">
        <v>0.30154622033000167</v>
      </c>
      <c r="Q9" s="7">
        <v>0.30154622033000167</v>
      </c>
      <c r="R9" s="7">
        <v>0.30154622033000167</v>
      </c>
      <c r="S9" s="7">
        <v>0.30154622033000167</v>
      </c>
      <c r="T9" s="7">
        <v>0.30154622033000167</v>
      </c>
      <c r="U9" s="7">
        <v>0.30154622033000167</v>
      </c>
      <c r="V9" s="7">
        <v>0.30154622033000167</v>
      </c>
      <c r="W9" s="7">
        <f>Table2[[#This Row],[Industry 2060]]</f>
        <v>0.30154622033000167</v>
      </c>
      <c r="X9" s="7">
        <f>Table2[[#This Row],[Industry 2065]]</f>
        <v>0.30154622033000167</v>
      </c>
      <c r="Y9" s="7">
        <f>Table2[[#This Row],[Industry 2070]]</f>
        <v>0.30154622033000167</v>
      </c>
      <c r="Z9" s="7">
        <v>0.45323003270780426</v>
      </c>
      <c r="AA9" s="7">
        <v>0.45323003270780426</v>
      </c>
      <c r="AB9" s="7">
        <v>0.45323003270780426</v>
      </c>
      <c r="AC9" s="7">
        <v>0.45323003270780426</v>
      </c>
      <c r="AD9" s="7">
        <v>0.45323003270780426</v>
      </c>
      <c r="AE9" s="7">
        <v>0.45323003270780426</v>
      </c>
      <c r="AF9" s="7">
        <v>0.45323003270780426</v>
      </c>
      <c r="AG9" s="7">
        <v>0.45323003270780426</v>
      </c>
      <c r="AH9" s="7">
        <v>0.45323003270780426</v>
      </c>
      <c r="AI9" s="7">
        <f>Table2[[#This Row],[Power Sector 2060]]</f>
        <v>0.45323003270780426</v>
      </c>
      <c r="AJ9" s="7">
        <f>Table2[[#This Row],[Power Sector 2065]]</f>
        <v>0.45323003270780426</v>
      </c>
      <c r="AK9" s="7">
        <f>Table2[[#This Row],[Power Sector 2070]]</f>
        <v>0.45323003270780426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f>Table2[[#This Row],[Transport 2060]]</f>
        <v>0</v>
      </c>
      <c r="AV9" s="7">
        <f>Table2[[#This Row],[Transport 2065]]</f>
        <v>0</v>
      </c>
      <c r="AW9" s="7">
        <f>Table2[[#This Row],[Transport 2070]]</f>
        <v>0</v>
      </c>
    </row>
    <row r="10" spans="1:49" x14ac:dyDescent="0.2">
      <c r="A10" t="s">
        <v>4</v>
      </c>
      <c r="B10" s="7">
        <v>0.12811715526375292</v>
      </c>
      <c r="C10" s="7">
        <v>0.12811715526375292</v>
      </c>
      <c r="D10" s="7">
        <v>0.12811715526375292</v>
      </c>
      <c r="E10" s="7">
        <v>0.12811715526375292</v>
      </c>
      <c r="F10" s="7">
        <v>0.12811715526375292</v>
      </c>
      <c r="G10" s="7">
        <v>0.12811715526375292</v>
      </c>
      <c r="H10" s="7">
        <v>0.12811715526375292</v>
      </c>
      <c r="I10" s="7">
        <v>0.12811715526375292</v>
      </c>
      <c r="J10" s="7">
        <v>0.12811715526375292</v>
      </c>
      <c r="K10" s="7">
        <f>Table2[[#This Row],[Residential 2060]]</f>
        <v>0.12811715526375292</v>
      </c>
      <c r="L10" s="7">
        <f>Table2[[#This Row],[Residential 2065]]</f>
        <v>0.12811715526375292</v>
      </c>
      <c r="M10" s="7">
        <f>Table2[[#This Row],[Residential 2070]]</f>
        <v>0.12811715526375292</v>
      </c>
      <c r="N10" s="7">
        <v>0.43898324115466808</v>
      </c>
      <c r="O10" s="7">
        <v>0.43898324115466808</v>
      </c>
      <c r="P10" s="7">
        <v>0.43898324115466808</v>
      </c>
      <c r="Q10" s="7">
        <v>0.43898324115466808</v>
      </c>
      <c r="R10" s="7">
        <v>0.43898324115466808</v>
      </c>
      <c r="S10" s="7">
        <v>0.43898324115466808</v>
      </c>
      <c r="T10" s="7">
        <v>0.43898324115466808</v>
      </c>
      <c r="U10" s="7">
        <v>0.43898324115466808</v>
      </c>
      <c r="V10" s="7">
        <v>0.43898324115466808</v>
      </c>
      <c r="W10" s="7">
        <f>Table2[[#This Row],[Industry 2060]]</f>
        <v>0.43898324115466808</v>
      </c>
      <c r="X10" s="7">
        <f>Table2[[#This Row],[Industry 2065]]</f>
        <v>0.43898324115466808</v>
      </c>
      <c r="Y10" s="7">
        <f>Table2[[#This Row],[Industry 2070]]</f>
        <v>0.43898324115466808</v>
      </c>
      <c r="Z10" s="7">
        <v>0.43289921773534507</v>
      </c>
      <c r="AA10" s="7">
        <v>0.43289921773534507</v>
      </c>
      <c r="AB10" s="7">
        <v>0.43289921773534507</v>
      </c>
      <c r="AC10" s="7">
        <v>0.43289921773534507</v>
      </c>
      <c r="AD10" s="7">
        <v>0.43289921773534507</v>
      </c>
      <c r="AE10" s="7">
        <v>0.43289921773534507</v>
      </c>
      <c r="AF10" s="7">
        <v>0.43289921773534507</v>
      </c>
      <c r="AG10" s="7">
        <v>0.43289921773534507</v>
      </c>
      <c r="AH10" s="7">
        <v>0.43289921773534507</v>
      </c>
      <c r="AI10" s="7">
        <f>Table2[[#This Row],[Power Sector 2060]]</f>
        <v>0.43289921773534507</v>
      </c>
      <c r="AJ10" s="7">
        <f>Table2[[#This Row],[Power Sector 2065]]</f>
        <v>0.43289921773534507</v>
      </c>
      <c r="AK10" s="7">
        <f>Table2[[#This Row],[Power Sector 2070]]</f>
        <v>0.43289921773534507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f>Table2[[#This Row],[Transport 2060]]</f>
        <v>0</v>
      </c>
      <c r="AV10" s="7">
        <f>Table2[[#This Row],[Transport 2065]]</f>
        <v>0</v>
      </c>
      <c r="AW10" s="7">
        <f>Table2[[#This Row],[Transport 2070]]</f>
        <v>0</v>
      </c>
    </row>
    <row r="11" spans="1:49" x14ac:dyDescent="0.2">
      <c r="A11" t="s">
        <v>20</v>
      </c>
      <c r="B11" s="7">
        <v>0.40515420589160922</v>
      </c>
      <c r="C11" s="7">
        <v>0.40515420589160922</v>
      </c>
      <c r="D11" s="7">
        <v>0.40515420589160922</v>
      </c>
      <c r="E11" s="7">
        <v>0.40515420589160922</v>
      </c>
      <c r="F11" s="7">
        <v>0.40515420589160922</v>
      </c>
      <c r="G11" s="7">
        <v>0.40515420589160922</v>
      </c>
      <c r="H11" s="7">
        <v>0.40515420589160922</v>
      </c>
      <c r="I11" s="7">
        <v>0.40515420589160922</v>
      </c>
      <c r="J11" s="7">
        <v>0.40515420589160922</v>
      </c>
      <c r="K11" s="7">
        <f>Table2[[#This Row],[Residential 2060]]</f>
        <v>0.40515420589160922</v>
      </c>
      <c r="L11" s="7">
        <f>Table2[[#This Row],[Residential 2065]]</f>
        <v>0.40515420589160922</v>
      </c>
      <c r="M11" s="7">
        <f>Table2[[#This Row],[Residential 2070]]</f>
        <v>0.40515420589160922</v>
      </c>
      <c r="N11" s="7">
        <v>0.18876749545470642</v>
      </c>
      <c r="O11" s="7">
        <v>0.18876749545470642</v>
      </c>
      <c r="P11" s="7">
        <v>0.18876749545470642</v>
      </c>
      <c r="Q11" s="7">
        <v>0.18876749545470642</v>
      </c>
      <c r="R11" s="7">
        <v>0.18876749545470642</v>
      </c>
      <c r="S11" s="7">
        <v>0.18876749545470642</v>
      </c>
      <c r="T11" s="7">
        <v>0.18876749545470642</v>
      </c>
      <c r="U11" s="7">
        <v>0.18876749545470642</v>
      </c>
      <c r="V11" s="7">
        <v>0.18876749545470642</v>
      </c>
      <c r="W11" s="7">
        <f>Table2[[#This Row],[Industry 2060]]</f>
        <v>0.18876749545470642</v>
      </c>
      <c r="X11" s="7">
        <f>Table2[[#This Row],[Industry 2065]]</f>
        <v>0.18876749545470642</v>
      </c>
      <c r="Y11" s="7">
        <f>Table2[[#This Row],[Industry 2070]]</f>
        <v>0.18876749545470642</v>
      </c>
      <c r="Z11" s="7">
        <v>0.40607896683355577</v>
      </c>
      <c r="AA11" s="7">
        <v>0.40607896683355577</v>
      </c>
      <c r="AB11" s="7">
        <v>0.40607896683355577</v>
      </c>
      <c r="AC11" s="7">
        <v>0.40607896683355577</v>
      </c>
      <c r="AD11" s="7">
        <v>0.40607896683355577</v>
      </c>
      <c r="AE11" s="7">
        <v>0.40607896683355577</v>
      </c>
      <c r="AF11" s="7">
        <v>0.40607896683355577</v>
      </c>
      <c r="AG11" s="7">
        <v>0.40607896683355577</v>
      </c>
      <c r="AH11" s="7">
        <v>0.40607896683355577</v>
      </c>
      <c r="AI11" s="7">
        <f>Table2[[#This Row],[Power Sector 2060]]</f>
        <v>0.40607896683355577</v>
      </c>
      <c r="AJ11" s="7">
        <f>Table2[[#This Row],[Power Sector 2065]]</f>
        <v>0.40607896683355577</v>
      </c>
      <c r="AK11" s="7">
        <f>Table2[[#This Row],[Power Sector 2070]]</f>
        <v>0.40607896683355577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f>Table2[[#This Row],[Transport 2060]]</f>
        <v>0</v>
      </c>
      <c r="AV11" s="7">
        <f>Table2[[#This Row],[Transport 2065]]</f>
        <v>0</v>
      </c>
      <c r="AW11" s="7">
        <f>Table2[[#This Row],[Transport 2070]]</f>
        <v>0</v>
      </c>
    </row>
    <row r="12" spans="1:49" x14ac:dyDescent="0.2">
      <c r="A12" t="s">
        <v>21</v>
      </c>
      <c r="B12" s="7">
        <v>0.34630757243981963</v>
      </c>
      <c r="C12" s="7">
        <v>0.34630757243981963</v>
      </c>
      <c r="D12" s="7">
        <v>0.34630757243981963</v>
      </c>
      <c r="E12" s="7">
        <v>0.34630757243981963</v>
      </c>
      <c r="F12" s="7">
        <v>0.34630757243981963</v>
      </c>
      <c r="G12" s="7">
        <v>0.34630757243981963</v>
      </c>
      <c r="H12" s="7">
        <v>0.34630757243981963</v>
      </c>
      <c r="I12" s="7">
        <v>0.34630757243981963</v>
      </c>
      <c r="J12" s="7">
        <v>0.34630757243981963</v>
      </c>
      <c r="K12" s="7">
        <f>Table2[[#This Row],[Residential 2060]]</f>
        <v>0.34630757243981963</v>
      </c>
      <c r="L12" s="7">
        <f>Table2[[#This Row],[Residential 2065]]</f>
        <v>0.34630757243981963</v>
      </c>
      <c r="M12" s="7">
        <f>Table2[[#This Row],[Residential 2070]]</f>
        <v>0.34630757243981963</v>
      </c>
      <c r="N12" s="7">
        <v>0.31232741653773294</v>
      </c>
      <c r="O12" s="7">
        <v>0.31232741653773294</v>
      </c>
      <c r="P12" s="7">
        <v>0.31232741653773294</v>
      </c>
      <c r="Q12" s="7">
        <v>0.31232741653773294</v>
      </c>
      <c r="R12" s="7">
        <v>0.31232741653773294</v>
      </c>
      <c r="S12" s="7">
        <v>0.31232741653773294</v>
      </c>
      <c r="T12" s="7">
        <v>0.31232741653773294</v>
      </c>
      <c r="U12" s="7">
        <v>0.31232741653773294</v>
      </c>
      <c r="V12" s="7">
        <v>0.31232741653773294</v>
      </c>
      <c r="W12" s="7">
        <f>Table2[[#This Row],[Industry 2060]]</f>
        <v>0.31232741653773294</v>
      </c>
      <c r="X12" s="7">
        <f>Table2[[#This Row],[Industry 2065]]</f>
        <v>0.31232741653773294</v>
      </c>
      <c r="Y12" s="7">
        <f>Table2[[#This Row],[Industry 2070]]</f>
        <v>0.31232741653773294</v>
      </c>
      <c r="Z12" s="7">
        <v>0.34136501102244737</v>
      </c>
      <c r="AA12" s="7">
        <v>0.34136501102244737</v>
      </c>
      <c r="AB12" s="7">
        <v>0.34136501102244737</v>
      </c>
      <c r="AC12" s="7">
        <v>0.34136501102244737</v>
      </c>
      <c r="AD12" s="7">
        <v>0.34136501102244737</v>
      </c>
      <c r="AE12" s="7">
        <v>0.34136501102244737</v>
      </c>
      <c r="AF12" s="7">
        <v>0.34136501102244737</v>
      </c>
      <c r="AG12" s="7">
        <v>0.34136501102244737</v>
      </c>
      <c r="AH12" s="7">
        <v>0.34136501102244737</v>
      </c>
      <c r="AI12" s="7">
        <f>Table2[[#This Row],[Power Sector 2060]]</f>
        <v>0.34136501102244737</v>
      </c>
      <c r="AJ12" s="7">
        <f>Table2[[#This Row],[Power Sector 2065]]</f>
        <v>0.34136501102244737</v>
      </c>
      <c r="AK12" s="7">
        <f>Table2[[#This Row],[Power Sector 2070]]</f>
        <v>0.34136501102244737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f>Table2[[#This Row],[Transport 2060]]</f>
        <v>0</v>
      </c>
      <c r="AV12" s="7">
        <f>Table2[[#This Row],[Transport 2065]]</f>
        <v>0</v>
      </c>
      <c r="AW12" s="7">
        <f>Table2[[#This Row],[Transport 2070]]</f>
        <v>0</v>
      </c>
    </row>
    <row r="13" spans="1:49" x14ac:dyDescent="0.2">
      <c r="A13" t="s">
        <v>34</v>
      </c>
      <c r="B13" s="7">
        <v>0.42863684744671893</v>
      </c>
      <c r="C13" s="7">
        <v>0.42863684744671893</v>
      </c>
      <c r="D13" s="7">
        <v>0.42863684744671893</v>
      </c>
      <c r="E13" s="7">
        <v>0.42863684744671893</v>
      </c>
      <c r="F13" s="7">
        <v>0.42863684744671893</v>
      </c>
      <c r="G13" s="7">
        <v>0.42863684744671893</v>
      </c>
      <c r="H13" s="7">
        <v>0.42863684744671893</v>
      </c>
      <c r="I13" s="7">
        <v>0.42863684744671893</v>
      </c>
      <c r="J13" s="7">
        <v>0.42863684744671893</v>
      </c>
      <c r="K13" s="7">
        <f>Table2[[#This Row],[Residential 2060]]</f>
        <v>0.42863684744671893</v>
      </c>
      <c r="L13" s="7">
        <f>Table2[[#This Row],[Residential 2065]]</f>
        <v>0.42863684744671893</v>
      </c>
      <c r="M13" s="7">
        <f>Table2[[#This Row],[Residential 2070]]</f>
        <v>0.42863684744671893</v>
      </c>
      <c r="N13" s="7">
        <v>7.9618307383846135E-2</v>
      </c>
      <c r="O13" s="7">
        <v>7.9618307383846135E-2</v>
      </c>
      <c r="P13" s="7">
        <v>7.9618307383846135E-2</v>
      </c>
      <c r="Q13" s="7">
        <v>7.9618307383846135E-2</v>
      </c>
      <c r="R13" s="7">
        <v>7.9618307383846135E-2</v>
      </c>
      <c r="S13" s="7">
        <v>7.9618307383846135E-2</v>
      </c>
      <c r="T13" s="7">
        <v>7.9618307383846135E-2</v>
      </c>
      <c r="U13" s="7">
        <v>7.9618307383846135E-2</v>
      </c>
      <c r="V13" s="7">
        <v>7.9618307383846135E-2</v>
      </c>
      <c r="W13" s="7">
        <f>Table2[[#This Row],[Industry 2060]]</f>
        <v>7.9618307383846135E-2</v>
      </c>
      <c r="X13" s="7">
        <f>Table2[[#This Row],[Industry 2065]]</f>
        <v>7.9618307383846135E-2</v>
      </c>
      <c r="Y13" s="7">
        <f>Table2[[#This Row],[Industry 2070]]</f>
        <v>7.9618307383846135E-2</v>
      </c>
      <c r="Z13" s="7">
        <v>0.4917448451694349</v>
      </c>
      <c r="AA13" s="7">
        <v>0.4917448451694349</v>
      </c>
      <c r="AB13" s="7">
        <v>0.4917448451694349</v>
      </c>
      <c r="AC13" s="7">
        <v>0.4917448451694349</v>
      </c>
      <c r="AD13" s="7">
        <v>0.4917448451694349</v>
      </c>
      <c r="AE13" s="7">
        <v>0.4917448451694349</v>
      </c>
      <c r="AF13" s="7">
        <v>0.4917448451694349</v>
      </c>
      <c r="AG13" s="7">
        <v>0.4917448451694349</v>
      </c>
      <c r="AH13" s="7">
        <v>0.4917448451694349</v>
      </c>
      <c r="AI13" s="7">
        <f>Table2[[#This Row],[Power Sector 2060]]</f>
        <v>0.4917448451694349</v>
      </c>
      <c r="AJ13" s="7">
        <f>Table2[[#This Row],[Power Sector 2065]]</f>
        <v>0.4917448451694349</v>
      </c>
      <c r="AK13" s="7">
        <f>Table2[[#This Row],[Power Sector 2070]]</f>
        <v>0.4917448451694349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f>Table2[[#This Row],[Transport 2060]]</f>
        <v>0</v>
      </c>
      <c r="AV13" s="7">
        <f>Table2[[#This Row],[Transport 2065]]</f>
        <v>0</v>
      </c>
      <c r="AW13" s="7">
        <f>Table2[[#This Row],[Transport 2070]]</f>
        <v>0</v>
      </c>
    </row>
    <row r="14" spans="1:49" x14ac:dyDescent="0.2">
      <c r="A14" t="s">
        <v>183</v>
      </c>
      <c r="B14" s="7">
        <v>1.37473567696307E-2</v>
      </c>
      <c r="C14" s="7">
        <v>1.37473567696307E-2</v>
      </c>
      <c r="D14" s="7">
        <v>1.37473567696307E-2</v>
      </c>
      <c r="E14" s="7">
        <v>1.37473567696307E-2</v>
      </c>
      <c r="F14" s="7">
        <v>1.37473567696307E-2</v>
      </c>
      <c r="G14" s="7">
        <v>1.37473567696307E-2</v>
      </c>
      <c r="H14" s="7">
        <v>1.37473567696307E-2</v>
      </c>
      <c r="I14" s="7">
        <v>1.37473567696307E-2</v>
      </c>
      <c r="J14" s="7">
        <v>1.37473567696307E-2</v>
      </c>
      <c r="K14" s="7">
        <f>Table2[[#This Row],[Residential 2060]]</f>
        <v>1.37473567696307E-2</v>
      </c>
      <c r="L14" s="7">
        <f>Table2[[#This Row],[Residential 2065]]</f>
        <v>1.37473567696307E-2</v>
      </c>
      <c r="M14" s="7">
        <f>Table2[[#This Row],[Residential 2070]]</f>
        <v>1.37473567696307E-2</v>
      </c>
      <c r="N14" s="7">
        <v>0.26283987915407853</v>
      </c>
      <c r="O14" s="7">
        <v>0.26283987915407853</v>
      </c>
      <c r="P14" s="7">
        <v>0.26283987915407853</v>
      </c>
      <c r="Q14" s="7">
        <v>0.26283987915407853</v>
      </c>
      <c r="R14" s="7">
        <v>0.26283987915407853</v>
      </c>
      <c r="S14" s="7">
        <v>0.26283987915407853</v>
      </c>
      <c r="T14" s="7">
        <v>0.26283987915407853</v>
      </c>
      <c r="U14" s="7">
        <v>0.26283987915407853</v>
      </c>
      <c r="V14" s="7">
        <v>0.26283987915407853</v>
      </c>
      <c r="W14" s="7">
        <f>Table2[[#This Row],[Industry 2060]]</f>
        <v>0.26283987915407853</v>
      </c>
      <c r="X14" s="7">
        <f>Table2[[#This Row],[Industry 2065]]</f>
        <v>0.26283987915407853</v>
      </c>
      <c r="Y14" s="7">
        <f>Table2[[#This Row],[Industry 2070]]</f>
        <v>0.26283987915407853</v>
      </c>
      <c r="Z14" s="7">
        <v>0.72341276407629085</v>
      </c>
      <c r="AA14" s="7">
        <v>0.72341276407629085</v>
      </c>
      <c r="AB14" s="7">
        <v>0.72341276407629085</v>
      </c>
      <c r="AC14" s="7">
        <v>0.72341276407629085</v>
      </c>
      <c r="AD14" s="7">
        <v>0.72341276407629085</v>
      </c>
      <c r="AE14" s="7">
        <v>0.72341276407629085</v>
      </c>
      <c r="AF14" s="7">
        <v>0.72341276407629085</v>
      </c>
      <c r="AG14" s="7">
        <v>0.72341276407629085</v>
      </c>
      <c r="AH14" s="7">
        <v>0.72341276407629085</v>
      </c>
      <c r="AI14" s="7">
        <f>Table2[[#This Row],[Power Sector 2060]]</f>
        <v>0.72341276407629085</v>
      </c>
      <c r="AJ14" s="7">
        <f>Table2[[#This Row],[Power Sector 2065]]</f>
        <v>0.72341276407629085</v>
      </c>
      <c r="AK14" s="7">
        <f>Table2[[#This Row],[Power Sector 2070]]</f>
        <v>0.72341276407629085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f>Table2[[#This Row],[Transport 2060]]</f>
        <v>0</v>
      </c>
      <c r="AV14" s="7">
        <f>Table2[[#This Row],[Transport 2065]]</f>
        <v>0</v>
      </c>
      <c r="AW14" s="7">
        <f>Table2[[#This Row],[Transport 2070]]</f>
        <v>0</v>
      </c>
    </row>
    <row r="15" spans="1:49" x14ac:dyDescent="0.2">
      <c r="A15" t="s">
        <v>51</v>
      </c>
      <c r="B15" s="7">
        <v>2.9740751756198922E-2</v>
      </c>
      <c r="C15" s="7">
        <v>2.9740751756198922E-2</v>
      </c>
      <c r="D15" s="7">
        <v>2.9740751756198922E-2</v>
      </c>
      <c r="E15" s="7">
        <v>2.9740751756198922E-2</v>
      </c>
      <c r="F15" s="7">
        <v>2.9740751756198922E-2</v>
      </c>
      <c r="G15" s="7">
        <v>2.9740751756198922E-2</v>
      </c>
      <c r="H15" s="7">
        <v>2.9740751756198922E-2</v>
      </c>
      <c r="I15" s="7">
        <v>2.9740751756198922E-2</v>
      </c>
      <c r="J15" s="7">
        <v>2.9740751756198922E-2</v>
      </c>
      <c r="K15" s="7">
        <f>Table2[[#This Row],[Residential 2060]]</f>
        <v>2.9740751756198922E-2</v>
      </c>
      <c r="L15" s="7">
        <f>Table2[[#This Row],[Residential 2065]]</f>
        <v>2.9740751756198922E-2</v>
      </c>
      <c r="M15" s="7">
        <f>Table2[[#This Row],[Residential 2070]]</f>
        <v>2.9740751756198922E-2</v>
      </c>
      <c r="N15" s="7">
        <v>0.27789556471842336</v>
      </c>
      <c r="O15" s="7">
        <v>0.27789556471842336</v>
      </c>
      <c r="P15" s="7">
        <v>0.27789556471842336</v>
      </c>
      <c r="Q15" s="7">
        <v>0.27789556471842336</v>
      </c>
      <c r="R15" s="7">
        <v>0.27789556471842336</v>
      </c>
      <c r="S15" s="7">
        <v>0.27789556471842336</v>
      </c>
      <c r="T15" s="7">
        <v>0.27789556471842336</v>
      </c>
      <c r="U15" s="7">
        <v>0.27789556471842336</v>
      </c>
      <c r="V15" s="7">
        <v>0.27789556471842336</v>
      </c>
      <c r="W15" s="7">
        <f>Table2[[#This Row],[Industry 2060]]</f>
        <v>0.27789556471842336</v>
      </c>
      <c r="X15" s="7">
        <f>Table2[[#This Row],[Industry 2065]]</f>
        <v>0.27789556471842336</v>
      </c>
      <c r="Y15" s="7">
        <f>Table2[[#This Row],[Industry 2070]]</f>
        <v>0.27789556471842336</v>
      </c>
      <c r="Z15" s="7">
        <v>0.6923636835253778</v>
      </c>
      <c r="AA15" s="7">
        <v>0.6923636835253778</v>
      </c>
      <c r="AB15" s="7">
        <v>0.6923636835253778</v>
      </c>
      <c r="AC15" s="7">
        <v>0.6923636835253778</v>
      </c>
      <c r="AD15" s="7">
        <v>0.6923636835253778</v>
      </c>
      <c r="AE15" s="7">
        <v>0.6923636835253778</v>
      </c>
      <c r="AF15" s="7">
        <v>0.6923636835253778</v>
      </c>
      <c r="AG15" s="7">
        <v>0.6923636835253778</v>
      </c>
      <c r="AH15" s="7">
        <v>0.6923636835253778</v>
      </c>
      <c r="AI15" s="7">
        <f>Table2[[#This Row],[Power Sector 2060]]</f>
        <v>0.6923636835253778</v>
      </c>
      <c r="AJ15" s="7">
        <f>Table2[[#This Row],[Power Sector 2065]]</f>
        <v>0.6923636835253778</v>
      </c>
      <c r="AK15" s="7">
        <f>Table2[[#This Row],[Power Sector 2070]]</f>
        <v>0.6923636835253778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f>Table2[[#This Row],[Transport 2060]]</f>
        <v>0</v>
      </c>
      <c r="AV15" s="7">
        <f>Table2[[#This Row],[Transport 2065]]</f>
        <v>0</v>
      </c>
      <c r="AW15" s="7">
        <f>Table2[[#This Row],[Transport 2070]]</f>
        <v>0</v>
      </c>
    </row>
    <row r="16" spans="1:49" x14ac:dyDescent="0.2">
      <c r="A16" t="s">
        <v>184</v>
      </c>
      <c r="B16" s="7">
        <v>9.1220762049854048E-2</v>
      </c>
      <c r="C16" s="7">
        <v>9.1220762049854048E-2</v>
      </c>
      <c r="D16" s="7">
        <v>9.1220762049854048E-2</v>
      </c>
      <c r="E16" s="7">
        <v>9.1220762049854048E-2</v>
      </c>
      <c r="F16" s="7">
        <v>9.1220762049854048E-2</v>
      </c>
      <c r="G16" s="7">
        <v>9.1220762049854048E-2</v>
      </c>
      <c r="H16" s="7">
        <v>9.1220762049854048E-2</v>
      </c>
      <c r="I16" s="7">
        <v>9.1220762049854048E-2</v>
      </c>
      <c r="J16" s="7">
        <v>9.1220762049854048E-2</v>
      </c>
      <c r="K16" s="7">
        <f>Table2[[#This Row],[Residential 2060]]</f>
        <v>9.1220762049854048E-2</v>
      </c>
      <c r="L16" s="7">
        <f>Table2[[#This Row],[Residential 2065]]</f>
        <v>9.1220762049854048E-2</v>
      </c>
      <c r="M16" s="7">
        <f>Table2[[#This Row],[Residential 2070]]</f>
        <v>9.1220762049854048E-2</v>
      </c>
      <c r="N16" s="7">
        <v>0.40185151182900913</v>
      </c>
      <c r="O16" s="7">
        <v>0.40185151182900913</v>
      </c>
      <c r="P16" s="7">
        <v>0.40185151182900913</v>
      </c>
      <c r="Q16" s="7">
        <v>0.40185151182900913</v>
      </c>
      <c r="R16" s="7">
        <v>0.40185151182900913</v>
      </c>
      <c r="S16" s="7">
        <v>0.40185151182900913</v>
      </c>
      <c r="T16" s="7">
        <v>0.40185151182900913</v>
      </c>
      <c r="U16" s="7">
        <v>0.40185151182900913</v>
      </c>
      <c r="V16" s="7">
        <v>0.40185151182900913</v>
      </c>
      <c r="W16" s="7">
        <f>Table2[[#This Row],[Industry 2060]]</f>
        <v>0.40185151182900913</v>
      </c>
      <c r="X16" s="7">
        <f>Table2[[#This Row],[Industry 2065]]</f>
        <v>0.40185151182900913</v>
      </c>
      <c r="Y16" s="7">
        <f>Table2[[#This Row],[Industry 2070]]</f>
        <v>0.40185151182900913</v>
      </c>
      <c r="Z16" s="7">
        <v>0.50692772612113679</v>
      </c>
      <c r="AA16" s="7">
        <v>0.50692772612113679</v>
      </c>
      <c r="AB16" s="7">
        <v>0.50692772612113679</v>
      </c>
      <c r="AC16" s="7">
        <v>0.50692772612113679</v>
      </c>
      <c r="AD16" s="7">
        <v>0.50692772612113679</v>
      </c>
      <c r="AE16" s="7">
        <v>0.50692772612113679</v>
      </c>
      <c r="AF16" s="7">
        <v>0.50692772612113679</v>
      </c>
      <c r="AG16" s="7">
        <v>0.50692772612113679</v>
      </c>
      <c r="AH16" s="7">
        <v>0.50692772612113679</v>
      </c>
      <c r="AI16" s="7">
        <f>Table2[[#This Row],[Power Sector 2060]]</f>
        <v>0.50692772612113679</v>
      </c>
      <c r="AJ16" s="7">
        <f>Table2[[#This Row],[Power Sector 2065]]</f>
        <v>0.50692772612113679</v>
      </c>
      <c r="AK16" s="7">
        <f>Table2[[#This Row],[Power Sector 2070]]</f>
        <v>0.50692772612113679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f>Table2[[#This Row],[Transport 2060]]</f>
        <v>0</v>
      </c>
      <c r="AV16" s="7">
        <f>Table2[[#This Row],[Transport 2065]]</f>
        <v>0</v>
      </c>
      <c r="AW16" s="7">
        <f>Table2[[#This Row],[Transport 2070]]</f>
        <v>0</v>
      </c>
    </row>
    <row r="17" spans="1:49" x14ac:dyDescent="0.2">
      <c r="A17" t="s">
        <v>55</v>
      </c>
      <c r="B17" s="7">
        <v>0.18576904212981049</v>
      </c>
      <c r="C17" s="7">
        <v>0.18576904212981049</v>
      </c>
      <c r="D17" s="7">
        <v>0.18576904212981049</v>
      </c>
      <c r="E17" s="7">
        <v>0.18576904212981049</v>
      </c>
      <c r="F17" s="7">
        <v>0.18576904212981049</v>
      </c>
      <c r="G17" s="7">
        <v>0.18576904212981049</v>
      </c>
      <c r="H17" s="7">
        <v>0.18576904212981049</v>
      </c>
      <c r="I17" s="7">
        <v>0.18576904212981049</v>
      </c>
      <c r="J17" s="7">
        <v>0.18576904212981049</v>
      </c>
      <c r="K17" s="7">
        <f>Table2[[#This Row],[Residential 2060]]</f>
        <v>0.18576904212981049</v>
      </c>
      <c r="L17" s="7">
        <f>Table2[[#This Row],[Residential 2065]]</f>
        <v>0.18576904212981049</v>
      </c>
      <c r="M17" s="7">
        <f>Table2[[#This Row],[Residential 2070]]</f>
        <v>0.18576904212981049</v>
      </c>
      <c r="N17" s="7">
        <v>0.42264985022709811</v>
      </c>
      <c r="O17" s="7">
        <v>0.42264985022709811</v>
      </c>
      <c r="P17" s="7">
        <v>0.42264985022709811</v>
      </c>
      <c r="Q17" s="7">
        <v>0.42264985022709811</v>
      </c>
      <c r="R17" s="7">
        <v>0.42264985022709811</v>
      </c>
      <c r="S17" s="7">
        <v>0.42264985022709811</v>
      </c>
      <c r="T17" s="7">
        <v>0.42264985022709811</v>
      </c>
      <c r="U17" s="7">
        <v>0.42264985022709811</v>
      </c>
      <c r="V17" s="7">
        <v>0.42264985022709811</v>
      </c>
      <c r="W17" s="7">
        <f>Table2[[#This Row],[Industry 2060]]</f>
        <v>0.42264985022709811</v>
      </c>
      <c r="X17" s="7">
        <f>Table2[[#This Row],[Industry 2065]]</f>
        <v>0.42264985022709811</v>
      </c>
      <c r="Y17" s="7">
        <f>Table2[[#This Row],[Industry 2070]]</f>
        <v>0.42264985022709811</v>
      </c>
      <c r="Z17" s="7">
        <v>0.39158110764309145</v>
      </c>
      <c r="AA17" s="7">
        <v>0.39158110764309145</v>
      </c>
      <c r="AB17" s="7">
        <v>0.39158110764309145</v>
      </c>
      <c r="AC17" s="7">
        <v>0.39158110764309145</v>
      </c>
      <c r="AD17" s="7">
        <v>0.39158110764309145</v>
      </c>
      <c r="AE17" s="7">
        <v>0.39158110764309145</v>
      </c>
      <c r="AF17" s="7">
        <v>0.39158110764309145</v>
      </c>
      <c r="AG17" s="7">
        <v>0.39158110764309145</v>
      </c>
      <c r="AH17" s="7">
        <v>0.39158110764309145</v>
      </c>
      <c r="AI17" s="7">
        <f>Table2[[#This Row],[Power Sector 2060]]</f>
        <v>0.39158110764309145</v>
      </c>
      <c r="AJ17" s="7">
        <f>Table2[[#This Row],[Power Sector 2065]]</f>
        <v>0.39158110764309145</v>
      </c>
      <c r="AK17" s="7">
        <f>Table2[[#This Row],[Power Sector 2070]]</f>
        <v>0.39158110764309145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f>Table2[[#This Row],[Transport 2060]]</f>
        <v>0</v>
      </c>
      <c r="AV17" s="7">
        <f>Table2[[#This Row],[Transport 2065]]</f>
        <v>0</v>
      </c>
      <c r="AW17" s="7">
        <f>Table2[[#This Row],[Transport 2070]]</f>
        <v>0</v>
      </c>
    </row>
    <row r="18" spans="1:49" x14ac:dyDescent="0.2">
      <c r="A18" t="s">
        <v>56</v>
      </c>
      <c r="B18" s="7">
        <v>0.11069108306043525</v>
      </c>
      <c r="C18" s="7">
        <v>0.11069108306043525</v>
      </c>
      <c r="D18" s="7">
        <v>0.11069108306043525</v>
      </c>
      <c r="E18" s="7">
        <v>0.11069108306043525</v>
      </c>
      <c r="F18" s="7">
        <v>0.11069108306043525</v>
      </c>
      <c r="G18" s="7">
        <v>0.11069108306043525</v>
      </c>
      <c r="H18" s="7">
        <v>0.11069108306043525</v>
      </c>
      <c r="I18" s="7">
        <v>0.11069108306043525</v>
      </c>
      <c r="J18" s="7">
        <v>0.11069108306043525</v>
      </c>
      <c r="K18" s="7">
        <f>Table2[[#This Row],[Residential 2060]]</f>
        <v>0.11069108306043525</v>
      </c>
      <c r="L18" s="7">
        <f>Table2[[#This Row],[Residential 2065]]</f>
        <v>0.11069108306043525</v>
      </c>
      <c r="M18" s="7">
        <f>Table2[[#This Row],[Residential 2070]]</f>
        <v>0.11069108306043525</v>
      </c>
      <c r="N18" s="7">
        <v>0.48417847372845979</v>
      </c>
      <c r="O18" s="7">
        <v>0.48417847372845979</v>
      </c>
      <c r="P18" s="7">
        <v>0.48417847372845979</v>
      </c>
      <c r="Q18" s="7">
        <v>0.48417847372845979</v>
      </c>
      <c r="R18" s="7">
        <v>0.48417847372845979</v>
      </c>
      <c r="S18" s="7">
        <v>0.48417847372845979</v>
      </c>
      <c r="T18" s="7">
        <v>0.48417847372845979</v>
      </c>
      <c r="U18" s="7">
        <v>0.48417847372845979</v>
      </c>
      <c r="V18" s="7">
        <v>0.48417847372845979</v>
      </c>
      <c r="W18" s="7">
        <f>Table2[[#This Row],[Industry 2060]]</f>
        <v>0.48417847372845979</v>
      </c>
      <c r="X18" s="7">
        <f>Table2[[#This Row],[Industry 2065]]</f>
        <v>0.48417847372845979</v>
      </c>
      <c r="Y18" s="7">
        <f>Table2[[#This Row],[Industry 2070]]</f>
        <v>0.48417847372845979</v>
      </c>
      <c r="Z18" s="7">
        <v>0.40513044321110503</v>
      </c>
      <c r="AA18" s="7">
        <v>0.40513044321110503</v>
      </c>
      <c r="AB18" s="7">
        <v>0.40513044321110503</v>
      </c>
      <c r="AC18" s="7">
        <v>0.40513044321110503</v>
      </c>
      <c r="AD18" s="7">
        <v>0.40513044321110503</v>
      </c>
      <c r="AE18" s="7">
        <v>0.40513044321110503</v>
      </c>
      <c r="AF18" s="7">
        <v>0.40513044321110503</v>
      </c>
      <c r="AG18" s="7">
        <v>0.40513044321110503</v>
      </c>
      <c r="AH18" s="7">
        <v>0.40513044321110503</v>
      </c>
      <c r="AI18" s="7">
        <f>Table2[[#This Row],[Power Sector 2060]]</f>
        <v>0.40513044321110503</v>
      </c>
      <c r="AJ18" s="7">
        <f>Table2[[#This Row],[Power Sector 2065]]</f>
        <v>0.40513044321110503</v>
      </c>
      <c r="AK18" s="7">
        <f>Table2[[#This Row],[Power Sector 2070]]</f>
        <v>0.40513044321110503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f>Table2[[#This Row],[Transport 2060]]</f>
        <v>0</v>
      </c>
      <c r="AV18" s="7">
        <f>Table2[[#This Row],[Transport 2065]]</f>
        <v>0</v>
      </c>
      <c r="AW18" s="7">
        <f>Table2[[#This Row],[Transport 2070]]</f>
        <v>0</v>
      </c>
    </row>
    <row r="19" spans="1:49" x14ac:dyDescent="0.2">
      <c r="A19" t="s">
        <v>57</v>
      </c>
      <c r="B19" s="7">
        <v>1.4245951050176796E-2</v>
      </c>
      <c r="C19" s="7">
        <v>1.4245951050176796E-2</v>
      </c>
      <c r="D19" s="7">
        <v>1.4245951050176796E-2</v>
      </c>
      <c r="E19" s="7">
        <v>1.4245951050176796E-2</v>
      </c>
      <c r="F19" s="7">
        <v>1.4245951050176796E-2</v>
      </c>
      <c r="G19" s="7">
        <v>1.4245951050176796E-2</v>
      </c>
      <c r="H19" s="7">
        <v>1.4245951050176796E-2</v>
      </c>
      <c r="I19" s="7">
        <v>1.4245951050176796E-2</v>
      </c>
      <c r="J19" s="7">
        <v>1.4245951050176796E-2</v>
      </c>
      <c r="K19" s="7">
        <f>Table2[[#This Row],[Residential 2060]]</f>
        <v>1.4245951050176796E-2</v>
      </c>
      <c r="L19" s="7">
        <f>Table2[[#This Row],[Residential 2065]]</f>
        <v>1.4245951050176796E-2</v>
      </c>
      <c r="M19" s="7">
        <f>Table2[[#This Row],[Residential 2070]]</f>
        <v>1.4245951050176796E-2</v>
      </c>
      <c r="N19" s="7">
        <v>0.57047722848742122</v>
      </c>
      <c r="O19" s="7">
        <v>0.57047722848742122</v>
      </c>
      <c r="P19" s="7">
        <v>0.57047722848742122</v>
      </c>
      <c r="Q19" s="7">
        <v>0.57047722848742122</v>
      </c>
      <c r="R19" s="7">
        <v>0.57047722848742122</v>
      </c>
      <c r="S19" s="7">
        <v>0.57047722848742122</v>
      </c>
      <c r="T19" s="7">
        <v>0.57047722848742122</v>
      </c>
      <c r="U19" s="7">
        <v>0.57047722848742122</v>
      </c>
      <c r="V19" s="7">
        <v>0.57047722848742122</v>
      </c>
      <c r="W19" s="7">
        <f>Table2[[#This Row],[Industry 2060]]</f>
        <v>0.57047722848742122</v>
      </c>
      <c r="X19" s="7">
        <f>Table2[[#This Row],[Industry 2065]]</f>
        <v>0.57047722848742122</v>
      </c>
      <c r="Y19" s="7">
        <f>Table2[[#This Row],[Industry 2070]]</f>
        <v>0.57047722848742122</v>
      </c>
      <c r="Z19" s="7">
        <v>0.415276820462402</v>
      </c>
      <c r="AA19" s="7">
        <v>0.415276820462402</v>
      </c>
      <c r="AB19" s="7">
        <v>0.415276820462402</v>
      </c>
      <c r="AC19" s="7">
        <v>0.415276820462402</v>
      </c>
      <c r="AD19" s="7">
        <v>0.415276820462402</v>
      </c>
      <c r="AE19" s="7">
        <v>0.415276820462402</v>
      </c>
      <c r="AF19" s="7">
        <v>0.415276820462402</v>
      </c>
      <c r="AG19" s="7">
        <v>0.415276820462402</v>
      </c>
      <c r="AH19" s="7">
        <v>0.415276820462402</v>
      </c>
      <c r="AI19" s="7">
        <f>Table2[[#This Row],[Power Sector 2060]]</f>
        <v>0.415276820462402</v>
      </c>
      <c r="AJ19" s="7">
        <f>Table2[[#This Row],[Power Sector 2065]]</f>
        <v>0.415276820462402</v>
      </c>
      <c r="AK19" s="7">
        <f>Table2[[#This Row],[Power Sector 2070]]</f>
        <v>0.415276820462402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f>Table2[[#This Row],[Transport 2060]]</f>
        <v>0</v>
      </c>
      <c r="AV19" s="7">
        <f>Table2[[#This Row],[Transport 2065]]</f>
        <v>0</v>
      </c>
      <c r="AW19" s="7">
        <f>Table2[[#This Row],[Transport 2070]]</f>
        <v>0</v>
      </c>
    </row>
    <row r="20" spans="1:49" x14ac:dyDescent="0.2">
      <c r="A20" t="s">
        <v>185</v>
      </c>
      <c r="B20" s="7">
        <v>1.37473567696307E-2</v>
      </c>
      <c r="C20" s="7">
        <v>1.37473567696307E-2</v>
      </c>
      <c r="D20" s="7">
        <v>1.37473567696307E-2</v>
      </c>
      <c r="E20" s="7">
        <v>1.37473567696307E-2</v>
      </c>
      <c r="F20" s="7">
        <v>1.37473567696307E-2</v>
      </c>
      <c r="G20" s="7">
        <v>1.37473567696307E-2</v>
      </c>
      <c r="H20" s="7">
        <v>1.37473567696307E-2</v>
      </c>
      <c r="I20" s="7">
        <v>1.37473567696307E-2</v>
      </c>
      <c r="J20" s="7">
        <v>1.37473567696307E-2</v>
      </c>
      <c r="K20" s="7">
        <f>Table2[[#This Row],[Residential 2060]]</f>
        <v>1.37473567696307E-2</v>
      </c>
      <c r="L20" s="7">
        <f>Table2[[#This Row],[Residential 2065]]</f>
        <v>1.37473567696307E-2</v>
      </c>
      <c r="M20" s="7">
        <f>Table2[[#This Row],[Residential 2070]]</f>
        <v>1.37473567696307E-2</v>
      </c>
      <c r="N20" s="7">
        <v>0.40185151182900913</v>
      </c>
      <c r="O20" s="7">
        <v>0.40185151182900913</v>
      </c>
      <c r="P20" s="7">
        <v>0.40185151182900913</v>
      </c>
      <c r="Q20" s="7">
        <v>0.40185151182900913</v>
      </c>
      <c r="R20" s="7">
        <v>0.40185151182900913</v>
      </c>
      <c r="S20" s="7">
        <v>0.40185151182900913</v>
      </c>
      <c r="T20" s="7">
        <v>0.40185151182900913</v>
      </c>
      <c r="U20" s="7">
        <v>0.40185151182900913</v>
      </c>
      <c r="V20" s="7">
        <v>0.40185151182900913</v>
      </c>
      <c r="W20" s="7">
        <f>Table2[[#This Row],[Industry 2060]]</f>
        <v>0.40185151182900913</v>
      </c>
      <c r="X20" s="7">
        <f>Table2[[#This Row],[Industry 2065]]</f>
        <v>0.40185151182900913</v>
      </c>
      <c r="Y20" s="7">
        <f>Table2[[#This Row],[Industry 2070]]</f>
        <v>0.40185151182900913</v>
      </c>
      <c r="Z20" s="7">
        <v>0.58440113140136019</v>
      </c>
      <c r="AA20" s="7">
        <v>0.58440113140136019</v>
      </c>
      <c r="AB20" s="7">
        <v>0.58440113140136019</v>
      </c>
      <c r="AC20" s="7">
        <v>0.58440113140136019</v>
      </c>
      <c r="AD20" s="7">
        <v>0.58440113140136019</v>
      </c>
      <c r="AE20" s="7">
        <v>0.58440113140136019</v>
      </c>
      <c r="AF20" s="7">
        <v>0.58440113140136019</v>
      </c>
      <c r="AG20" s="7">
        <v>0.58440113140136019</v>
      </c>
      <c r="AH20" s="7">
        <v>0.58440113140136019</v>
      </c>
      <c r="AI20" s="7">
        <f>Table2[[#This Row],[Power Sector 2060]]</f>
        <v>0.58440113140136019</v>
      </c>
      <c r="AJ20" s="7">
        <f>Table2[[#This Row],[Power Sector 2065]]</f>
        <v>0.58440113140136019</v>
      </c>
      <c r="AK20" s="7">
        <f>Table2[[#This Row],[Power Sector 2070]]</f>
        <v>0.58440113140136019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f>Table2[[#This Row],[Transport 2060]]</f>
        <v>0</v>
      </c>
      <c r="AV20" s="7">
        <f>Table2[[#This Row],[Transport 2065]]</f>
        <v>0</v>
      </c>
      <c r="AW20" s="7">
        <f>Table2[[#This Row],[Transport 2070]]</f>
        <v>0</v>
      </c>
    </row>
    <row r="21" spans="1:49" x14ac:dyDescent="0.2">
      <c r="A21" t="s">
        <v>186</v>
      </c>
      <c r="B21" s="7">
        <v>1.37473567696307E-2</v>
      </c>
      <c r="C21" s="7">
        <v>1.37473567696307E-2</v>
      </c>
      <c r="D21" s="7">
        <v>1.37473567696307E-2</v>
      </c>
      <c r="E21" s="7">
        <v>1.37473567696307E-2</v>
      </c>
      <c r="F21" s="7">
        <v>1.37473567696307E-2</v>
      </c>
      <c r="G21" s="7">
        <v>1.37473567696307E-2</v>
      </c>
      <c r="H21" s="7">
        <v>1.37473567696307E-2</v>
      </c>
      <c r="I21" s="7">
        <v>1.37473567696307E-2</v>
      </c>
      <c r="J21" s="7">
        <v>1.37473567696307E-2</v>
      </c>
      <c r="K21" s="7">
        <f>Table2[[#This Row],[Residential 2060]]</f>
        <v>1.37473567696307E-2</v>
      </c>
      <c r="L21" s="7">
        <f>Table2[[#This Row],[Residential 2065]]</f>
        <v>1.37473567696307E-2</v>
      </c>
      <c r="M21" s="7">
        <f>Table2[[#This Row],[Residential 2070]]</f>
        <v>1.37473567696307E-2</v>
      </c>
      <c r="N21" s="7">
        <v>0.40185151182900913</v>
      </c>
      <c r="O21" s="7">
        <v>0.40185151182900913</v>
      </c>
      <c r="P21" s="7">
        <v>0.40185151182900913</v>
      </c>
      <c r="Q21" s="7">
        <v>0.40185151182900913</v>
      </c>
      <c r="R21" s="7">
        <v>0.40185151182900913</v>
      </c>
      <c r="S21" s="7">
        <v>0.40185151182900913</v>
      </c>
      <c r="T21" s="7">
        <v>0.40185151182900913</v>
      </c>
      <c r="U21" s="7">
        <v>0.40185151182900913</v>
      </c>
      <c r="V21" s="7">
        <v>0.40185151182900913</v>
      </c>
      <c r="W21" s="7">
        <f>Table2[[#This Row],[Industry 2060]]</f>
        <v>0.40185151182900913</v>
      </c>
      <c r="X21" s="7">
        <f>Table2[[#This Row],[Industry 2065]]</f>
        <v>0.40185151182900913</v>
      </c>
      <c r="Y21" s="7">
        <f>Table2[[#This Row],[Industry 2070]]</f>
        <v>0.40185151182900913</v>
      </c>
      <c r="Z21" s="7">
        <v>0.58440113140136019</v>
      </c>
      <c r="AA21" s="7">
        <v>0.58440113140136019</v>
      </c>
      <c r="AB21" s="7">
        <v>0.58440113140136019</v>
      </c>
      <c r="AC21" s="7">
        <v>0.58440113140136019</v>
      </c>
      <c r="AD21" s="7">
        <v>0.58440113140136019</v>
      </c>
      <c r="AE21" s="7">
        <v>0.58440113140136019</v>
      </c>
      <c r="AF21" s="7">
        <v>0.58440113140136019</v>
      </c>
      <c r="AG21" s="7">
        <v>0.58440113140136019</v>
      </c>
      <c r="AH21" s="7">
        <v>0.58440113140136019</v>
      </c>
      <c r="AI21" s="7">
        <f>Table2[[#This Row],[Power Sector 2060]]</f>
        <v>0.58440113140136019</v>
      </c>
      <c r="AJ21" s="7">
        <f>Table2[[#This Row],[Power Sector 2065]]</f>
        <v>0.58440113140136019</v>
      </c>
      <c r="AK21" s="7">
        <f>Table2[[#This Row],[Power Sector 2070]]</f>
        <v>0.58440113140136019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f>Table2[[#This Row],[Transport 2060]]</f>
        <v>0</v>
      </c>
      <c r="AV21" s="7">
        <f>Table2[[#This Row],[Transport 2065]]</f>
        <v>0</v>
      </c>
      <c r="AW21" s="7">
        <f>Table2[[#This Row],[Transport 2070]]</f>
        <v>0</v>
      </c>
    </row>
    <row r="22" spans="1:49" x14ac:dyDescent="0.2">
      <c r="A22" t="s">
        <v>187</v>
      </c>
      <c r="B22" s="7">
        <v>1.37473567696307E-2</v>
      </c>
      <c r="C22" s="7">
        <v>1.37473567696307E-2</v>
      </c>
      <c r="D22" s="7">
        <v>1.37473567696307E-2</v>
      </c>
      <c r="E22" s="7">
        <v>1.37473567696307E-2</v>
      </c>
      <c r="F22" s="7">
        <v>1.37473567696307E-2</v>
      </c>
      <c r="G22" s="7">
        <v>1.37473567696307E-2</v>
      </c>
      <c r="H22" s="7">
        <v>1.37473567696307E-2</v>
      </c>
      <c r="I22" s="7">
        <v>1.37473567696307E-2</v>
      </c>
      <c r="J22" s="7">
        <v>1.37473567696307E-2</v>
      </c>
      <c r="K22" s="7">
        <f>Table2[[#This Row],[Residential 2060]]</f>
        <v>1.37473567696307E-2</v>
      </c>
      <c r="L22" s="7">
        <f>Table2[[#This Row],[Residential 2065]]</f>
        <v>1.37473567696307E-2</v>
      </c>
      <c r="M22" s="7">
        <f>Table2[[#This Row],[Residential 2070]]</f>
        <v>1.37473567696307E-2</v>
      </c>
      <c r="N22" s="7">
        <v>0.40185151182900913</v>
      </c>
      <c r="O22" s="7">
        <v>0.40185151182900913</v>
      </c>
      <c r="P22" s="7">
        <v>0.40185151182900913</v>
      </c>
      <c r="Q22" s="7">
        <v>0.40185151182900913</v>
      </c>
      <c r="R22" s="7">
        <v>0.40185151182900913</v>
      </c>
      <c r="S22" s="7">
        <v>0.40185151182900913</v>
      </c>
      <c r="T22" s="7">
        <v>0.40185151182900913</v>
      </c>
      <c r="U22" s="7">
        <v>0.40185151182900913</v>
      </c>
      <c r="V22" s="7">
        <v>0.40185151182900913</v>
      </c>
      <c r="W22" s="7">
        <f>Table2[[#This Row],[Industry 2060]]</f>
        <v>0.40185151182900913</v>
      </c>
      <c r="X22" s="7">
        <f>Table2[[#This Row],[Industry 2065]]</f>
        <v>0.40185151182900913</v>
      </c>
      <c r="Y22" s="7">
        <f>Table2[[#This Row],[Industry 2070]]</f>
        <v>0.40185151182900913</v>
      </c>
      <c r="Z22" s="7">
        <v>0.58440113140136019</v>
      </c>
      <c r="AA22" s="7">
        <v>0.58440113140136019</v>
      </c>
      <c r="AB22" s="7">
        <v>0.58440113140136019</v>
      </c>
      <c r="AC22" s="7">
        <v>0.58440113140136019</v>
      </c>
      <c r="AD22" s="7">
        <v>0.58440113140136019</v>
      </c>
      <c r="AE22" s="7">
        <v>0.58440113140136019</v>
      </c>
      <c r="AF22" s="7">
        <v>0.58440113140136019</v>
      </c>
      <c r="AG22" s="7">
        <v>0.58440113140136019</v>
      </c>
      <c r="AH22" s="7">
        <v>0.58440113140136019</v>
      </c>
      <c r="AI22" s="7">
        <f>Table2[[#This Row],[Power Sector 2060]]</f>
        <v>0.58440113140136019</v>
      </c>
      <c r="AJ22" s="7">
        <f>Table2[[#This Row],[Power Sector 2065]]</f>
        <v>0.58440113140136019</v>
      </c>
      <c r="AK22" s="7">
        <f>Table2[[#This Row],[Power Sector 2070]]</f>
        <v>0.58440113140136019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f>Table2[[#This Row],[Transport 2060]]</f>
        <v>0</v>
      </c>
      <c r="AV22" s="7">
        <f>Table2[[#This Row],[Transport 2065]]</f>
        <v>0</v>
      </c>
      <c r="AW22" s="7">
        <f>Table2[[#This Row],[Transport 2070]]</f>
        <v>0</v>
      </c>
    </row>
    <row r="23" spans="1:49" x14ac:dyDescent="0.2">
      <c r="A23" t="s">
        <v>52</v>
      </c>
      <c r="B23" s="7">
        <v>3.0677749250755452E-2</v>
      </c>
      <c r="C23" s="7">
        <v>3.0677749250755452E-2</v>
      </c>
      <c r="D23" s="7">
        <v>3.0677749250755452E-2</v>
      </c>
      <c r="E23" s="7">
        <v>3.0677749250755452E-2</v>
      </c>
      <c r="F23" s="7">
        <v>3.0677749250755452E-2</v>
      </c>
      <c r="G23" s="7">
        <v>3.0677749250755452E-2</v>
      </c>
      <c r="H23" s="7">
        <v>3.0677749250755452E-2</v>
      </c>
      <c r="I23" s="7">
        <v>3.0677749250755452E-2</v>
      </c>
      <c r="J23" s="7">
        <v>3.0677749250755452E-2</v>
      </c>
      <c r="K23" s="7">
        <f>Table2[[#This Row],[Residential 2060]]</f>
        <v>3.0677749250755452E-2</v>
      </c>
      <c r="L23" s="7">
        <f>Table2[[#This Row],[Residential 2065]]</f>
        <v>3.0677749250755452E-2</v>
      </c>
      <c r="M23" s="7">
        <f>Table2[[#This Row],[Residential 2070]]</f>
        <v>3.0677749250755452E-2</v>
      </c>
      <c r="N23" s="7">
        <v>0.68337442449434116</v>
      </c>
      <c r="O23" s="7">
        <v>0.68337442449434116</v>
      </c>
      <c r="P23" s="7">
        <v>0.68337442449434116</v>
      </c>
      <c r="Q23" s="7">
        <v>0.68337442449434116</v>
      </c>
      <c r="R23" s="7">
        <v>0.68337442449434116</v>
      </c>
      <c r="S23" s="7">
        <v>0.68337442449434116</v>
      </c>
      <c r="T23" s="7">
        <v>0.68337442449434116</v>
      </c>
      <c r="U23" s="7">
        <v>0.68337442449434116</v>
      </c>
      <c r="V23" s="7">
        <v>0.68337442449434116</v>
      </c>
      <c r="W23" s="7">
        <f>Table2[[#This Row],[Industry 2060]]</f>
        <v>0.68337442449434116</v>
      </c>
      <c r="X23" s="7">
        <f>Table2[[#This Row],[Industry 2065]]</f>
        <v>0.68337442449434116</v>
      </c>
      <c r="Y23" s="7">
        <f>Table2[[#This Row],[Industry 2070]]</f>
        <v>0.68337442449434116</v>
      </c>
      <c r="Z23" s="7">
        <v>0.2859478262549035</v>
      </c>
      <c r="AA23" s="7">
        <v>0.2859478262549035</v>
      </c>
      <c r="AB23" s="7">
        <v>0.2859478262549035</v>
      </c>
      <c r="AC23" s="7">
        <v>0.2859478262549035</v>
      </c>
      <c r="AD23" s="7">
        <v>0.2859478262549035</v>
      </c>
      <c r="AE23" s="7">
        <v>0.2859478262549035</v>
      </c>
      <c r="AF23" s="7">
        <v>0.2859478262549035</v>
      </c>
      <c r="AG23" s="7">
        <v>0.2859478262549035</v>
      </c>
      <c r="AH23" s="7">
        <v>0.2859478262549035</v>
      </c>
      <c r="AI23" s="7">
        <f>Table2[[#This Row],[Power Sector 2060]]</f>
        <v>0.2859478262549035</v>
      </c>
      <c r="AJ23" s="7">
        <f>Table2[[#This Row],[Power Sector 2065]]</f>
        <v>0.2859478262549035</v>
      </c>
      <c r="AK23" s="7">
        <f>Table2[[#This Row],[Power Sector 2070]]</f>
        <v>0.2859478262549035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f>Table2[[#This Row],[Transport 2060]]</f>
        <v>0</v>
      </c>
      <c r="AV23" s="7">
        <f>Table2[[#This Row],[Transport 2065]]</f>
        <v>0</v>
      </c>
      <c r="AW23" s="7">
        <f>Table2[[#This Row],[Transport 2070]]</f>
        <v>0</v>
      </c>
    </row>
    <row r="24" spans="1:49" x14ac:dyDescent="0.2">
      <c r="A24" t="s">
        <v>38</v>
      </c>
      <c r="B24" s="7">
        <v>0.32979174960148772</v>
      </c>
      <c r="C24" s="7">
        <v>0.32979174960148772</v>
      </c>
      <c r="D24" s="7">
        <v>0.32979174960148772</v>
      </c>
      <c r="E24" s="7">
        <v>0.32979174960148772</v>
      </c>
      <c r="F24" s="7">
        <v>0.32979174960148772</v>
      </c>
      <c r="G24" s="7">
        <v>0.32979174960148772</v>
      </c>
      <c r="H24" s="7">
        <v>0.32979174960148772</v>
      </c>
      <c r="I24" s="7">
        <v>0.32979174960148772</v>
      </c>
      <c r="J24" s="7">
        <v>0.32979174960148772</v>
      </c>
      <c r="K24" s="7">
        <f>Table2[[#This Row],[Residential 2060]]</f>
        <v>0.32979174960148772</v>
      </c>
      <c r="L24" s="7">
        <f>Table2[[#This Row],[Residential 2065]]</f>
        <v>0.32979174960148772</v>
      </c>
      <c r="M24" s="7">
        <f>Table2[[#This Row],[Residential 2070]]</f>
        <v>0.32979174960148772</v>
      </c>
      <c r="N24" s="7">
        <v>0.29805863084852263</v>
      </c>
      <c r="O24" s="7">
        <v>0.29805863084852263</v>
      </c>
      <c r="P24" s="7">
        <v>0.29805863084852263</v>
      </c>
      <c r="Q24" s="7">
        <v>0.29805863084852263</v>
      </c>
      <c r="R24" s="7">
        <v>0.29805863084852263</v>
      </c>
      <c r="S24" s="7">
        <v>0.29805863084852263</v>
      </c>
      <c r="T24" s="7">
        <v>0.29805863084852263</v>
      </c>
      <c r="U24" s="7">
        <v>0.29805863084852263</v>
      </c>
      <c r="V24" s="7">
        <v>0.29805863084852263</v>
      </c>
      <c r="W24" s="7">
        <f>Table2[[#This Row],[Industry 2060]]</f>
        <v>0.29805863084852263</v>
      </c>
      <c r="X24" s="7">
        <f>Table2[[#This Row],[Industry 2065]]</f>
        <v>0.29805863084852263</v>
      </c>
      <c r="Y24" s="7">
        <f>Table2[[#This Row],[Industry 2070]]</f>
        <v>0.29805863084852263</v>
      </c>
      <c r="Z24" s="7">
        <v>0.37214961954998954</v>
      </c>
      <c r="AA24" s="7">
        <v>0.37214961954998954</v>
      </c>
      <c r="AB24" s="7">
        <v>0.37214961954998954</v>
      </c>
      <c r="AC24" s="7">
        <v>0.37214961954998954</v>
      </c>
      <c r="AD24" s="7">
        <v>0.37214961954998954</v>
      </c>
      <c r="AE24" s="7">
        <v>0.37214961954998954</v>
      </c>
      <c r="AF24" s="7">
        <v>0.37214961954998954</v>
      </c>
      <c r="AG24" s="7">
        <v>0.37214961954998954</v>
      </c>
      <c r="AH24" s="7">
        <v>0.37214961954998954</v>
      </c>
      <c r="AI24" s="7">
        <f>Table2[[#This Row],[Power Sector 2060]]</f>
        <v>0.37214961954998954</v>
      </c>
      <c r="AJ24" s="7">
        <f>Table2[[#This Row],[Power Sector 2065]]</f>
        <v>0.37214961954998954</v>
      </c>
      <c r="AK24" s="7">
        <f>Table2[[#This Row],[Power Sector 2070]]</f>
        <v>0.37214961954998954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f>Table2[[#This Row],[Transport 2060]]</f>
        <v>0</v>
      </c>
      <c r="AV24" s="7">
        <f>Table2[[#This Row],[Transport 2065]]</f>
        <v>0</v>
      </c>
      <c r="AW24" s="7">
        <f>Table2[[#This Row],[Transport 2070]]</f>
        <v>0</v>
      </c>
    </row>
    <row r="25" spans="1:49" x14ac:dyDescent="0.2">
      <c r="A25" t="s">
        <v>53</v>
      </c>
      <c r="B25" s="7">
        <v>0.15217908214961667</v>
      </c>
      <c r="C25" s="7">
        <v>0.15217908214961667</v>
      </c>
      <c r="D25" s="7">
        <v>0.15217908214961667</v>
      </c>
      <c r="E25" s="7">
        <v>0.15217908214961667</v>
      </c>
      <c r="F25" s="7">
        <v>0.15217908214961667</v>
      </c>
      <c r="G25" s="7">
        <v>0.15217908214961667</v>
      </c>
      <c r="H25" s="7">
        <v>0.15217908214961667</v>
      </c>
      <c r="I25" s="7">
        <v>0.15217908214961667</v>
      </c>
      <c r="J25" s="7">
        <v>0.15217908214961667</v>
      </c>
      <c r="K25" s="7">
        <f>Table2[[#This Row],[Residential 2060]]</f>
        <v>0.15217908214961667</v>
      </c>
      <c r="L25" s="7">
        <f>Table2[[#This Row],[Residential 2065]]</f>
        <v>0.15217908214961667</v>
      </c>
      <c r="M25" s="7">
        <f>Table2[[#This Row],[Residential 2070]]</f>
        <v>0.15217908214961667</v>
      </c>
      <c r="N25" s="7">
        <v>0.33465794492132983</v>
      </c>
      <c r="O25" s="7">
        <v>0.33465794492132983</v>
      </c>
      <c r="P25" s="7">
        <v>0.33465794492132983</v>
      </c>
      <c r="Q25" s="7">
        <v>0.33465794492132983</v>
      </c>
      <c r="R25" s="7">
        <v>0.33465794492132983</v>
      </c>
      <c r="S25" s="7">
        <v>0.33465794492132983</v>
      </c>
      <c r="T25" s="7">
        <v>0.33465794492132983</v>
      </c>
      <c r="U25" s="7">
        <v>0.33465794492132983</v>
      </c>
      <c r="V25" s="7">
        <v>0.33465794492132983</v>
      </c>
      <c r="W25" s="7">
        <f>Table2[[#This Row],[Industry 2060]]</f>
        <v>0.33465794492132983</v>
      </c>
      <c r="X25" s="7">
        <f>Table2[[#This Row],[Industry 2065]]</f>
        <v>0.33465794492132983</v>
      </c>
      <c r="Y25" s="7">
        <f>Table2[[#This Row],[Industry 2070]]</f>
        <v>0.33465794492132983</v>
      </c>
      <c r="Z25" s="7">
        <v>0.51316297292905344</v>
      </c>
      <c r="AA25" s="7">
        <v>0.51316297292905344</v>
      </c>
      <c r="AB25" s="7">
        <v>0.51316297292905344</v>
      </c>
      <c r="AC25" s="7">
        <v>0.51316297292905344</v>
      </c>
      <c r="AD25" s="7">
        <v>0.51316297292905344</v>
      </c>
      <c r="AE25" s="7">
        <v>0.51316297292905344</v>
      </c>
      <c r="AF25" s="7">
        <v>0.51316297292905344</v>
      </c>
      <c r="AG25" s="7">
        <v>0.51316297292905344</v>
      </c>
      <c r="AH25" s="7">
        <v>0.51316297292905344</v>
      </c>
      <c r="AI25" s="7">
        <f>Table2[[#This Row],[Power Sector 2060]]</f>
        <v>0.51316297292905344</v>
      </c>
      <c r="AJ25" s="7">
        <f>Table2[[#This Row],[Power Sector 2065]]</f>
        <v>0.51316297292905344</v>
      </c>
      <c r="AK25" s="7">
        <f>Table2[[#This Row],[Power Sector 2070]]</f>
        <v>0.51316297292905344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f>Table2[[#This Row],[Transport 2060]]</f>
        <v>0</v>
      </c>
      <c r="AV25" s="7">
        <f>Table2[[#This Row],[Transport 2065]]</f>
        <v>0</v>
      </c>
      <c r="AW25" s="7">
        <f>Table2[[#This Row],[Transport 2070]]</f>
        <v>0</v>
      </c>
    </row>
    <row r="26" spans="1:49" x14ac:dyDescent="0.2">
      <c r="A26" t="s">
        <v>54</v>
      </c>
      <c r="B26" s="7">
        <v>3.1617497960797776E-2</v>
      </c>
      <c r="C26" s="7">
        <v>3.1617497960797776E-2</v>
      </c>
      <c r="D26" s="7">
        <v>3.1617497960797776E-2</v>
      </c>
      <c r="E26" s="7">
        <v>3.1617497960797776E-2</v>
      </c>
      <c r="F26" s="7">
        <v>3.1617497960797776E-2</v>
      </c>
      <c r="G26" s="7">
        <v>3.1617497960797776E-2</v>
      </c>
      <c r="H26" s="7">
        <v>3.1617497960797776E-2</v>
      </c>
      <c r="I26" s="7">
        <v>3.1617497960797776E-2</v>
      </c>
      <c r="J26" s="7">
        <v>3.1617497960797776E-2</v>
      </c>
      <c r="K26" s="7">
        <f>Table2[[#This Row],[Residential 2060]]</f>
        <v>3.1617497960797776E-2</v>
      </c>
      <c r="L26" s="7">
        <f>Table2[[#This Row],[Residential 2065]]</f>
        <v>3.1617497960797776E-2</v>
      </c>
      <c r="M26" s="7">
        <f>Table2[[#This Row],[Residential 2070]]</f>
        <v>3.1617497960797776E-2</v>
      </c>
      <c r="N26" s="7">
        <v>0.42154324255633835</v>
      </c>
      <c r="O26" s="7">
        <v>0.42154324255633835</v>
      </c>
      <c r="P26" s="7">
        <v>0.42154324255633835</v>
      </c>
      <c r="Q26" s="7">
        <v>0.42154324255633835</v>
      </c>
      <c r="R26" s="7">
        <v>0.42154324255633835</v>
      </c>
      <c r="S26" s="7">
        <v>0.42154324255633835</v>
      </c>
      <c r="T26" s="7">
        <v>0.42154324255633835</v>
      </c>
      <c r="U26" s="7">
        <v>0.42154324255633835</v>
      </c>
      <c r="V26" s="7">
        <v>0.42154324255633835</v>
      </c>
      <c r="W26" s="7">
        <f>Table2[[#This Row],[Industry 2060]]</f>
        <v>0.42154324255633835</v>
      </c>
      <c r="X26" s="7">
        <f>Table2[[#This Row],[Industry 2065]]</f>
        <v>0.42154324255633835</v>
      </c>
      <c r="Y26" s="7">
        <f>Table2[[#This Row],[Industry 2070]]</f>
        <v>0.42154324255633835</v>
      </c>
      <c r="Z26" s="7">
        <v>0.54683925948286394</v>
      </c>
      <c r="AA26" s="7">
        <v>0.54683925948286394</v>
      </c>
      <c r="AB26" s="7">
        <v>0.54683925948286394</v>
      </c>
      <c r="AC26" s="7">
        <v>0.54683925948286394</v>
      </c>
      <c r="AD26" s="7">
        <v>0.54683925948286394</v>
      </c>
      <c r="AE26" s="7">
        <v>0.54683925948286394</v>
      </c>
      <c r="AF26" s="7">
        <v>0.54683925948286394</v>
      </c>
      <c r="AG26" s="7">
        <v>0.54683925948286394</v>
      </c>
      <c r="AH26" s="7">
        <v>0.54683925948286394</v>
      </c>
      <c r="AI26" s="7">
        <f>Table2[[#This Row],[Power Sector 2060]]</f>
        <v>0.54683925948286394</v>
      </c>
      <c r="AJ26" s="7">
        <f>Table2[[#This Row],[Power Sector 2065]]</f>
        <v>0.54683925948286394</v>
      </c>
      <c r="AK26" s="7">
        <f>Table2[[#This Row],[Power Sector 2070]]</f>
        <v>0.54683925948286394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f>Table2[[#This Row],[Transport 2060]]</f>
        <v>0</v>
      </c>
      <c r="AV26" s="7">
        <f>Table2[[#This Row],[Transport 2065]]</f>
        <v>0</v>
      </c>
      <c r="AW26" s="7">
        <f>Table2[[#This Row],[Transport 2070]]</f>
        <v>0</v>
      </c>
    </row>
    <row r="27" spans="1:49" x14ac:dyDescent="0.2">
      <c r="A27" t="s">
        <v>82</v>
      </c>
      <c r="B27" s="7">
        <v>1.37473567696307E-2</v>
      </c>
      <c r="C27" s="7">
        <v>1.37473567696307E-2</v>
      </c>
      <c r="D27" s="7">
        <v>1.37473567696307E-2</v>
      </c>
      <c r="E27" s="7">
        <v>1.37473567696307E-2</v>
      </c>
      <c r="F27" s="7">
        <v>1.37473567696307E-2</v>
      </c>
      <c r="G27" s="7">
        <v>1.37473567696307E-2</v>
      </c>
      <c r="H27" s="7">
        <v>1.37473567696307E-2</v>
      </c>
      <c r="I27" s="7">
        <v>1.37473567696307E-2</v>
      </c>
      <c r="J27" s="7">
        <v>1.37473567696307E-2</v>
      </c>
      <c r="K27" s="7">
        <f>Table2[[#This Row],[Residential 2060]]</f>
        <v>1.37473567696307E-2</v>
      </c>
      <c r="L27" s="7">
        <f>Table2[[#This Row],[Residential 2065]]</f>
        <v>1.37473567696307E-2</v>
      </c>
      <c r="M27" s="7">
        <f>Table2[[#This Row],[Residential 2070]]</f>
        <v>1.37473567696307E-2</v>
      </c>
      <c r="N27" s="7">
        <v>0.26283987915407853</v>
      </c>
      <c r="O27" s="7">
        <v>0.26283987915407853</v>
      </c>
      <c r="P27" s="7">
        <v>0.26283987915407853</v>
      </c>
      <c r="Q27" s="7">
        <v>0.26283987915407853</v>
      </c>
      <c r="R27" s="7">
        <v>0.26283987915407853</v>
      </c>
      <c r="S27" s="7">
        <v>0.26283987915407853</v>
      </c>
      <c r="T27" s="7">
        <v>0.26283987915407853</v>
      </c>
      <c r="U27" s="7">
        <v>0.26283987915407853</v>
      </c>
      <c r="V27" s="7">
        <v>0.26283987915407853</v>
      </c>
      <c r="W27" s="7">
        <f>Table2[[#This Row],[Industry 2060]]</f>
        <v>0.26283987915407853</v>
      </c>
      <c r="X27" s="7">
        <f>Table2[[#This Row],[Industry 2065]]</f>
        <v>0.26283987915407853</v>
      </c>
      <c r="Y27" s="7">
        <f>Table2[[#This Row],[Industry 2070]]</f>
        <v>0.26283987915407853</v>
      </c>
      <c r="Z27" s="7">
        <v>0.72341276407629074</v>
      </c>
      <c r="AA27" s="7">
        <v>0.72341276407629074</v>
      </c>
      <c r="AB27" s="7">
        <v>0.72341276407629074</v>
      </c>
      <c r="AC27" s="7">
        <v>0.72341276407629074</v>
      </c>
      <c r="AD27" s="7">
        <v>0.72341276407629074</v>
      </c>
      <c r="AE27" s="7">
        <v>0.72341276407629074</v>
      </c>
      <c r="AF27" s="7">
        <v>0.72341276407629074</v>
      </c>
      <c r="AG27" s="7">
        <v>0.72341276407629074</v>
      </c>
      <c r="AH27" s="7">
        <v>0.72341276407629074</v>
      </c>
      <c r="AI27" s="7">
        <f>Table2[[#This Row],[Power Sector 2060]]</f>
        <v>0.72341276407629074</v>
      </c>
      <c r="AJ27" s="7">
        <f>Table2[[#This Row],[Power Sector 2065]]</f>
        <v>0.72341276407629074</v>
      </c>
      <c r="AK27" s="7">
        <f>Table2[[#This Row],[Power Sector 2070]]</f>
        <v>0.72341276407629074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f>Table2[[#This Row],[Transport 2060]]</f>
        <v>0</v>
      </c>
      <c r="AV27" s="7">
        <f>Table2[[#This Row],[Transport 2065]]</f>
        <v>0</v>
      </c>
      <c r="AW27" s="7">
        <f>Table2[[#This Row],[Transport 2070]]</f>
        <v>0</v>
      </c>
    </row>
    <row r="28" spans="1:49" x14ac:dyDescent="0.2">
      <c r="A28" t="s">
        <v>89</v>
      </c>
      <c r="B28" s="7">
        <v>1.37473567696307E-2</v>
      </c>
      <c r="C28" s="7">
        <v>1.37473567696307E-2</v>
      </c>
      <c r="D28" s="7">
        <v>1.37473567696307E-2</v>
      </c>
      <c r="E28" s="7">
        <v>1.37473567696307E-2</v>
      </c>
      <c r="F28" s="7">
        <v>1.37473567696307E-2</v>
      </c>
      <c r="G28" s="7">
        <v>1.37473567696307E-2</v>
      </c>
      <c r="H28" s="7">
        <v>1.37473567696307E-2</v>
      </c>
      <c r="I28" s="7">
        <v>1.37473567696307E-2</v>
      </c>
      <c r="J28" s="7">
        <v>1.37473567696307E-2</v>
      </c>
      <c r="K28" s="7">
        <f>Table2[[#This Row],[Residential 2060]]</f>
        <v>1.37473567696307E-2</v>
      </c>
      <c r="L28" s="7">
        <f>Table2[[#This Row],[Residential 2065]]</f>
        <v>1.37473567696307E-2</v>
      </c>
      <c r="M28" s="7">
        <f>Table2[[#This Row],[Residential 2070]]</f>
        <v>1.37473567696307E-2</v>
      </c>
      <c r="N28" s="7">
        <v>0.26283987915407853</v>
      </c>
      <c r="O28" s="7">
        <v>0.26283987915407853</v>
      </c>
      <c r="P28" s="7">
        <v>0.26283987915407853</v>
      </c>
      <c r="Q28" s="7">
        <v>0.26283987915407853</v>
      </c>
      <c r="R28" s="7">
        <v>0.26283987915407853</v>
      </c>
      <c r="S28" s="7">
        <v>0.26283987915407853</v>
      </c>
      <c r="T28" s="7">
        <v>0.26283987915407853</v>
      </c>
      <c r="U28" s="7">
        <v>0.26283987915407853</v>
      </c>
      <c r="V28" s="7">
        <v>0.26283987915407853</v>
      </c>
      <c r="W28" s="7">
        <f>Table2[[#This Row],[Industry 2060]]</f>
        <v>0.26283987915407853</v>
      </c>
      <c r="X28" s="7">
        <f>Table2[[#This Row],[Industry 2065]]</f>
        <v>0.26283987915407853</v>
      </c>
      <c r="Y28" s="7">
        <f>Table2[[#This Row],[Industry 2070]]</f>
        <v>0.26283987915407853</v>
      </c>
      <c r="Z28" s="7">
        <v>0.72341276407629074</v>
      </c>
      <c r="AA28" s="7">
        <v>0.72341276407629074</v>
      </c>
      <c r="AB28" s="7">
        <v>0.72341276407629074</v>
      </c>
      <c r="AC28" s="7">
        <v>0.72341276407629074</v>
      </c>
      <c r="AD28" s="7">
        <v>0.72341276407629074</v>
      </c>
      <c r="AE28" s="7">
        <v>0.72341276407629074</v>
      </c>
      <c r="AF28" s="7">
        <v>0.72341276407629074</v>
      </c>
      <c r="AG28" s="7">
        <v>0.72341276407629074</v>
      </c>
      <c r="AH28" s="7">
        <v>0.72341276407629074</v>
      </c>
      <c r="AI28" s="7">
        <f>Table2[[#This Row],[Power Sector 2060]]</f>
        <v>0.72341276407629074</v>
      </c>
      <c r="AJ28" s="7">
        <f>Table2[[#This Row],[Power Sector 2065]]</f>
        <v>0.72341276407629074</v>
      </c>
      <c r="AK28" s="7">
        <f>Table2[[#This Row],[Power Sector 2070]]</f>
        <v>0.72341276407629074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f>Table2[[#This Row],[Transport 2060]]</f>
        <v>0</v>
      </c>
      <c r="AV28" s="7">
        <f>Table2[[#This Row],[Transport 2065]]</f>
        <v>0</v>
      </c>
      <c r="AW28" s="7">
        <f>Table2[[#This Row],[Transport 2070]]</f>
        <v>0</v>
      </c>
    </row>
    <row r="29" spans="1:49" x14ac:dyDescent="0.2">
      <c r="A29" t="s">
        <v>97</v>
      </c>
      <c r="B29" s="7">
        <v>7.1170207164637919E-3</v>
      </c>
      <c r="C29" s="7">
        <v>4.4528630495328158E-3</v>
      </c>
      <c r="D29" s="7">
        <v>2.7421875051909139E-3</v>
      </c>
      <c r="E29" s="7">
        <v>1.5798464190341932E-3</v>
      </c>
      <c r="F29" s="7">
        <v>8.5010812064951742E-4</v>
      </c>
      <c r="G29" s="7">
        <v>6.7433098353613817E-4</v>
      </c>
      <c r="H29" s="7">
        <v>5.3893964094902692E-4</v>
      </c>
      <c r="I29" s="7">
        <v>5.3893964094902692E-4</v>
      </c>
      <c r="J29" s="7">
        <v>5.3893964094902692E-4</v>
      </c>
      <c r="K29" s="7">
        <f>Table2[[#This Row],[Residential 2060]]</f>
        <v>5.3893964094902692E-4</v>
      </c>
      <c r="L29" s="7">
        <f>Table2[[#This Row],[Residential 2065]]</f>
        <v>5.3893964094902692E-4</v>
      </c>
      <c r="M29" s="7">
        <f>Table2[[#This Row],[Residential 2070]]</f>
        <v>5.3893964094902692E-4</v>
      </c>
      <c r="N29" s="7">
        <v>0.53913361114914682</v>
      </c>
      <c r="O29" s="7">
        <v>0.56984106542169433</v>
      </c>
      <c r="P29" s="7">
        <v>0.64400674134205749</v>
      </c>
      <c r="Q29" s="7">
        <v>0.69726881026879739</v>
      </c>
      <c r="R29" s="7">
        <v>0.74548620304807223</v>
      </c>
      <c r="S29" s="7">
        <v>0.84405449348158579</v>
      </c>
      <c r="T29" s="7">
        <v>0.95454070890198772</v>
      </c>
      <c r="U29" s="7">
        <v>0.95454070890198772</v>
      </c>
      <c r="V29" s="7">
        <v>0.95454070890198772</v>
      </c>
      <c r="W29" s="7">
        <f>Table2[[#This Row],[Industry 2060]]</f>
        <v>0.95454070890198772</v>
      </c>
      <c r="X29" s="7">
        <f>Table2[[#This Row],[Industry 2065]]</f>
        <v>0.95454070890198772</v>
      </c>
      <c r="Y29" s="7">
        <f>Table2[[#This Row],[Industry 2070]]</f>
        <v>0.95454070890198772</v>
      </c>
      <c r="Z29" s="7">
        <v>0.45056744501913559</v>
      </c>
      <c r="AA29" s="7">
        <v>0.42074913787652579</v>
      </c>
      <c r="AB29" s="7">
        <v>0.34470653192438655</v>
      </c>
      <c r="AC29" s="7">
        <v>0.2894690171396494</v>
      </c>
      <c r="AD29" s="7">
        <v>0.23775551902233469</v>
      </c>
      <c r="AE29" s="7">
        <v>0.13522027997920852</v>
      </c>
      <c r="AF29" s="7">
        <v>2.1540417336684586E-2</v>
      </c>
      <c r="AG29" s="7">
        <v>2.1540417336684586E-2</v>
      </c>
      <c r="AH29" s="7">
        <v>2.1540417336684586E-2</v>
      </c>
      <c r="AI29" s="7">
        <f>Table2[[#This Row],[Power Sector 2060]]</f>
        <v>2.1540417336684586E-2</v>
      </c>
      <c r="AJ29" s="7">
        <f>Table2[[#This Row],[Power Sector 2065]]</f>
        <v>2.1540417336684586E-2</v>
      </c>
      <c r="AK29" s="7">
        <f>Table2[[#This Row],[Power Sector 2070]]</f>
        <v>2.1540417336684586E-2</v>
      </c>
      <c r="AL29" s="7">
        <v>3.1819231152538968E-3</v>
      </c>
      <c r="AM29" s="7">
        <v>4.9569336522471306E-3</v>
      </c>
      <c r="AN29" s="7">
        <v>8.5445392283652541E-3</v>
      </c>
      <c r="AO29" s="7">
        <v>1.1682326172519025E-2</v>
      </c>
      <c r="AP29" s="7">
        <v>1.5908169808943672E-2</v>
      </c>
      <c r="AQ29" s="7">
        <v>2.0050895555669707E-2</v>
      </c>
      <c r="AR29" s="7">
        <v>2.3379934120378781E-2</v>
      </c>
      <c r="AS29" s="7">
        <v>2.3379934120378781E-2</v>
      </c>
      <c r="AT29" s="7">
        <v>2.3379934120378781E-2</v>
      </c>
      <c r="AU29" s="7">
        <f>Table2[[#This Row],[Transport 2060]]</f>
        <v>2.3379934120378781E-2</v>
      </c>
      <c r="AV29" s="7">
        <f>Table2[[#This Row],[Transport 2065]]</f>
        <v>2.3379934120378781E-2</v>
      </c>
      <c r="AW29" s="7">
        <f>Table2[[#This Row],[Transport 2070]]</f>
        <v>2.3379934120378781E-2</v>
      </c>
    </row>
    <row r="30" spans="1:49" x14ac:dyDescent="0.2">
      <c r="A30" t="s">
        <v>96</v>
      </c>
      <c r="B30" s="7">
        <v>7.703234345117993E-2</v>
      </c>
      <c r="C30" s="7">
        <v>8.4464784386615838E-2</v>
      </c>
      <c r="D30" s="7">
        <v>8.9690778379959812E-2</v>
      </c>
      <c r="E30" s="7">
        <v>8.1975819033110617E-2</v>
      </c>
      <c r="F30" s="7">
        <v>7.5961467196508037E-2</v>
      </c>
      <c r="G30" s="7">
        <v>7.149958003391807E-2</v>
      </c>
      <c r="H30" s="7">
        <v>6.500415168859533E-2</v>
      </c>
      <c r="I30" s="7">
        <v>6.500415168859533E-2</v>
      </c>
      <c r="J30" s="7">
        <v>6.500415168859533E-2</v>
      </c>
      <c r="K30" s="7">
        <f>Table2[[#This Row],[Residential 2060]]</f>
        <v>6.500415168859533E-2</v>
      </c>
      <c r="L30" s="7">
        <f>Table2[[#This Row],[Residential 2065]]</f>
        <v>6.500415168859533E-2</v>
      </c>
      <c r="M30" s="7">
        <f>Table2[[#This Row],[Residential 2070]]</f>
        <v>6.500415168859533E-2</v>
      </c>
      <c r="N30" s="7">
        <v>0.23103274612540048</v>
      </c>
      <c r="O30" s="7">
        <v>0.25813665099096461</v>
      </c>
      <c r="P30" s="7">
        <v>0.2897849308324561</v>
      </c>
      <c r="Q30" s="7">
        <v>0.28440708822252692</v>
      </c>
      <c r="R30" s="7">
        <v>0.27723089809021256</v>
      </c>
      <c r="S30" s="7">
        <v>0.29542582624216013</v>
      </c>
      <c r="T30" s="7">
        <v>0.31514732031744275</v>
      </c>
      <c r="U30" s="7">
        <v>0.31514732031744275</v>
      </c>
      <c r="V30" s="7">
        <v>0.31514732031744275</v>
      </c>
      <c r="W30" s="7">
        <f>Table2[[#This Row],[Industry 2060]]</f>
        <v>0.31514732031744275</v>
      </c>
      <c r="X30" s="7">
        <f>Table2[[#This Row],[Industry 2065]]</f>
        <v>0.31514732031744275</v>
      </c>
      <c r="Y30" s="7">
        <f>Table2[[#This Row],[Industry 2070]]</f>
        <v>0.31514732031744275</v>
      </c>
      <c r="Z30" s="7">
        <v>0.68446622054439721</v>
      </c>
      <c r="AA30" s="7">
        <v>0.64468152082418917</v>
      </c>
      <c r="AB30" s="7">
        <v>0.60028495139465587</v>
      </c>
      <c r="AC30" s="7">
        <v>0.60799655603009961</v>
      </c>
      <c r="AD30" s="7">
        <v>0.61443349604064945</v>
      </c>
      <c r="AE30" s="7">
        <v>0.59504583447374237</v>
      </c>
      <c r="AF30" s="7">
        <v>0.57595122372077967</v>
      </c>
      <c r="AG30" s="7">
        <v>0.57595122372077967</v>
      </c>
      <c r="AH30" s="7">
        <v>0.57595122372077967</v>
      </c>
      <c r="AI30" s="7">
        <f>Table2[[#This Row],[Power Sector 2060]]</f>
        <v>0.57595122372077967</v>
      </c>
      <c r="AJ30" s="7">
        <f>Table2[[#This Row],[Power Sector 2065]]</f>
        <v>0.57595122372077967</v>
      </c>
      <c r="AK30" s="7">
        <f>Table2[[#This Row],[Power Sector 2070]]</f>
        <v>0.57595122372077967</v>
      </c>
      <c r="AL30" s="7">
        <v>7.46868987902247E-3</v>
      </c>
      <c r="AM30" s="7">
        <v>1.271704379823038E-2</v>
      </c>
      <c r="AN30" s="7">
        <v>2.023933939292815E-2</v>
      </c>
      <c r="AO30" s="7">
        <v>2.5620536714262922E-2</v>
      </c>
      <c r="AP30" s="7">
        <v>3.2374138672630025E-2</v>
      </c>
      <c r="AQ30" s="7">
        <v>3.8028759250179359E-2</v>
      </c>
      <c r="AR30" s="7">
        <v>4.3897304273182274E-2</v>
      </c>
      <c r="AS30" s="7">
        <v>4.3897304273182274E-2</v>
      </c>
      <c r="AT30" s="7">
        <v>4.3897304273182274E-2</v>
      </c>
      <c r="AU30" s="7">
        <f>Table2[[#This Row],[Transport 2060]]</f>
        <v>4.3897304273182274E-2</v>
      </c>
      <c r="AV30" s="7">
        <f>Table2[[#This Row],[Transport 2065]]</f>
        <v>4.3897304273182274E-2</v>
      </c>
      <c r="AW30" s="7">
        <f>Table2[[#This Row],[Transport 2070]]</f>
        <v>4.3897304273182274E-2</v>
      </c>
    </row>
    <row r="31" spans="1:49" x14ac:dyDescent="0.2">
      <c r="A31" t="s">
        <v>101</v>
      </c>
      <c r="B31" s="7">
        <v>0.13758103060528321</v>
      </c>
      <c r="C31" s="7">
        <v>0.11046478974038677</v>
      </c>
      <c r="D31" s="7">
        <v>0.116298121037838</v>
      </c>
      <c r="E31" s="7">
        <v>0.11889288011328603</v>
      </c>
      <c r="F31" s="7">
        <v>0.12259745046811897</v>
      </c>
      <c r="G31" s="7">
        <v>0.1318213269655425</v>
      </c>
      <c r="H31" s="7">
        <v>0.13258474443974191</v>
      </c>
      <c r="I31" s="7">
        <v>0.13258474443974191</v>
      </c>
      <c r="J31" s="7">
        <v>0.13258474443974191</v>
      </c>
      <c r="K31" s="7">
        <f>Table2[[#This Row],[Residential 2060]]</f>
        <v>0.13258474443974191</v>
      </c>
      <c r="L31" s="7">
        <f>Table2[[#This Row],[Residential 2065]]</f>
        <v>0.13258474443974191</v>
      </c>
      <c r="M31" s="7">
        <f>Table2[[#This Row],[Residential 2070]]</f>
        <v>0.13258474443974191</v>
      </c>
      <c r="N31" s="7">
        <v>0.29264732006774219</v>
      </c>
      <c r="O31" s="7">
        <v>0.26643841180280325</v>
      </c>
      <c r="P31" s="7">
        <v>0.33669379986719972</v>
      </c>
      <c r="Q31" s="7">
        <v>0.35809942729035887</v>
      </c>
      <c r="R31" s="7">
        <v>0.37989168690739628</v>
      </c>
      <c r="S31" s="7">
        <v>0.40658883247381195</v>
      </c>
      <c r="T31" s="7">
        <v>0.4325230659651555</v>
      </c>
      <c r="U31" s="7">
        <v>0.4325230659651555</v>
      </c>
      <c r="V31" s="7">
        <v>0.4325230659651555</v>
      </c>
      <c r="W31" s="7">
        <f>Table2[[#This Row],[Industry 2060]]</f>
        <v>0.4325230659651555</v>
      </c>
      <c r="X31" s="7">
        <f>Table2[[#This Row],[Industry 2065]]</f>
        <v>0.4325230659651555</v>
      </c>
      <c r="Y31" s="7">
        <f>Table2[[#This Row],[Industry 2070]]</f>
        <v>0.4325230659651555</v>
      </c>
      <c r="Z31" s="7">
        <v>0.54708050454517088</v>
      </c>
      <c r="AA31" s="7">
        <v>0.59143710482915202</v>
      </c>
      <c r="AB31" s="7">
        <v>0.48405881179982563</v>
      </c>
      <c r="AC31" s="7">
        <v>0.43847661145771943</v>
      </c>
      <c r="AD31" s="7">
        <v>0.39126662901596465</v>
      </c>
      <c r="AE31" s="7">
        <v>0.33714178251154675</v>
      </c>
      <c r="AF31" s="7">
        <v>0.28083750364602383</v>
      </c>
      <c r="AG31" s="7">
        <v>0.28083750364602383</v>
      </c>
      <c r="AH31" s="7">
        <v>0.28083750364602383</v>
      </c>
      <c r="AI31" s="7">
        <f>Table2[[#This Row],[Power Sector 2060]]</f>
        <v>0.28083750364602383</v>
      </c>
      <c r="AJ31" s="7">
        <f>Table2[[#This Row],[Power Sector 2065]]</f>
        <v>0.28083750364602383</v>
      </c>
      <c r="AK31" s="7">
        <f>Table2[[#This Row],[Power Sector 2070]]</f>
        <v>0.28083750364602383</v>
      </c>
      <c r="AL31" s="7">
        <v>2.2691144781803813E-2</v>
      </c>
      <c r="AM31" s="7">
        <v>3.1659693627658039E-2</v>
      </c>
      <c r="AN31" s="7">
        <v>6.2949267295136641E-2</v>
      </c>
      <c r="AO31" s="7">
        <v>8.4531081138635666E-2</v>
      </c>
      <c r="AP31" s="7">
        <v>0.10624423360852024</v>
      </c>
      <c r="AQ31" s="7">
        <v>0.12444805804909886</v>
      </c>
      <c r="AR31" s="7">
        <v>0.15405468594907859</v>
      </c>
      <c r="AS31" s="7">
        <v>0.15405468594907859</v>
      </c>
      <c r="AT31" s="7">
        <v>0.15405468594907859</v>
      </c>
      <c r="AU31" s="7">
        <f>Table2[[#This Row],[Transport 2060]]</f>
        <v>0.15405468594907859</v>
      </c>
      <c r="AV31" s="7">
        <f>Table2[[#This Row],[Transport 2065]]</f>
        <v>0.15405468594907859</v>
      </c>
      <c r="AW31" s="7">
        <f>Table2[[#This Row],[Transport 2070]]</f>
        <v>0.15405468594907859</v>
      </c>
    </row>
    <row r="32" spans="1:49" x14ac:dyDescent="0.2">
      <c r="A32" t="s">
        <v>100</v>
      </c>
      <c r="B32" s="7">
        <v>7.9720644641606192E-2</v>
      </c>
      <c r="C32" s="7">
        <v>7.7805043791586218E-2</v>
      </c>
      <c r="D32" s="7">
        <v>0.11979728428797227</v>
      </c>
      <c r="E32" s="7">
        <v>0.15076833904899523</v>
      </c>
      <c r="F32" s="7">
        <v>0.17003518814134608</v>
      </c>
      <c r="G32" s="7">
        <v>0.18029602584126808</v>
      </c>
      <c r="H32" s="7">
        <v>0.19750390962958558</v>
      </c>
      <c r="I32" s="7">
        <v>0.19750390962958558</v>
      </c>
      <c r="J32" s="7">
        <v>0.19750390962958558</v>
      </c>
      <c r="K32" s="7">
        <f>Table2[[#This Row],[Residential 2060]]</f>
        <v>0.19750390962958558</v>
      </c>
      <c r="L32" s="7">
        <f>Table2[[#This Row],[Residential 2065]]</f>
        <v>0.19750390962958558</v>
      </c>
      <c r="M32" s="7">
        <f>Table2[[#This Row],[Residential 2070]]</f>
        <v>0.19750390962958558</v>
      </c>
      <c r="N32" s="7">
        <v>0.4490905469411498</v>
      </c>
      <c r="O32" s="7">
        <v>0.39988387132682329</v>
      </c>
      <c r="P32" s="7">
        <v>0.54420785725078358</v>
      </c>
      <c r="Q32" s="7">
        <v>0.54829380617486045</v>
      </c>
      <c r="R32" s="7">
        <v>0.55982166987053961</v>
      </c>
      <c r="S32" s="7">
        <v>0.56306525356740411</v>
      </c>
      <c r="T32" s="7">
        <v>0.56116575641237032</v>
      </c>
      <c r="U32" s="7">
        <v>0.56116575641237032</v>
      </c>
      <c r="V32" s="7">
        <v>0.56116575641237032</v>
      </c>
      <c r="W32" s="7">
        <f>Table2[[#This Row],[Industry 2060]]</f>
        <v>0.56116575641237032</v>
      </c>
      <c r="X32" s="7">
        <f>Table2[[#This Row],[Industry 2065]]</f>
        <v>0.56116575641237032</v>
      </c>
      <c r="Y32" s="7">
        <f>Table2[[#This Row],[Industry 2070]]</f>
        <v>0.56116575641237032</v>
      </c>
      <c r="Z32" s="7">
        <v>0.46938485924612705</v>
      </c>
      <c r="AA32" s="7">
        <v>0.51997843763986795</v>
      </c>
      <c r="AB32" s="7">
        <v>0.33130030515717601</v>
      </c>
      <c r="AC32" s="7">
        <v>0.29430209271892938</v>
      </c>
      <c r="AD32" s="7">
        <v>0.26077768400614859</v>
      </c>
      <c r="AE32" s="7">
        <v>0.24475161672220286</v>
      </c>
      <c r="AF32" s="7">
        <v>0.22645257011570555</v>
      </c>
      <c r="AG32" s="7">
        <v>0.22645257011570555</v>
      </c>
      <c r="AH32" s="7">
        <v>0.22645257011570555</v>
      </c>
      <c r="AI32" s="7">
        <f>Table2[[#This Row],[Power Sector 2060]]</f>
        <v>0.22645257011570555</v>
      </c>
      <c r="AJ32" s="7">
        <f>Table2[[#This Row],[Power Sector 2065]]</f>
        <v>0.22645257011570555</v>
      </c>
      <c r="AK32" s="7">
        <f>Table2[[#This Row],[Power Sector 2070]]</f>
        <v>0.22645257011570555</v>
      </c>
      <c r="AL32" s="7">
        <v>1.8039491711168874E-3</v>
      </c>
      <c r="AM32" s="7">
        <v>2.3326472417225319E-3</v>
      </c>
      <c r="AN32" s="7">
        <v>4.6945533040682096E-3</v>
      </c>
      <c r="AO32" s="7">
        <v>6.6357620572148873E-3</v>
      </c>
      <c r="AP32" s="7">
        <v>9.3654579819657004E-3</v>
      </c>
      <c r="AQ32" s="7">
        <v>1.1887103869124959E-2</v>
      </c>
      <c r="AR32" s="7">
        <v>1.4877763842338503E-2</v>
      </c>
      <c r="AS32" s="7">
        <v>1.4877763842338503E-2</v>
      </c>
      <c r="AT32" s="7">
        <v>1.4877763842338503E-2</v>
      </c>
      <c r="AU32" s="7">
        <f>Table2[[#This Row],[Transport 2060]]</f>
        <v>1.4877763842338503E-2</v>
      </c>
      <c r="AV32" s="7">
        <f>Table2[[#This Row],[Transport 2065]]</f>
        <v>1.4877763842338503E-2</v>
      </c>
      <c r="AW32" s="7">
        <f>Table2[[#This Row],[Transport 2070]]</f>
        <v>1.4877763842338503E-2</v>
      </c>
    </row>
    <row r="33" spans="1:49" x14ac:dyDescent="0.2">
      <c r="A33" t="s">
        <v>104</v>
      </c>
      <c r="B33" s="7">
        <v>0.15951190594479048</v>
      </c>
      <c r="C33" s="7">
        <v>0.16280248549237109</v>
      </c>
      <c r="D33" s="7">
        <v>0.17050054521670563</v>
      </c>
      <c r="E33" s="7">
        <v>0.17578034060184378</v>
      </c>
      <c r="F33" s="7">
        <v>0.17678628642963043</v>
      </c>
      <c r="G33" s="7">
        <v>0.17799255944112713</v>
      </c>
      <c r="H33" s="7">
        <v>0.17154122965388416</v>
      </c>
      <c r="I33" s="7">
        <v>0.17154122965388416</v>
      </c>
      <c r="J33" s="7">
        <v>0.17154122965388416</v>
      </c>
      <c r="K33" s="7">
        <f>Table2[[#This Row],[Residential 2060]]</f>
        <v>0.17154122965388416</v>
      </c>
      <c r="L33" s="7">
        <f>Table2[[#This Row],[Residential 2065]]</f>
        <v>0.17154122965388416</v>
      </c>
      <c r="M33" s="7">
        <f>Table2[[#This Row],[Residential 2070]]</f>
        <v>0.17154122965388416</v>
      </c>
      <c r="N33" s="7">
        <v>0.65582987886110955</v>
      </c>
      <c r="O33" s="7">
        <v>0.70000821956686488</v>
      </c>
      <c r="P33" s="7">
        <v>0.70102990861959902</v>
      </c>
      <c r="Q33" s="7">
        <v>0.69958945602253497</v>
      </c>
      <c r="R33" s="7">
        <v>0.69998166672368556</v>
      </c>
      <c r="S33" s="7">
        <v>0.70324008078719502</v>
      </c>
      <c r="T33" s="7">
        <v>0.71118330496004167</v>
      </c>
      <c r="U33" s="7">
        <v>0.71118330496004167</v>
      </c>
      <c r="V33" s="7">
        <v>0.71118330496004167</v>
      </c>
      <c r="W33" s="7">
        <f>Table2[[#This Row],[Industry 2060]]</f>
        <v>0.71118330496004167</v>
      </c>
      <c r="X33" s="7">
        <f>Table2[[#This Row],[Industry 2065]]</f>
        <v>0.71118330496004167</v>
      </c>
      <c r="Y33" s="7">
        <f>Table2[[#This Row],[Industry 2070]]</f>
        <v>0.71118330496004167</v>
      </c>
      <c r="Z33" s="7">
        <v>0.16204296728262246</v>
      </c>
      <c r="AA33" s="7">
        <v>0.11509767284682054</v>
      </c>
      <c r="AB33" s="7">
        <v>0.10568269549266715</v>
      </c>
      <c r="AC33" s="7">
        <v>9.8925417293649107E-2</v>
      </c>
      <c r="AD33" s="7">
        <v>9.4338694555306538E-2</v>
      </c>
      <c r="AE33" s="7">
        <v>8.7909043993021879E-2</v>
      </c>
      <c r="AF33" s="7">
        <v>8.3261393533465164E-2</v>
      </c>
      <c r="AG33" s="7">
        <v>8.3261393533465164E-2</v>
      </c>
      <c r="AH33" s="7">
        <v>8.3261393533465164E-2</v>
      </c>
      <c r="AI33" s="7">
        <f>Table2[[#This Row],[Power Sector 2060]]</f>
        <v>8.3261393533465164E-2</v>
      </c>
      <c r="AJ33" s="7">
        <f>Table2[[#This Row],[Power Sector 2065]]</f>
        <v>8.3261393533465164E-2</v>
      </c>
      <c r="AK33" s="7">
        <f>Table2[[#This Row],[Power Sector 2070]]</f>
        <v>8.3261393533465164E-2</v>
      </c>
      <c r="AL33" s="7">
        <v>2.2615247911477492E-2</v>
      </c>
      <c r="AM33" s="7">
        <v>2.2091622093943511E-2</v>
      </c>
      <c r="AN33" s="7">
        <v>2.2786850671028074E-2</v>
      </c>
      <c r="AO33" s="7">
        <v>2.5704786081972138E-2</v>
      </c>
      <c r="AP33" s="7">
        <v>2.8893352291377603E-2</v>
      </c>
      <c r="AQ33" s="7">
        <v>3.0858315778655842E-2</v>
      </c>
      <c r="AR33" s="7">
        <v>3.4014071852609004E-2</v>
      </c>
      <c r="AS33" s="7">
        <v>3.4014071852609004E-2</v>
      </c>
      <c r="AT33" s="7">
        <v>3.4014071852609004E-2</v>
      </c>
      <c r="AU33" s="7">
        <f>Table2[[#This Row],[Transport 2060]]</f>
        <v>3.4014071852609004E-2</v>
      </c>
      <c r="AV33" s="7">
        <f>Table2[[#This Row],[Transport 2065]]</f>
        <v>3.4014071852609004E-2</v>
      </c>
      <c r="AW33" s="7">
        <f>Table2[[#This Row],[Transport 2070]]</f>
        <v>3.4014071852609004E-2</v>
      </c>
    </row>
    <row r="34" spans="1:49" x14ac:dyDescent="0.2">
      <c r="A34" t="s">
        <v>9</v>
      </c>
      <c r="B34" s="7">
        <v>0.21631688255114595</v>
      </c>
      <c r="C34" s="7">
        <v>0.19447736416177955</v>
      </c>
      <c r="D34" s="7">
        <v>0.16463600719083188</v>
      </c>
      <c r="E34" s="7">
        <v>0.15448721964355316</v>
      </c>
      <c r="F34" s="7">
        <v>0.15042589548388816</v>
      </c>
      <c r="G34" s="7">
        <v>0.15186076356374836</v>
      </c>
      <c r="H34" s="7">
        <v>0.15272753523766422</v>
      </c>
      <c r="I34" s="7">
        <v>0.15272753523766422</v>
      </c>
      <c r="J34" s="7">
        <v>0.15272753523766422</v>
      </c>
      <c r="K34" s="7">
        <f>Table2[[#This Row],[Residential 2060]]</f>
        <v>0.15272753523766422</v>
      </c>
      <c r="L34" s="7">
        <f>Table2[[#This Row],[Residential 2065]]</f>
        <v>0.15272753523766422</v>
      </c>
      <c r="M34" s="7">
        <f>Table2[[#This Row],[Residential 2070]]</f>
        <v>0.15272753523766422</v>
      </c>
      <c r="N34" s="7">
        <v>0.41551430825554353</v>
      </c>
      <c r="O34" s="7">
        <v>0.35477074040458739</v>
      </c>
      <c r="P34" s="7">
        <v>0.3128497780883715</v>
      </c>
      <c r="Q34" s="7">
        <v>0.30380404157424473</v>
      </c>
      <c r="R34" s="7">
        <v>0.29341794886974543</v>
      </c>
      <c r="S34" s="7">
        <v>0.2772380557299835</v>
      </c>
      <c r="T34" s="7">
        <v>0.26242906362083718</v>
      </c>
      <c r="U34" s="7">
        <v>0.26242906362083718</v>
      </c>
      <c r="V34" s="7">
        <v>0.26242906362083718</v>
      </c>
      <c r="W34" s="7">
        <f>Table2[[#This Row],[Industry 2060]]</f>
        <v>0.26242906362083718</v>
      </c>
      <c r="X34" s="7">
        <f>Table2[[#This Row],[Industry 2065]]</f>
        <v>0.26242906362083718</v>
      </c>
      <c r="Y34" s="7">
        <f>Table2[[#This Row],[Industry 2070]]</f>
        <v>0.26242906362083718</v>
      </c>
      <c r="Z34" s="7">
        <v>0.36765152556910791</v>
      </c>
      <c r="AA34" s="7">
        <v>0.44964872460146843</v>
      </c>
      <c r="AB34" s="7">
        <v>0.52068590041128959</v>
      </c>
      <c r="AC34" s="7">
        <v>0.53897576452303786</v>
      </c>
      <c r="AD34" s="7">
        <v>0.55234419573106508</v>
      </c>
      <c r="AE34" s="7">
        <v>0.56619090258668248</v>
      </c>
      <c r="AF34" s="7">
        <v>0.57873500112334442</v>
      </c>
      <c r="AG34" s="7">
        <v>0.57873500112334442</v>
      </c>
      <c r="AH34" s="7">
        <v>0.57873500112334442</v>
      </c>
      <c r="AI34" s="7">
        <f>Table2[[#This Row],[Power Sector 2060]]</f>
        <v>0.57873500112334442</v>
      </c>
      <c r="AJ34" s="7">
        <f>Table2[[#This Row],[Power Sector 2065]]</f>
        <v>0.57873500112334442</v>
      </c>
      <c r="AK34" s="7">
        <f>Table2[[#This Row],[Power Sector 2070]]</f>
        <v>0.57873500112334442</v>
      </c>
      <c r="AL34" s="7">
        <v>5.1728362420266113E-4</v>
      </c>
      <c r="AM34" s="7">
        <v>1.1031708321646114E-3</v>
      </c>
      <c r="AN34" s="7">
        <v>1.8283143095070859E-3</v>
      </c>
      <c r="AO34" s="7">
        <v>2.7329742591640878E-3</v>
      </c>
      <c r="AP34" s="7">
        <v>3.8119599153013848E-3</v>
      </c>
      <c r="AQ34" s="7">
        <v>4.7102781195857337E-3</v>
      </c>
      <c r="AR34" s="7">
        <v>6.1084000181543504E-3</v>
      </c>
      <c r="AS34" s="7">
        <v>6.1084000181543504E-3</v>
      </c>
      <c r="AT34" s="7">
        <v>6.1084000181543504E-3</v>
      </c>
      <c r="AU34" s="7">
        <f>Table2[[#This Row],[Transport 2060]]</f>
        <v>6.1084000181543504E-3</v>
      </c>
      <c r="AV34" s="7">
        <f>Table2[[#This Row],[Transport 2065]]</f>
        <v>6.1084000181543504E-3</v>
      </c>
      <c r="AW34" s="7">
        <f>Table2[[#This Row],[Transport 2070]]</f>
        <v>6.1084000181543504E-3</v>
      </c>
    </row>
    <row r="35" spans="1:49" x14ac:dyDescent="0.2">
      <c r="A35" t="s">
        <v>10</v>
      </c>
      <c r="B35" s="7">
        <v>0.21876643218921715</v>
      </c>
      <c r="C35" s="7">
        <v>0.19647730991245196</v>
      </c>
      <c r="D35" s="7">
        <v>0.17018955882984788</v>
      </c>
      <c r="E35" s="7">
        <v>0.17962865570273451</v>
      </c>
      <c r="F35" s="7">
        <v>0.17744907789551215</v>
      </c>
      <c r="G35" s="7">
        <v>0.16349071735727025</v>
      </c>
      <c r="H35" s="7">
        <v>0.15448835568930194</v>
      </c>
      <c r="I35" s="7">
        <v>0.15448835568930194</v>
      </c>
      <c r="J35" s="7">
        <v>0.15448835568930194</v>
      </c>
      <c r="K35" s="7">
        <f>Table2[[#This Row],[Residential 2060]]</f>
        <v>0.15448835568930194</v>
      </c>
      <c r="L35" s="7">
        <f>Table2[[#This Row],[Residential 2065]]</f>
        <v>0.15448835568930194</v>
      </c>
      <c r="M35" s="7">
        <f>Table2[[#This Row],[Residential 2070]]</f>
        <v>0.15448835568930194</v>
      </c>
      <c r="N35" s="7">
        <v>0.46648756141230863</v>
      </c>
      <c r="O35" s="7">
        <v>0.52759567256088469</v>
      </c>
      <c r="P35" s="7">
        <v>0.51109598660047961</v>
      </c>
      <c r="Q35" s="7">
        <v>0.53188201142853442</v>
      </c>
      <c r="R35" s="7">
        <v>0.56054876481622262</v>
      </c>
      <c r="S35" s="7">
        <v>0.52111724572329277</v>
      </c>
      <c r="T35" s="7">
        <v>0.48656925503411486</v>
      </c>
      <c r="U35" s="7">
        <v>0.48656925503411486</v>
      </c>
      <c r="V35" s="7">
        <v>0.48656925503411486</v>
      </c>
      <c r="W35" s="7">
        <f>Table2[[#This Row],[Industry 2060]]</f>
        <v>0.48656925503411486</v>
      </c>
      <c r="X35" s="7">
        <f>Table2[[#This Row],[Industry 2065]]</f>
        <v>0.48656925503411486</v>
      </c>
      <c r="Y35" s="7">
        <f>Table2[[#This Row],[Industry 2070]]</f>
        <v>0.48656925503411486</v>
      </c>
      <c r="Z35" s="7">
        <v>0.31180829393108261</v>
      </c>
      <c r="AA35" s="7">
        <v>0.27088009805656543</v>
      </c>
      <c r="AB35" s="7">
        <v>0.31153869266002043</v>
      </c>
      <c r="AC35" s="7">
        <v>0.27787128641023673</v>
      </c>
      <c r="AD35" s="7">
        <v>0.24683914637867038</v>
      </c>
      <c r="AE35" s="7">
        <v>0.29865616046820992</v>
      </c>
      <c r="AF35" s="7">
        <v>0.34096219617027984</v>
      </c>
      <c r="AG35" s="7">
        <v>0.34096219617027984</v>
      </c>
      <c r="AH35" s="7">
        <v>0.34096219617027984</v>
      </c>
      <c r="AI35" s="7">
        <f>Table2[[#This Row],[Power Sector 2060]]</f>
        <v>0.34096219617027984</v>
      </c>
      <c r="AJ35" s="7">
        <f>Table2[[#This Row],[Power Sector 2065]]</f>
        <v>0.34096219617027984</v>
      </c>
      <c r="AK35" s="7">
        <f>Table2[[#This Row],[Power Sector 2070]]</f>
        <v>0.34096219617027984</v>
      </c>
      <c r="AL35" s="7">
        <v>2.9377124673915689E-3</v>
      </c>
      <c r="AM35" s="7">
        <v>5.0469194700979523E-3</v>
      </c>
      <c r="AN35" s="7">
        <v>7.1757619096521064E-3</v>
      </c>
      <c r="AO35" s="7">
        <v>1.061804645849425E-2</v>
      </c>
      <c r="AP35" s="7">
        <v>1.5163010909594718E-2</v>
      </c>
      <c r="AQ35" s="7">
        <v>1.6735876451227049E-2</v>
      </c>
      <c r="AR35" s="7">
        <v>1.7980193106303523E-2</v>
      </c>
      <c r="AS35" s="7">
        <v>1.7980193106303523E-2</v>
      </c>
      <c r="AT35" s="7">
        <v>1.7980193106303523E-2</v>
      </c>
      <c r="AU35" s="7">
        <f>Table2[[#This Row],[Transport 2060]]</f>
        <v>1.7980193106303523E-2</v>
      </c>
      <c r="AV35" s="7">
        <f>Table2[[#This Row],[Transport 2065]]</f>
        <v>1.7980193106303523E-2</v>
      </c>
      <c r="AW35" s="7">
        <f>Table2[[#This Row],[Transport 2070]]</f>
        <v>1.7980193106303523E-2</v>
      </c>
    </row>
    <row r="36" spans="1:49" x14ac:dyDescent="0.2">
      <c r="A36" t="s">
        <v>209</v>
      </c>
      <c r="B36" s="7">
        <v>0.37254844733472942</v>
      </c>
      <c r="C36" s="7">
        <v>0.34483852197321807</v>
      </c>
      <c r="D36" s="7">
        <v>0.33260036856497494</v>
      </c>
      <c r="E36" s="7">
        <v>0.30258266484494378</v>
      </c>
      <c r="F36" s="7">
        <v>0.27685888123526392</v>
      </c>
      <c r="G36" s="7">
        <v>0.25980328004764008</v>
      </c>
      <c r="H36" s="7">
        <v>0.24362497892266638</v>
      </c>
      <c r="I36" s="7">
        <v>0.24362497892266638</v>
      </c>
      <c r="J36" s="7">
        <v>0.24362497892266638</v>
      </c>
      <c r="K36" s="7">
        <f>Table2[[#This Row],[Residential 2060]]</f>
        <v>0.24362497892266638</v>
      </c>
      <c r="L36" s="7">
        <f>Table2[[#This Row],[Residential 2065]]</f>
        <v>0.24362497892266638</v>
      </c>
      <c r="M36" s="7">
        <f>Table2[[#This Row],[Residential 2070]]</f>
        <v>0.24362497892266638</v>
      </c>
      <c r="N36" s="7">
        <v>0.5322155804991815</v>
      </c>
      <c r="O36" s="7">
        <v>0.53050798375351771</v>
      </c>
      <c r="P36" s="7">
        <v>0.54824627726854214</v>
      </c>
      <c r="Q36" s="7">
        <v>0.53922397004008482</v>
      </c>
      <c r="R36" s="7">
        <v>0.52617816786906302</v>
      </c>
      <c r="S36" s="7">
        <v>0.52377763263539845</v>
      </c>
      <c r="T36" s="7">
        <v>0.52123377366414192</v>
      </c>
      <c r="U36" s="7">
        <v>0.52123377366414192</v>
      </c>
      <c r="V36" s="7">
        <v>0.52123377366414192</v>
      </c>
      <c r="W36" s="7">
        <f>Table2[[#This Row],[Industry 2060]]</f>
        <v>0.52123377366414192</v>
      </c>
      <c r="X36" s="7">
        <f>Table2[[#This Row],[Industry 2065]]</f>
        <v>0.52123377366414192</v>
      </c>
      <c r="Y36" s="7">
        <f>Table2[[#This Row],[Industry 2070]]</f>
        <v>0.52123377366414192</v>
      </c>
      <c r="Z36" s="7">
        <v>9.317453502311597E-2</v>
      </c>
      <c r="AA36" s="7">
        <v>0.12028257906084316</v>
      </c>
      <c r="AB36" s="7">
        <v>0.11243142789894588</v>
      </c>
      <c r="AC36" s="7">
        <v>0.14925692313394073</v>
      </c>
      <c r="AD36" s="7">
        <v>0.18542268730901179</v>
      </c>
      <c r="AE36" s="7">
        <v>0.20190856179622668</v>
      </c>
      <c r="AF36" s="7">
        <v>0.21911405233488127</v>
      </c>
      <c r="AG36" s="7">
        <v>0.21911405233488127</v>
      </c>
      <c r="AH36" s="7">
        <v>0.21911405233488127</v>
      </c>
      <c r="AI36" s="7">
        <f>Table2[[#This Row],[Power Sector 2060]]</f>
        <v>0.21911405233488127</v>
      </c>
      <c r="AJ36" s="7">
        <f>Table2[[#This Row],[Power Sector 2065]]</f>
        <v>0.21911405233488127</v>
      </c>
      <c r="AK36" s="7">
        <f>Table2[[#This Row],[Power Sector 2070]]</f>
        <v>0.21911405233488127</v>
      </c>
      <c r="AL36" s="7">
        <v>2.0614371429731604E-3</v>
      </c>
      <c r="AM36" s="7">
        <v>4.3709152124211045E-3</v>
      </c>
      <c r="AN36" s="7">
        <v>6.7219262675371092E-3</v>
      </c>
      <c r="AO36" s="7">
        <v>8.9364419810305708E-3</v>
      </c>
      <c r="AP36" s="7">
        <v>1.154026358666118E-2</v>
      </c>
      <c r="AQ36" s="7">
        <v>1.4510525520734795E-2</v>
      </c>
      <c r="AR36" s="7">
        <v>1.6027195078310283E-2</v>
      </c>
      <c r="AS36" s="7">
        <v>1.6027195078310283E-2</v>
      </c>
      <c r="AT36" s="7">
        <v>1.6027195078310283E-2</v>
      </c>
      <c r="AU36" s="7">
        <f>Table2[[#This Row],[Transport 2060]]</f>
        <v>1.6027195078310283E-2</v>
      </c>
      <c r="AV36" s="7">
        <f>Table2[[#This Row],[Transport 2065]]</f>
        <v>1.6027195078310283E-2</v>
      </c>
      <c r="AW36" s="7">
        <f>Table2[[#This Row],[Transport 2070]]</f>
        <v>1.6027195078310283E-2</v>
      </c>
    </row>
    <row r="37" spans="1:49" x14ac:dyDescent="0.2">
      <c r="A37" t="s">
        <v>210</v>
      </c>
      <c r="B37" s="7">
        <v>0.37254844733472942</v>
      </c>
      <c r="C37" s="7">
        <v>0.34483852197321807</v>
      </c>
      <c r="D37" s="7">
        <v>0.33260036856497494</v>
      </c>
      <c r="E37" s="7">
        <v>0.30258266484494378</v>
      </c>
      <c r="F37" s="7">
        <v>0.27685888123526392</v>
      </c>
      <c r="G37" s="7">
        <v>0.25980328004764008</v>
      </c>
      <c r="H37" s="7">
        <v>0.24362497892266638</v>
      </c>
      <c r="I37" s="7">
        <v>0.24362497892266638</v>
      </c>
      <c r="J37" s="7">
        <v>0.24362497892266638</v>
      </c>
      <c r="K37" s="7">
        <f>Table2[[#This Row],[Residential 2060]]</f>
        <v>0.24362497892266638</v>
      </c>
      <c r="L37" s="7">
        <f>Table2[[#This Row],[Residential 2065]]</f>
        <v>0.24362497892266638</v>
      </c>
      <c r="M37" s="7">
        <f>Table2[[#This Row],[Residential 2070]]</f>
        <v>0.24362497892266638</v>
      </c>
      <c r="N37" s="7">
        <v>0.5322155804991815</v>
      </c>
      <c r="O37" s="7">
        <v>0.53050798375351771</v>
      </c>
      <c r="P37" s="7">
        <v>0.54824627726854214</v>
      </c>
      <c r="Q37" s="7">
        <v>0.53922397004008482</v>
      </c>
      <c r="R37" s="7">
        <v>0.52617816786906302</v>
      </c>
      <c r="S37" s="7">
        <v>0.52377763263539845</v>
      </c>
      <c r="T37" s="7">
        <v>0.52123377366414192</v>
      </c>
      <c r="U37" s="7">
        <v>0.52123377366414192</v>
      </c>
      <c r="V37" s="7">
        <v>0.52123377366414192</v>
      </c>
      <c r="W37" s="7">
        <f>Table2[[#This Row],[Industry 2060]]</f>
        <v>0.52123377366414192</v>
      </c>
      <c r="X37" s="7">
        <f>Table2[[#This Row],[Industry 2065]]</f>
        <v>0.52123377366414192</v>
      </c>
      <c r="Y37" s="7">
        <f>Table2[[#This Row],[Industry 2070]]</f>
        <v>0.52123377366414192</v>
      </c>
      <c r="Z37" s="7">
        <v>9.317453502311597E-2</v>
      </c>
      <c r="AA37" s="7">
        <v>0.12028257906084316</v>
      </c>
      <c r="AB37" s="7">
        <v>0.11243142789894588</v>
      </c>
      <c r="AC37" s="7">
        <v>0.14925692313394073</v>
      </c>
      <c r="AD37" s="7">
        <v>0.18542268730901179</v>
      </c>
      <c r="AE37" s="7">
        <v>0.20190856179622668</v>
      </c>
      <c r="AF37" s="7">
        <v>0.21911405233488127</v>
      </c>
      <c r="AG37" s="7">
        <v>0.21911405233488127</v>
      </c>
      <c r="AH37" s="7">
        <v>0.21911405233488127</v>
      </c>
      <c r="AI37" s="7">
        <f>Table2[[#This Row],[Power Sector 2060]]</f>
        <v>0.21911405233488127</v>
      </c>
      <c r="AJ37" s="7">
        <f>Table2[[#This Row],[Power Sector 2065]]</f>
        <v>0.21911405233488127</v>
      </c>
      <c r="AK37" s="7">
        <f>Table2[[#This Row],[Power Sector 2070]]</f>
        <v>0.21911405233488127</v>
      </c>
      <c r="AL37" s="7">
        <v>2.0614371429731604E-3</v>
      </c>
      <c r="AM37" s="7">
        <v>4.3709152124211045E-3</v>
      </c>
      <c r="AN37" s="7">
        <v>6.7219262675371092E-3</v>
      </c>
      <c r="AO37" s="7">
        <v>8.9364419810305708E-3</v>
      </c>
      <c r="AP37" s="7">
        <v>1.154026358666118E-2</v>
      </c>
      <c r="AQ37" s="7">
        <v>1.4510525520734795E-2</v>
      </c>
      <c r="AR37" s="7">
        <v>1.6027195078310283E-2</v>
      </c>
      <c r="AS37" s="7">
        <v>1.6027195078310283E-2</v>
      </c>
      <c r="AT37" s="7">
        <v>1.6027195078310283E-2</v>
      </c>
      <c r="AU37" s="7">
        <f>Table2[[#This Row],[Transport 2060]]</f>
        <v>1.6027195078310283E-2</v>
      </c>
      <c r="AV37" s="7">
        <f>Table2[[#This Row],[Transport 2065]]</f>
        <v>1.6027195078310283E-2</v>
      </c>
      <c r="AW37" s="7">
        <f>Table2[[#This Row],[Transport 2070]]</f>
        <v>1.6027195078310283E-2</v>
      </c>
    </row>
    <row r="38" spans="1:49" x14ac:dyDescent="0.2">
      <c r="A38" t="s">
        <v>208</v>
      </c>
      <c r="B38" s="7">
        <v>0.37254844733472942</v>
      </c>
      <c r="C38" s="7">
        <v>0.34483852197321807</v>
      </c>
      <c r="D38" s="7">
        <v>0.33260036856497494</v>
      </c>
      <c r="E38" s="7">
        <v>0.30258266484494378</v>
      </c>
      <c r="F38" s="7">
        <v>0.27685888123526392</v>
      </c>
      <c r="G38" s="7">
        <v>0.25980328004764008</v>
      </c>
      <c r="H38" s="7">
        <v>0.24362497892266638</v>
      </c>
      <c r="I38" s="7">
        <v>0.24362497892266638</v>
      </c>
      <c r="J38" s="7">
        <v>0.24362497892266638</v>
      </c>
      <c r="K38" s="7">
        <f>Table2[[#This Row],[Residential 2060]]</f>
        <v>0.24362497892266638</v>
      </c>
      <c r="L38" s="7">
        <f>Table2[[#This Row],[Residential 2065]]</f>
        <v>0.24362497892266638</v>
      </c>
      <c r="M38" s="7">
        <f>Table2[[#This Row],[Residential 2070]]</f>
        <v>0.24362497892266638</v>
      </c>
      <c r="N38" s="7">
        <v>0.5322155804991815</v>
      </c>
      <c r="O38" s="7">
        <v>0.53050798375351771</v>
      </c>
      <c r="P38" s="7">
        <v>0.54824627726854214</v>
      </c>
      <c r="Q38" s="7">
        <v>0.53922397004008482</v>
      </c>
      <c r="R38" s="7">
        <v>0.52617816786906302</v>
      </c>
      <c r="S38" s="7">
        <v>0.52377763263539845</v>
      </c>
      <c r="T38" s="7">
        <v>0.52123377366414192</v>
      </c>
      <c r="U38" s="7">
        <v>0.52123377366414192</v>
      </c>
      <c r="V38" s="7">
        <v>0.52123377366414192</v>
      </c>
      <c r="W38" s="7">
        <f>Table2[[#This Row],[Industry 2060]]</f>
        <v>0.52123377366414192</v>
      </c>
      <c r="X38" s="7">
        <f>Table2[[#This Row],[Industry 2065]]</f>
        <v>0.52123377366414192</v>
      </c>
      <c r="Y38" s="7">
        <f>Table2[[#This Row],[Industry 2070]]</f>
        <v>0.52123377366414192</v>
      </c>
      <c r="Z38" s="7">
        <v>9.317453502311597E-2</v>
      </c>
      <c r="AA38" s="7">
        <v>0.12028257906084316</v>
      </c>
      <c r="AB38" s="7">
        <v>0.11243142789894588</v>
      </c>
      <c r="AC38" s="7">
        <v>0.14925692313394073</v>
      </c>
      <c r="AD38" s="7">
        <v>0.18542268730901179</v>
      </c>
      <c r="AE38" s="7">
        <v>0.20190856179622668</v>
      </c>
      <c r="AF38" s="7">
        <v>0.21911405233488127</v>
      </c>
      <c r="AG38" s="7">
        <v>0.21911405233488127</v>
      </c>
      <c r="AH38" s="7">
        <v>0.21911405233488127</v>
      </c>
      <c r="AI38" s="7">
        <f>Table2[[#This Row],[Power Sector 2060]]</f>
        <v>0.21911405233488127</v>
      </c>
      <c r="AJ38" s="7">
        <f>Table2[[#This Row],[Power Sector 2065]]</f>
        <v>0.21911405233488127</v>
      </c>
      <c r="AK38" s="7">
        <f>Table2[[#This Row],[Power Sector 2070]]</f>
        <v>0.21911405233488127</v>
      </c>
      <c r="AL38" s="7">
        <v>2.0614371429731604E-3</v>
      </c>
      <c r="AM38" s="7">
        <v>4.3709152124211045E-3</v>
      </c>
      <c r="AN38" s="7">
        <v>6.7219262675371092E-3</v>
      </c>
      <c r="AO38" s="7">
        <v>8.9364419810305708E-3</v>
      </c>
      <c r="AP38" s="7">
        <v>1.154026358666118E-2</v>
      </c>
      <c r="AQ38" s="7">
        <v>1.4510525520734795E-2</v>
      </c>
      <c r="AR38" s="7">
        <v>1.6027195078310283E-2</v>
      </c>
      <c r="AS38" s="7">
        <v>1.6027195078310283E-2</v>
      </c>
      <c r="AT38" s="7">
        <v>1.6027195078310283E-2</v>
      </c>
      <c r="AU38" s="7">
        <f>Table2[[#This Row],[Transport 2060]]</f>
        <v>1.6027195078310283E-2</v>
      </c>
      <c r="AV38" s="7">
        <f>Table2[[#This Row],[Transport 2065]]</f>
        <v>1.6027195078310283E-2</v>
      </c>
      <c r="AW38" s="7">
        <f>Table2[[#This Row],[Transport 2070]]</f>
        <v>1.6027195078310283E-2</v>
      </c>
    </row>
    <row r="39" spans="1:49" x14ac:dyDescent="0.2">
      <c r="A39" t="s">
        <v>8</v>
      </c>
      <c r="B39" s="7">
        <v>0.29147550825120172</v>
      </c>
      <c r="C39" s="7">
        <v>0.261576440443964</v>
      </c>
      <c r="D39" s="7">
        <v>0.24661930339402666</v>
      </c>
      <c r="E39" s="7">
        <v>0.22872022463756456</v>
      </c>
      <c r="F39" s="7">
        <v>0.21454396600485967</v>
      </c>
      <c r="G39" s="7">
        <v>0.20413034532910271</v>
      </c>
      <c r="H39" s="7">
        <v>0.19460866872572685</v>
      </c>
      <c r="I39" s="7">
        <v>0.19460866872572685</v>
      </c>
      <c r="J39" s="7">
        <v>0.19460866872572685</v>
      </c>
      <c r="K39" s="7">
        <f>Table2[[#This Row],[Residential 2060]]</f>
        <v>0.19460866872572685</v>
      </c>
      <c r="L39" s="7">
        <f>Table2[[#This Row],[Residential 2065]]</f>
        <v>0.19460866872572685</v>
      </c>
      <c r="M39" s="7">
        <f>Table2[[#This Row],[Residential 2070]]</f>
        <v>0.19460866872572685</v>
      </c>
      <c r="N39" s="7">
        <v>0.35613872186324719</v>
      </c>
      <c r="O39" s="7">
        <v>0.36383914631472108</v>
      </c>
      <c r="P39" s="7">
        <v>0.38313572846612681</v>
      </c>
      <c r="Q39" s="7">
        <v>0.38731732971858529</v>
      </c>
      <c r="R39" s="7">
        <v>0.38915251022259167</v>
      </c>
      <c r="S39" s="7">
        <v>0.38792616533463387</v>
      </c>
      <c r="T39" s="7">
        <v>0.3838745841984364</v>
      </c>
      <c r="U39" s="7">
        <v>0.3838745841984364</v>
      </c>
      <c r="V39" s="7">
        <v>0.3838745841984364</v>
      </c>
      <c r="W39" s="7">
        <f>Table2[[#This Row],[Industry 2060]]</f>
        <v>0.3838745841984364</v>
      </c>
      <c r="X39" s="7">
        <f>Table2[[#This Row],[Industry 2065]]</f>
        <v>0.3838745841984364</v>
      </c>
      <c r="Y39" s="7">
        <f>Table2[[#This Row],[Industry 2070]]</f>
        <v>0.3838745841984364</v>
      </c>
      <c r="Z39" s="7">
        <v>0.34927637141684936</v>
      </c>
      <c r="AA39" s="7">
        <v>0.36637081421009776</v>
      </c>
      <c r="AB39" s="7">
        <v>0.35468245717059604</v>
      </c>
      <c r="AC39" s="7">
        <v>0.36044268663846468</v>
      </c>
      <c r="AD39" s="7">
        <v>0.36536638797979493</v>
      </c>
      <c r="AE39" s="7">
        <v>0.37203769418408883</v>
      </c>
      <c r="AF39" s="7">
        <v>0.37629572814441753</v>
      </c>
      <c r="AG39" s="7">
        <v>0.37629572814441753</v>
      </c>
      <c r="AH39" s="7">
        <v>0.37629572814441753</v>
      </c>
      <c r="AI39" s="7">
        <f>Table2[[#This Row],[Power Sector 2060]]</f>
        <v>0.37629572814441753</v>
      </c>
      <c r="AJ39" s="7">
        <f>Table2[[#This Row],[Power Sector 2065]]</f>
        <v>0.37629572814441753</v>
      </c>
      <c r="AK39" s="7">
        <f>Table2[[#This Row],[Power Sector 2070]]</f>
        <v>0.37629572814441753</v>
      </c>
      <c r="AL39" s="7">
        <v>3.1093984687016953E-3</v>
      </c>
      <c r="AM39" s="7">
        <v>8.2135990312172495E-3</v>
      </c>
      <c r="AN39" s="7">
        <v>1.5562510969250537E-2</v>
      </c>
      <c r="AO39" s="7">
        <v>2.3519759005385384E-2</v>
      </c>
      <c r="AP39" s="7">
        <v>3.0937135792753673E-2</v>
      </c>
      <c r="AQ39" s="7">
        <v>3.5905795152174617E-2</v>
      </c>
      <c r="AR39" s="7">
        <v>4.5221018931419395E-2</v>
      </c>
      <c r="AS39" s="7">
        <v>4.5221018931419395E-2</v>
      </c>
      <c r="AT39" s="7">
        <v>4.5221018931419395E-2</v>
      </c>
      <c r="AU39" s="7">
        <f>Table2[[#This Row],[Transport 2060]]</f>
        <v>4.5221018931419395E-2</v>
      </c>
      <c r="AV39" s="7">
        <f>Table2[[#This Row],[Transport 2065]]</f>
        <v>4.5221018931419395E-2</v>
      </c>
      <c r="AW39" s="7">
        <f>Table2[[#This Row],[Transport 2070]]</f>
        <v>4.5221018931419395E-2</v>
      </c>
    </row>
    <row r="40" spans="1:49" x14ac:dyDescent="0.2">
      <c r="A40" t="s">
        <v>93</v>
      </c>
      <c r="B40" s="7">
        <v>0.24940793344295134</v>
      </c>
      <c r="C40" s="7">
        <v>0.18492963010488592</v>
      </c>
      <c r="D40" s="7">
        <v>0.1697396770910008</v>
      </c>
      <c r="E40" s="7">
        <v>0.15534872155910617</v>
      </c>
      <c r="F40" s="7">
        <v>0.14329313643881</v>
      </c>
      <c r="G40" s="7">
        <v>0.13012938465310672</v>
      </c>
      <c r="H40" s="7">
        <v>0.11785176170439572</v>
      </c>
      <c r="I40" s="7">
        <v>0.11785176170439572</v>
      </c>
      <c r="J40" s="7">
        <v>0.11785176170439572</v>
      </c>
      <c r="K40" s="7">
        <f>Table2[[#This Row],[Residential 2060]]</f>
        <v>0.11785176170439572</v>
      </c>
      <c r="L40" s="7">
        <f>Table2[[#This Row],[Residential 2065]]</f>
        <v>0.11785176170439572</v>
      </c>
      <c r="M40" s="7">
        <f>Table2[[#This Row],[Residential 2070]]</f>
        <v>0.11785176170439572</v>
      </c>
      <c r="N40" s="7">
        <v>0.55341440111753049</v>
      </c>
      <c r="O40" s="7">
        <v>0.46465305641552135</v>
      </c>
      <c r="P40" s="7">
        <v>0.48069904446917344</v>
      </c>
      <c r="Q40" s="7">
        <v>0.48630520782962827</v>
      </c>
      <c r="R40" s="7">
        <v>0.49015569062753855</v>
      </c>
      <c r="S40" s="7">
        <v>0.491061016732664</v>
      </c>
      <c r="T40" s="7">
        <v>0.49221606279809266</v>
      </c>
      <c r="U40" s="7">
        <v>0.49221606279809266</v>
      </c>
      <c r="V40" s="7">
        <v>0.49221606279809266</v>
      </c>
      <c r="W40" s="7">
        <f>Table2[[#This Row],[Industry 2060]]</f>
        <v>0.49221606279809266</v>
      </c>
      <c r="X40" s="7">
        <f>Table2[[#This Row],[Industry 2065]]</f>
        <v>0.49221606279809266</v>
      </c>
      <c r="Y40" s="7">
        <f>Table2[[#This Row],[Industry 2070]]</f>
        <v>0.49221606279809266</v>
      </c>
      <c r="Z40" s="7">
        <v>0.19320378990469245</v>
      </c>
      <c r="AA40" s="7">
        <v>0.34376608848215962</v>
      </c>
      <c r="AB40" s="7">
        <v>0.33795942728487366</v>
      </c>
      <c r="AC40" s="7">
        <v>0.34264216361864125</v>
      </c>
      <c r="AD40" s="7">
        <v>0.34547139733939491</v>
      </c>
      <c r="AE40" s="7">
        <v>0.35374156170834431</v>
      </c>
      <c r="AF40" s="7">
        <v>0.36226484601872788</v>
      </c>
      <c r="AG40" s="7">
        <v>0.36226484601872788</v>
      </c>
      <c r="AH40" s="7">
        <v>0.36226484601872788</v>
      </c>
      <c r="AI40" s="7">
        <f>Table2[[#This Row],[Power Sector 2060]]</f>
        <v>0.36226484601872788</v>
      </c>
      <c r="AJ40" s="7">
        <f>Table2[[#This Row],[Power Sector 2065]]</f>
        <v>0.36226484601872788</v>
      </c>
      <c r="AK40" s="7">
        <f>Table2[[#This Row],[Power Sector 2070]]</f>
        <v>0.36226484601872788</v>
      </c>
      <c r="AL40" s="7">
        <v>3.9738755348257037E-3</v>
      </c>
      <c r="AM40" s="7">
        <v>6.6512249974331741E-3</v>
      </c>
      <c r="AN40" s="7">
        <v>1.1601851154952068E-2</v>
      </c>
      <c r="AO40" s="7">
        <v>1.5703906992624295E-2</v>
      </c>
      <c r="AP40" s="7">
        <v>2.107977559425658E-2</v>
      </c>
      <c r="AQ40" s="7">
        <v>2.5068036905885036E-2</v>
      </c>
      <c r="AR40" s="7">
        <v>2.766732947878375E-2</v>
      </c>
      <c r="AS40" s="7">
        <v>2.766732947878375E-2</v>
      </c>
      <c r="AT40" s="7">
        <v>2.766732947878375E-2</v>
      </c>
      <c r="AU40" s="7">
        <f>Table2[[#This Row],[Transport 2060]]</f>
        <v>2.766732947878375E-2</v>
      </c>
      <c r="AV40" s="7">
        <f>Table2[[#This Row],[Transport 2065]]</f>
        <v>2.766732947878375E-2</v>
      </c>
      <c r="AW40" s="7">
        <f>Table2[[#This Row],[Transport 2070]]</f>
        <v>2.766732947878375E-2</v>
      </c>
    </row>
    <row r="41" spans="1:49" x14ac:dyDescent="0.2">
      <c r="A41" t="s">
        <v>188</v>
      </c>
      <c r="B41" s="7">
        <v>0.24940793344295134</v>
      </c>
      <c r="C41" s="7">
        <v>0.24940793344295134</v>
      </c>
      <c r="D41" s="7">
        <v>0.24940793344295134</v>
      </c>
      <c r="E41" s="7">
        <v>0.24940793344295134</v>
      </c>
      <c r="F41" s="7">
        <v>0.24940793344295134</v>
      </c>
      <c r="G41" s="7">
        <v>0.24940793344295134</v>
      </c>
      <c r="H41" s="7">
        <v>0.24940793344295134</v>
      </c>
      <c r="I41" s="7">
        <v>0.24940793344295134</v>
      </c>
      <c r="J41" s="7">
        <v>0.24940793344295134</v>
      </c>
      <c r="K41" s="7">
        <f>Table2[[#This Row],[Residential 2060]]</f>
        <v>0.24940793344295134</v>
      </c>
      <c r="L41" s="7">
        <f>Table2[[#This Row],[Residential 2065]]</f>
        <v>0.24940793344295134</v>
      </c>
      <c r="M41" s="7">
        <f>Table2[[#This Row],[Residential 2070]]</f>
        <v>0.24940793344295134</v>
      </c>
      <c r="N41" s="7">
        <v>0.55341440111753049</v>
      </c>
      <c r="O41" s="7">
        <v>0.55341440111753049</v>
      </c>
      <c r="P41" s="7">
        <v>0.55341440111753049</v>
      </c>
      <c r="Q41" s="7">
        <v>0.55341440111753049</v>
      </c>
      <c r="R41" s="7">
        <v>0.55341440111753049</v>
      </c>
      <c r="S41" s="7">
        <v>0.55341440111753049</v>
      </c>
      <c r="T41" s="7">
        <v>0.55341440111753049</v>
      </c>
      <c r="U41" s="7">
        <v>0.55341440111753049</v>
      </c>
      <c r="V41" s="7">
        <v>0.55341440111753049</v>
      </c>
      <c r="W41" s="7">
        <f>Table2[[#This Row],[Industry 2060]]</f>
        <v>0.55341440111753049</v>
      </c>
      <c r="X41" s="7">
        <f>Table2[[#This Row],[Industry 2065]]</f>
        <v>0.55341440111753049</v>
      </c>
      <c r="Y41" s="7">
        <f>Table2[[#This Row],[Industry 2070]]</f>
        <v>0.55341440111753049</v>
      </c>
      <c r="Z41" s="7">
        <v>0.1932037899046925</v>
      </c>
      <c r="AA41" s="7">
        <v>0.1932037899046925</v>
      </c>
      <c r="AB41" s="7">
        <v>0.1932037899046925</v>
      </c>
      <c r="AC41" s="7">
        <v>0.1932037899046925</v>
      </c>
      <c r="AD41" s="7">
        <v>0.1932037899046925</v>
      </c>
      <c r="AE41" s="7">
        <v>0.1932037899046925</v>
      </c>
      <c r="AF41" s="7">
        <v>0.1932037899046925</v>
      </c>
      <c r="AG41" s="7">
        <v>0.1932037899046925</v>
      </c>
      <c r="AH41" s="7">
        <v>0.1932037899046925</v>
      </c>
      <c r="AI41" s="7">
        <f>Table2[[#This Row],[Power Sector 2060]]</f>
        <v>0.1932037899046925</v>
      </c>
      <c r="AJ41" s="7">
        <f>Table2[[#This Row],[Power Sector 2065]]</f>
        <v>0.1932037899046925</v>
      </c>
      <c r="AK41" s="7">
        <f>Table2[[#This Row],[Power Sector 2070]]</f>
        <v>0.1932037899046925</v>
      </c>
      <c r="AL41" s="7">
        <v>3.9738755348257037E-3</v>
      </c>
      <c r="AM41" s="7">
        <v>3.9738755348257037E-3</v>
      </c>
      <c r="AN41" s="7">
        <v>3.9738755348257037E-3</v>
      </c>
      <c r="AO41" s="7">
        <v>3.9738755348257037E-3</v>
      </c>
      <c r="AP41" s="7">
        <v>3.9738755348257037E-3</v>
      </c>
      <c r="AQ41" s="7">
        <v>3.9738755348257037E-3</v>
      </c>
      <c r="AR41" s="7">
        <v>3.9738755348257037E-3</v>
      </c>
      <c r="AS41" s="7">
        <v>3.9738755348257037E-3</v>
      </c>
      <c r="AT41" s="7">
        <v>3.9738755348257037E-3</v>
      </c>
      <c r="AU41" s="7">
        <f>Table2[[#This Row],[Transport 2060]]</f>
        <v>3.9738755348257037E-3</v>
      </c>
      <c r="AV41" s="7">
        <f>Table2[[#This Row],[Transport 2065]]</f>
        <v>3.9738755348257037E-3</v>
      </c>
      <c r="AW41" s="7">
        <f>Table2[[#This Row],[Transport 2070]]</f>
        <v>3.9738755348257037E-3</v>
      </c>
    </row>
    <row r="42" spans="1:49" x14ac:dyDescent="0.2">
      <c r="A42" t="s">
        <v>37</v>
      </c>
      <c r="B42" s="7">
        <v>0.19973251284575705</v>
      </c>
      <c r="C42" s="7">
        <v>0.1806059208492746</v>
      </c>
      <c r="D42" s="7">
        <v>0.17207258196773778</v>
      </c>
      <c r="E42" s="7">
        <v>0.17114355303376269</v>
      </c>
      <c r="F42" s="7">
        <v>0.17206921541825973</v>
      </c>
      <c r="G42" s="7">
        <v>0.16975064600368098</v>
      </c>
      <c r="H42" s="7">
        <v>0.16239888336142738</v>
      </c>
      <c r="I42" s="7">
        <v>0.16239888336142738</v>
      </c>
      <c r="J42" s="7">
        <v>0.16239888336142738</v>
      </c>
      <c r="K42" s="7">
        <f>Table2[[#This Row],[Residential 2060]]</f>
        <v>0.16239888336142738</v>
      </c>
      <c r="L42" s="7">
        <f>Table2[[#This Row],[Residential 2065]]</f>
        <v>0.16239888336142738</v>
      </c>
      <c r="M42" s="7">
        <f>Table2[[#This Row],[Residential 2070]]</f>
        <v>0.16239888336142738</v>
      </c>
      <c r="N42" s="7">
        <v>0.29957312182499585</v>
      </c>
      <c r="O42" s="7">
        <v>0.29808785169374497</v>
      </c>
      <c r="P42" s="7">
        <v>0.31268622282667113</v>
      </c>
      <c r="Q42" s="7">
        <v>0.3347312512365237</v>
      </c>
      <c r="R42" s="7">
        <v>0.35590896988437504</v>
      </c>
      <c r="S42" s="7">
        <v>0.36731941344637814</v>
      </c>
      <c r="T42" s="7">
        <v>0.38112301556942374</v>
      </c>
      <c r="U42" s="7">
        <v>0.38112301556942374</v>
      </c>
      <c r="V42" s="7">
        <v>0.38112301556942374</v>
      </c>
      <c r="W42" s="7">
        <f>Table2[[#This Row],[Industry 2060]]</f>
        <v>0.38112301556942374</v>
      </c>
      <c r="X42" s="7">
        <f>Table2[[#This Row],[Industry 2065]]</f>
        <v>0.38112301556942374</v>
      </c>
      <c r="Y42" s="7">
        <f>Table2[[#This Row],[Industry 2070]]</f>
        <v>0.38112301556942374</v>
      </c>
      <c r="Z42" s="7">
        <v>0.49953304006134769</v>
      </c>
      <c r="AA42" s="7">
        <v>0.51947488394545049</v>
      </c>
      <c r="AB42" s="7">
        <v>0.51228472605679742</v>
      </c>
      <c r="AC42" s="7">
        <v>0.48967700631193983</v>
      </c>
      <c r="AD42" s="7">
        <v>0.46606315215280342</v>
      </c>
      <c r="AE42" s="7">
        <v>0.4559705522542441</v>
      </c>
      <c r="AF42" s="7">
        <v>0.44735700307513893</v>
      </c>
      <c r="AG42" s="7">
        <v>0.44735700307513893</v>
      </c>
      <c r="AH42" s="7">
        <v>0.44735700307513893</v>
      </c>
      <c r="AI42" s="7">
        <f>Table2[[#This Row],[Power Sector 2060]]</f>
        <v>0.44735700307513893</v>
      </c>
      <c r="AJ42" s="7">
        <f>Table2[[#This Row],[Power Sector 2065]]</f>
        <v>0.44735700307513893</v>
      </c>
      <c r="AK42" s="7">
        <f>Table2[[#This Row],[Power Sector 2070]]</f>
        <v>0.44735700307513893</v>
      </c>
      <c r="AL42" s="7">
        <v>1.1613252678994155E-3</v>
      </c>
      <c r="AM42" s="7">
        <v>1.8313435115300189E-3</v>
      </c>
      <c r="AN42" s="7">
        <v>2.9564691487936712E-3</v>
      </c>
      <c r="AO42" s="7">
        <v>4.4481894177738623E-3</v>
      </c>
      <c r="AP42" s="7">
        <v>5.9586625445619259E-3</v>
      </c>
      <c r="AQ42" s="7">
        <v>6.9593882956967487E-3</v>
      </c>
      <c r="AR42" s="7">
        <v>9.1210979940100027E-3</v>
      </c>
      <c r="AS42" s="7">
        <v>9.1210979940100027E-3</v>
      </c>
      <c r="AT42" s="7">
        <v>9.1210979940100027E-3</v>
      </c>
      <c r="AU42" s="7">
        <f>Table2[[#This Row],[Transport 2060]]</f>
        <v>9.1210979940100027E-3</v>
      </c>
      <c r="AV42" s="7">
        <f>Table2[[#This Row],[Transport 2065]]</f>
        <v>9.1210979940100027E-3</v>
      </c>
      <c r="AW42" s="7">
        <f>Table2[[#This Row],[Transport 2070]]</f>
        <v>9.1210979940100027E-3</v>
      </c>
    </row>
    <row r="43" spans="1:49" x14ac:dyDescent="0.2">
      <c r="A43" t="s">
        <v>98</v>
      </c>
      <c r="B43" s="7">
        <v>0.43363652872735831</v>
      </c>
      <c r="C43" s="7">
        <v>0.41551266417368116</v>
      </c>
      <c r="D43" s="7">
        <v>0.39013976730048788</v>
      </c>
      <c r="E43" s="7">
        <v>0.37186197890105505</v>
      </c>
      <c r="F43" s="7">
        <v>0.35234656566637151</v>
      </c>
      <c r="G43" s="7">
        <v>0.33534444995893986</v>
      </c>
      <c r="H43" s="7">
        <v>0.32079435361833836</v>
      </c>
      <c r="I43" s="7">
        <v>0.32079435361833836</v>
      </c>
      <c r="J43" s="7">
        <v>0.32079435361833836</v>
      </c>
      <c r="K43" s="7">
        <f>Table2[[#This Row],[Residential 2060]]</f>
        <v>0.32079435361833836</v>
      </c>
      <c r="L43" s="7">
        <f>Table2[[#This Row],[Residential 2065]]</f>
        <v>0.32079435361833836</v>
      </c>
      <c r="M43" s="7">
        <f>Table2[[#This Row],[Residential 2070]]</f>
        <v>0.32079435361833836</v>
      </c>
      <c r="N43" s="7">
        <v>0.5628703057659793</v>
      </c>
      <c r="O43" s="7">
        <v>0.54964478278438222</v>
      </c>
      <c r="P43" s="7">
        <v>0.53381124716442063</v>
      </c>
      <c r="Q43" s="7">
        <v>0.52908489676479364</v>
      </c>
      <c r="R43" s="7">
        <v>0.52465552437462748</v>
      </c>
      <c r="S43" s="7">
        <v>0.51931707213525868</v>
      </c>
      <c r="T43" s="7">
        <v>0.51306156824254145</v>
      </c>
      <c r="U43" s="7">
        <v>0.51306156824254145</v>
      </c>
      <c r="V43" s="7">
        <v>0.51306156824254145</v>
      </c>
      <c r="W43" s="7">
        <f>Table2[[#This Row],[Industry 2060]]</f>
        <v>0.51306156824254145</v>
      </c>
      <c r="X43" s="7">
        <f>Table2[[#This Row],[Industry 2065]]</f>
        <v>0.51306156824254145</v>
      </c>
      <c r="Y43" s="7">
        <f>Table2[[#This Row],[Industry 2070]]</f>
        <v>0.51306156824254145</v>
      </c>
      <c r="Z43" s="7">
        <v>1.7367310345180601E-3</v>
      </c>
      <c r="AA43" s="7">
        <v>3.15505536457929E-2</v>
      </c>
      <c r="AB43" s="7">
        <v>7.076650206607521E-2</v>
      </c>
      <c r="AC43" s="7">
        <v>9.117465988610228E-2</v>
      </c>
      <c r="AD43" s="7">
        <v>0.11120487694638273</v>
      </c>
      <c r="AE43" s="7">
        <v>0.13078449043641918</v>
      </c>
      <c r="AF43" s="7">
        <v>0.14927823840138837</v>
      </c>
      <c r="AG43" s="7">
        <v>0.14927823840138837</v>
      </c>
      <c r="AH43" s="7">
        <v>0.14927823840138837</v>
      </c>
      <c r="AI43" s="7">
        <f>Table2[[#This Row],[Power Sector 2060]]</f>
        <v>0.14927823840138837</v>
      </c>
      <c r="AJ43" s="7">
        <f>Table2[[#This Row],[Power Sector 2065]]</f>
        <v>0.14927823840138837</v>
      </c>
      <c r="AK43" s="7">
        <f>Table2[[#This Row],[Power Sector 2070]]</f>
        <v>0.14927823840138837</v>
      </c>
      <c r="AL43" s="7">
        <v>1.7564344721441799E-3</v>
      </c>
      <c r="AM43" s="7">
        <v>3.2919993961436416E-3</v>
      </c>
      <c r="AN43" s="7">
        <v>5.2824834690164135E-3</v>
      </c>
      <c r="AO43" s="7">
        <v>7.8784644480488376E-3</v>
      </c>
      <c r="AP43" s="7">
        <v>1.1793033012618078E-2</v>
      </c>
      <c r="AQ43" s="7">
        <v>1.4553987469382376E-2</v>
      </c>
      <c r="AR43" s="7">
        <v>1.6865839737731828E-2</v>
      </c>
      <c r="AS43" s="7">
        <v>1.6865839737731828E-2</v>
      </c>
      <c r="AT43" s="7">
        <v>1.6865839737731828E-2</v>
      </c>
      <c r="AU43" s="7">
        <f>Table2[[#This Row],[Transport 2060]]</f>
        <v>1.6865839737731828E-2</v>
      </c>
      <c r="AV43" s="7">
        <f>Table2[[#This Row],[Transport 2065]]</f>
        <v>1.6865839737731828E-2</v>
      </c>
      <c r="AW43" s="7">
        <f>Table2[[#This Row],[Transport 2070]]</f>
        <v>1.6865839737731828E-2</v>
      </c>
    </row>
    <row r="44" spans="1:49" x14ac:dyDescent="0.2">
      <c r="A44" t="s">
        <v>102</v>
      </c>
      <c r="B44" s="7">
        <v>7.0566433886420601E-2</v>
      </c>
      <c r="C44" s="7">
        <v>4.6888469876842226E-2</v>
      </c>
      <c r="D44" s="7">
        <v>3.1732158823056987E-2</v>
      </c>
      <c r="E44" s="7">
        <v>2.0528041038602236E-2</v>
      </c>
      <c r="F44" s="7">
        <v>1.342378298223865E-2</v>
      </c>
      <c r="G44" s="7">
        <v>1.0201287344431662E-2</v>
      </c>
      <c r="H44" s="7">
        <v>7.7940490191607632E-3</v>
      </c>
      <c r="I44" s="7">
        <v>7.7940490191607632E-3</v>
      </c>
      <c r="J44" s="7">
        <v>7.7940490191607632E-3</v>
      </c>
      <c r="K44" s="7">
        <f>Table2[[#This Row],[Residential 2060]]</f>
        <v>7.7940490191607632E-3</v>
      </c>
      <c r="L44" s="7">
        <f>Table2[[#This Row],[Residential 2065]]</f>
        <v>7.7940490191607632E-3</v>
      </c>
      <c r="M44" s="7">
        <f>Table2[[#This Row],[Residential 2070]]</f>
        <v>7.7940490191607632E-3</v>
      </c>
      <c r="N44" s="7">
        <v>0.71574543819594494</v>
      </c>
      <c r="O44" s="7">
        <v>0.67945046509852414</v>
      </c>
      <c r="P44" s="7">
        <v>0.69563614822454034</v>
      </c>
      <c r="Q44" s="7">
        <v>0.70532561642312719</v>
      </c>
      <c r="R44" s="7">
        <v>0.70739248706649183</v>
      </c>
      <c r="S44" s="7">
        <v>0.70518632626528022</v>
      </c>
      <c r="T44" s="7">
        <v>0.70187007446873284</v>
      </c>
      <c r="U44" s="7">
        <v>0.70187007446873284</v>
      </c>
      <c r="V44" s="7">
        <v>0.70187007446873284</v>
      </c>
      <c r="W44" s="7">
        <f>Table2[[#This Row],[Industry 2060]]</f>
        <v>0.70187007446873284</v>
      </c>
      <c r="X44" s="7">
        <f>Table2[[#This Row],[Industry 2065]]</f>
        <v>0.70187007446873284</v>
      </c>
      <c r="Y44" s="7">
        <f>Table2[[#This Row],[Industry 2070]]</f>
        <v>0.70187007446873284</v>
      </c>
      <c r="Z44" s="7">
        <v>0.21295005859915817</v>
      </c>
      <c r="AA44" s="7">
        <v>0.27254211008652901</v>
      </c>
      <c r="AB44" s="7">
        <v>0.27093925899281768</v>
      </c>
      <c r="AC44" s="7">
        <v>0.27149762620081935</v>
      </c>
      <c r="AD44" s="7">
        <v>0.27472791770279609</v>
      </c>
      <c r="AE44" s="7">
        <v>0.27803434577386088</v>
      </c>
      <c r="AF44" s="7">
        <v>0.28190740860338609</v>
      </c>
      <c r="AG44" s="7">
        <v>0.28190740860338609</v>
      </c>
      <c r="AH44" s="7">
        <v>0.28190740860338609</v>
      </c>
      <c r="AI44" s="7">
        <f>Table2[[#This Row],[Power Sector 2060]]</f>
        <v>0.28190740860338609</v>
      </c>
      <c r="AJ44" s="7">
        <f>Table2[[#This Row],[Power Sector 2065]]</f>
        <v>0.28190740860338609</v>
      </c>
      <c r="AK44" s="7">
        <f>Table2[[#This Row],[Power Sector 2070]]</f>
        <v>0.28190740860338609</v>
      </c>
      <c r="AL44" s="7">
        <v>7.3806931847626245E-4</v>
      </c>
      <c r="AM44" s="7">
        <v>1.1189549381046301E-3</v>
      </c>
      <c r="AN44" s="7">
        <v>1.6924339595851383E-3</v>
      </c>
      <c r="AO44" s="7">
        <v>2.6487163374512585E-3</v>
      </c>
      <c r="AP44" s="7">
        <v>4.4558122484734224E-3</v>
      </c>
      <c r="AQ44" s="7">
        <v>6.5780406164271344E-3</v>
      </c>
      <c r="AR44" s="7">
        <v>8.4284679087202E-3</v>
      </c>
      <c r="AS44" s="7">
        <v>8.4284679087202E-3</v>
      </c>
      <c r="AT44" s="7">
        <v>8.4284679087202E-3</v>
      </c>
      <c r="AU44" s="7">
        <f>Table2[[#This Row],[Transport 2060]]</f>
        <v>8.4284679087202E-3</v>
      </c>
      <c r="AV44" s="7">
        <f>Table2[[#This Row],[Transport 2065]]</f>
        <v>8.4284679087202E-3</v>
      </c>
      <c r="AW44" s="7">
        <f>Table2[[#This Row],[Transport 2070]]</f>
        <v>8.4284679087202E-3</v>
      </c>
    </row>
    <row r="45" spans="1:49" x14ac:dyDescent="0.2">
      <c r="A45" t="s">
        <v>95</v>
      </c>
      <c r="B45" s="7">
        <v>0.12845489876148933</v>
      </c>
      <c r="C45" s="7">
        <v>0.12257194400344096</v>
      </c>
      <c r="D45" s="7">
        <v>0.11628176100855243</v>
      </c>
      <c r="E45" s="7">
        <v>0.10588600572523936</v>
      </c>
      <c r="F45" s="7">
        <v>0.10402874151583423</v>
      </c>
      <c r="G45" s="7">
        <v>0.10705959679754228</v>
      </c>
      <c r="H45" s="7">
        <v>0.10682460734293846</v>
      </c>
      <c r="I45" s="7">
        <v>0.10682460734293846</v>
      </c>
      <c r="J45" s="7">
        <v>0.10682460734293846</v>
      </c>
      <c r="K45" s="7">
        <f>Table2[[#This Row],[Residential 2060]]</f>
        <v>0.10682460734293846</v>
      </c>
      <c r="L45" s="7">
        <f>Table2[[#This Row],[Residential 2065]]</f>
        <v>0.10682460734293846</v>
      </c>
      <c r="M45" s="7">
        <f>Table2[[#This Row],[Residential 2070]]</f>
        <v>0.10682460734293846</v>
      </c>
      <c r="N45" s="7">
        <v>0.59362792107150053</v>
      </c>
      <c r="O45" s="7">
        <v>0.6068029519225161</v>
      </c>
      <c r="P45" s="7">
        <v>0.64447936666774963</v>
      </c>
      <c r="Q45" s="7">
        <v>0.61395785934056324</v>
      </c>
      <c r="R45" s="7">
        <v>0.57732531254390196</v>
      </c>
      <c r="S45" s="7">
        <v>0.55387648055463568</v>
      </c>
      <c r="T45" s="7">
        <v>0.53298746212029735</v>
      </c>
      <c r="U45" s="7">
        <v>0.53298746212029735</v>
      </c>
      <c r="V45" s="7">
        <v>0.53298746212029735</v>
      </c>
      <c r="W45" s="7">
        <f>Table2[[#This Row],[Industry 2060]]</f>
        <v>0.53298746212029735</v>
      </c>
      <c r="X45" s="7">
        <f>Table2[[#This Row],[Industry 2065]]</f>
        <v>0.53298746212029735</v>
      </c>
      <c r="Y45" s="7">
        <f>Table2[[#This Row],[Industry 2070]]</f>
        <v>0.53298746212029735</v>
      </c>
      <c r="Z45" s="7">
        <v>0.27648034424930773</v>
      </c>
      <c r="AA45" s="7">
        <v>0.26781625344239451</v>
      </c>
      <c r="AB45" s="7">
        <v>0.23444835153425142</v>
      </c>
      <c r="AC45" s="7">
        <v>0.27337210009940466</v>
      </c>
      <c r="AD45" s="7">
        <v>0.30953475458431351</v>
      </c>
      <c r="AE45" s="7">
        <v>0.32806681247553038</v>
      </c>
      <c r="AF45" s="7">
        <v>0.34617615983804084</v>
      </c>
      <c r="AG45" s="7">
        <v>0.34617615983804084</v>
      </c>
      <c r="AH45" s="7">
        <v>0.34617615983804084</v>
      </c>
      <c r="AI45" s="7">
        <f>Table2[[#This Row],[Power Sector 2060]]</f>
        <v>0.34617615983804084</v>
      </c>
      <c r="AJ45" s="7">
        <f>Table2[[#This Row],[Power Sector 2065]]</f>
        <v>0.34617615983804084</v>
      </c>
      <c r="AK45" s="7">
        <f>Table2[[#This Row],[Power Sector 2070]]</f>
        <v>0.34617615983804084</v>
      </c>
      <c r="AL45" s="7">
        <v>1.4368359177024507E-3</v>
      </c>
      <c r="AM45" s="7">
        <v>2.8088506316483997E-3</v>
      </c>
      <c r="AN45" s="7">
        <v>4.7905207894465432E-3</v>
      </c>
      <c r="AO45" s="7">
        <v>6.7840348347926443E-3</v>
      </c>
      <c r="AP45" s="7">
        <v>9.1111913559503727E-3</v>
      </c>
      <c r="AQ45" s="7">
        <v>1.0997110172291547E-2</v>
      </c>
      <c r="AR45" s="7">
        <v>1.4011770698723293E-2</v>
      </c>
      <c r="AS45" s="7">
        <v>1.4011770698723293E-2</v>
      </c>
      <c r="AT45" s="7">
        <v>1.4011770698723293E-2</v>
      </c>
      <c r="AU45" s="7">
        <f>Table2[[#This Row],[Transport 2060]]</f>
        <v>1.4011770698723293E-2</v>
      </c>
      <c r="AV45" s="7">
        <f>Table2[[#This Row],[Transport 2065]]</f>
        <v>1.4011770698723293E-2</v>
      </c>
      <c r="AW45" s="7">
        <f>Table2[[#This Row],[Transport 2070]]</f>
        <v>1.4011770698723293E-2</v>
      </c>
    </row>
    <row r="46" spans="1:49" x14ac:dyDescent="0.2">
      <c r="A46" t="s">
        <v>189</v>
      </c>
      <c r="B46" s="7">
        <v>5.0035435102350253E-4</v>
      </c>
      <c r="C46" s="7">
        <v>5.0035435102350253E-4</v>
      </c>
      <c r="D46" s="7">
        <v>5.0035435102350253E-4</v>
      </c>
      <c r="E46" s="7">
        <v>5.0035435102350253E-4</v>
      </c>
      <c r="F46" s="7">
        <v>5.0035435102350253E-4</v>
      </c>
      <c r="G46" s="7">
        <v>5.0035435102350253E-4</v>
      </c>
      <c r="H46" s="7">
        <v>5.0035435102350253E-4</v>
      </c>
      <c r="I46" s="7">
        <v>5.0035435102350253E-4</v>
      </c>
      <c r="J46" s="7">
        <v>5.0035435102350253E-4</v>
      </c>
      <c r="K46" s="7">
        <f>Table2[[#This Row],[Residential 2060]]</f>
        <v>5.0035435102350253E-4</v>
      </c>
      <c r="L46" s="7">
        <f>Table2[[#This Row],[Residential 2065]]</f>
        <v>5.0035435102350253E-4</v>
      </c>
      <c r="M46" s="7">
        <f>Table2[[#This Row],[Residential 2070]]</f>
        <v>5.0035435102350253E-4</v>
      </c>
      <c r="N46" s="7">
        <v>0.11723745625377451</v>
      </c>
      <c r="O46" s="7">
        <v>0.11723745625377451</v>
      </c>
      <c r="P46" s="7">
        <v>0.11723745625377451</v>
      </c>
      <c r="Q46" s="7">
        <v>0.11723745625377451</v>
      </c>
      <c r="R46" s="7">
        <v>0.11723745625377451</v>
      </c>
      <c r="S46" s="7">
        <v>0.11723745625377451</v>
      </c>
      <c r="T46" s="7">
        <v>0.11723745625377451</v>
      </c>
      <c r="U46" s="7">
        <v>0.11723745625377451</v>
      </c>
      <c r="V46" s="7">
        <v>0.11723745625377451</v>
      </c>
      <c r="W46" s="7">
        <f>Table2[[#This Row],[Industry 2060]]</f>
        <v>0.11723745625377451</v>
      </c>
      <c r="X46" s="7">
        <f>Table2[[#This Row],[Industry 2065]]</f>
        <v>0.11723745625377451</v>
      </c>
      <c r="Y46" s="7">
        <f>Table2[[#This Row],[Industry 2070]]</f>
        <v>0.11723745625377451</v>
      </c>
      <c r="Z46" s="7">
        <v>0.88172105304421322</v>
      </c>
      <c r="AA46" s="7">
        <v>0.88172105304421322</v>
      </c>
      <c r="AB46" s="7">
        <v>0.88172105304421322</v>
      </c>
      <c r="AC46" s="7">
        <v>0.88172105304421322</v>
      </c>
      <c r="AD46" s="7">
        <v>0.88172105304421322</v>
      </c>
      <c r="AE46" s="7">
        <v>0.88172105304421322</v>
      </c>
      <c r="AF46" s="7">
        <v>0.88172105304421322</v>
      </c>
      <c r="AG46" s="7">
        <v>0.88172105304421322</v>
      </c>
      <c r="AH46" s="7">
        <v>0.88172105304421322</v>
      </c>
      <c r="AI46" s="7">
        <f>Table2[[#This Row],[Power Sector 2060]]</f>
        <v>0.88172105304421322</v>
      </c>
      <c r="AJ46" s="7">
        <f>Table2[[#This Row],[Power Sector 2065]]</f>
        <v>0.88172105304421322</v>
      </c>
      <c r="AK46" s="7">
        <f>Table2[[#This Row],[Power Sector 2070]]</f>
        <v>0.88172105304421322</v>
      </c>
      <c r="AL46" s="7">
        <v>5.411363509888465E-4</v>
      </c>
      <c r="AM46" s="7">
        <v>5.411363509888465E-4</v>
      </c>
      <c r="AN46" s="7">
        <v>5.411363509888465E-4</v>
      </c>
      <c r="AO46" s="7">
        <v>5.411363509888465E-4</v>
      </c>
      <c r="AP46" s="7">
        <v>5.411363509888465E-4</v>
      </c>
      <c r="AQ46" s="7">
        <v>5.411363509888465E-4</v>
      </c>
      <c r="AR46" s="7">
        <v>5.411363509888465E-4</v>
      </c>
      <c r="AS46" s="7">
        <v>5.411363509888465E-4</v>
      </c>
      <c r="AT46" s="7">
        <v>5.411363509888465E-4</v>
      </c>
      <c r="AU46" s="7">
        <f>Table2[[#This Row],[Transport 2060]]</f>
        <v>5.411363509888465E-4</v>
      </c>
      <c r="AV46" s="7">
        <f>Table2[[#This Row],[Transport 2065]]</f>
        <v>5.411363509888465E-4</v>
      </c>
      <c r="AW46" s="7">
        <f>Table2[[#This Row],[Transport 2070]]</f>
        <v>5.411363509888465E-4</v>
      </c>
    </row>
    <row r="47" spans="1:49" x14ac:dyDescent="0.2">
      <c r="A47" t="s">
        <v>18</v>
      </c>
      <c r="B47" s="7">
        <v>0.29223248645584082</v>
      </c>
      <c r="C47" s="7">
        <v>0.27436704410936164</v>
      </c>
      <c r="D47" s="7">
        <v>0.26150284352543313</v>
      </c>
      <c r="E47" s="7">
        <v>0.25071891678776848</v>
      </c>
      <c r="F47" s="7">
        <v>0.23668310053746738</v>
      </c>
      <c r="G47" s="7">
        <v>0.22473850869279768</v>
      </c>
      <c r="H47" s="7">
        <v>0.21430882549612754</v>
      </c>
      <c r="I47" s="7">
        <v>0.21430882549612754</v>
      </c>
      <c r="J47" s="7">
        <v>0.21430882549612754</v>
      </c>
      <c r="K47" s="7">
        <f>Table2[[#This Row],[Residential 2060]]</f>
        <v>0.21430882549612754</v>
      </c>
      <c r="L47" s="7">
        <f>Table2[[#This Row],[Residential 2065]]</f>
        <v>0.21430882549612754</v>
      </c>
      <c r="M47" s="7">
        <f>Table2[[#This Row],[Residential 2070]]</f>
        <v>0.21430882549612754</v>
      </c>
      <c r="N47" s="7">
        <v>0.24576804304895072</v>
      </c>
      <c r="O47" s="7">
        <v>0.24220584841129555</v>
      </c>
      <c r="P47" s="7">
        <v>0.24336259757441889</v>
      </c>
      <c r="Q47" s="7">
        <v>0.24435732067067692</v>
      </c>
      <c r="R47" s="7">
        <v>0.24711037367751071</v>
      </c>
      <c r="S47" s="7">
        <v>0.23652342062194495</v>
      </c>
      <c r="T47" s="7">
        <v>0.22715869529520516</v>
      </c>
      <c r="U47" s="7">
        <v>0.22715869529520516</v>
      </c>
      <c r="V47" s="7">
        <v>0.22715869529520516</v>
      </c>
      <c r="W47" s="7">
        <f>Table2[[#This Row],[Industry 2060]]</f>
        <v>0.22715869529520516</v>
      </c>
      <c r="X47" s="7">
        <f>Table2[[#This Row],[Industry 2065]]</f>
        <v>0.22715869529520516</v>
      </c>
      <c r="Y47" s="7">
        <f>Table2[[#This Row],[Industry 2070]]</f>
        <v>0.22715869529520516</v>
      </c>
      <c r="Z47" s="7">
        <v>0.44847357537373822</v>
      </c>
      <c r="AA47" s="7">
        <v>0.46790469095518938</v>
      </c>
      <c r="AB47" s="7">
        <v>0.47846418426601023</v>
      </c>
      <c r="AC47" s="7">
        <v>0.48787567282040956</v>
      </c>
      <c r="AD47" s="7">
        <v>0.49840843376980243</v>
      </c>
      <c r="AE47" s="7">
        <v>0.52086298519484875</v>
      </c>
      <c r="AF47" s="7">
        <v>0.54052460015999892</v>
      </c>
      <c r="AG47" s="7">
        <v>0.54052460015999892</v>
      </c>
      <c r="AH47" s="7">
        <v>0.54052460015999892</v>
      </c>
      <c r="AI47" s="7">
        <f>Table2[[#This Row],[Power Sector 2060]]</f>
        <v>0.54052460015999892</v>
      </c>
      <c r="AJ47" s="7">
        <f>Table2[[#This Row],[Power Sector 2065]]</f>
        <v>0.54052460015999892</v>
      </c>
      <c r="AK47" s="7">
        <f>Table2[[#This Row],[Power Sector 2070]]</f>
        <v>0.54052460015999892</v>
      </c>
      <c r="AL47" s="7">
        <v>1.3525895121470321E-2</v>
      </c>
      <c r="AM47" s="7">
        <v>1.5522416524153454E-2</v>
      </c>
      <c r="AN47" s="7">
        <v>1.667037463413773E-2</v>
      </c>
      <c r="AO47" s="7">
        <v>1.7048089721145153E-2</v>
      </c>
      <c r="AP47" s="7">
        <v>1.7798092015219726E-2</v>
      </c>
      <c r="AQ47" s="7">
        <v>1.7875085490408761E-2</v>
      </c>
      <c r="AR47" s="7">
        <v>1.8007879048668463E-2</v>
      </c>
      <c r="AS47" s="7">
        <v>1.8007879048668463E-2</v>
      </c>
      <c r="AT47" s="7">
        <v>1.8007879048668463E-2</v>
      </c>
      <c r="AU47" s="7">
        <f>Table2[[#This Row],[Transport 2060]]</f>
        <v>1.8007879048668463E-2</v>
      </c>
      <c r="AV47" s="7">
        <f>Table2[[#This Row],[Transport 2065]]</f>
        <v>1.8007879048668463E-2</v>
      </c>
      <c r="AW47" s="7">
        <f>Table2[[#This Row],[Transport 2070]]</f>
        <v>1.8007879048668463E-2</v>
      </c>
    </row>
    <row r="48" spans="1:49" x14ac:dyDescent="0.2">
      <c r="A48" t="s">
        <v>103</v>
      </c>
      <c r="B48" s="7">
        <v>0.13978212928776285</v>
      </c>
      <c r="C48" s="7">
        <v>0.14169366324086155</v>
      </c>
      <c r="D48" s="7">
        <v>0.11732994427276186</v>
      </c>
      <c r="E48" s="7">
        <v>0.10683048977673067</v>
      </c>
      <c r="F48" s="7">
        <v>8.6646200209451879E-2</v>
      </c>
      <c r="G48" s="7">
        <v>6.8580443079816575E-2</v>
      </c>
      <c r="H48" s="7">
        <v>5.9827482434916077E-2</v>
      </c>
      <c r="I48" s="7">
        <v>5.9827482434916077E-2</v>
      </c>
      <c r="J48" s="7">
        <v>5.9827482434916077E-2</v>
      </c>
      <c r="K48" s="7">
        <f>Table2[[#This Row],[Residential 2060]]</f>
        <v>5.9827482434916077E-2</v>
      </c>
      <c r="L48" s="7">
        <f>Table2[[#This Row],[Residential 2065]]</f>
        <v>5.9827482434916077E-2</v>
      </c>
      <c r="M48" s="7">
        <f>Table2[[#This Row],[Residential 2070]]</f>
        <v>5.9827482434916077E-2</v>
      </c>
      <c r="N48" s="7">
        <v>0.76228518063807227</v>
      </c>
      <c r="O48" s="7">
        <v>0.77849514783500517</v>
      </c>
      <c r="P48" s="7">
        <v>0.67844585893427656</v>
      </c>
      <c r="Q48" s="7">
        <v>0.62218990225708692</v>
      </c>
      <c r="R48" s="7">
        <v>0.58121056002482496</v>
      </c>
      <c r="S48" s="7">
        <v>0.52913635865725572</v>
      </c>
      <c r="T48" s="7">
        <v>0.48304407526241289</v>
      </c>
      <c r="U48" s="7">
        <v>0.48304407526241289</v>
      </c>
      <c r="V48" s="7">
        <v>0.48304407526241289</v>
      </c>
      <c r="W48" s="7">
        <f>Table2[[#This Row],[Industry 2060]]</f>
        <v>0.48304407526241289</v>
      </c>
      <c r="X48" s="7">
        <f>Table2[[#This Row],[Industry 2065]]</f>
        <v>0.48304407526241289</v>
      </c>
      <c r="Y48" s="7">
        <f>Table2[[#This Row],[Industry 2070]]</f>
        <v>0.48304407526241289</v>
      </c>
      <c r="Z48" s="7">
        <v>9.6766426924030438E-2</v>
      </c>
      <c r="AA48" s="7">
        <v>7.7825768371075563E-2</v>
      </c>
      <c r="AB48" s="7">
        <v>0.20156510461174823</v>
      </c>
      <c r="AC48" s="7">
        <v>0.26757982927062218</v>
      </c>
      <c r="AD48" s="7">
        <v>0.32782254069521971</v>
      </c>
      <c r="AE48" s="7">
        <v>0.39756393304073195</v>
      </c>
      <c r="AF48" s="7">
        <v>0.45210326302459747</v>
      </c>
      <c r="AG48" s="7">
        <v>0.45210326302459747</v>
      </c>
      <c r="AH48" s="7">
        <v>0.45210326302459747</v>
      </c>
      <c r="AI48" s="7">
        <f>Table2[[#This Row],[Power Sector 2060]]</f>
        <v>0.45210326302459747</v>
      </c>
      <c r="AJ48" s="7">
        <f>Table2[[#This Row],[Power Sector 2065]]</f>
        <v>0.45210326302459747</v>
      </c>
      <c r="AK48" s="7">
        <f>Table2[[#This Row],[Power Sector 2070]]</f>
        <v>0.45210326302459747</v>
      </c>
      <c r="AL48" s="7">
        <v>1.166263150134341E-3</v>
      </c>
      <c r="AM48" s="7">
        <v>1.9854205530577354E-3</v>
      </c>
      <c r="AN48" s="7">
        <v>2.6590921812133634E-3</v>
      </c>
      <c r="AO48" s="7">
        <v>3.3997786955603355E-3</v>
      </c>
      <c r="AP48" s="7">
        <v>4.3206990705034164E-3</v>
      </c>
      <c r="AQ48" s="7">
        <v>4.7192652221957638E-3</v>
      </c>
      <c r="AR48" s="7">
        <v>5.0251792780736009E-3</v>
      </c>
      <c r="AS48" s="7">
        <v>5.0251792780736009E-3</v>
      </c>
      <c r="AT48" s="7">
        <v>5.0251792780736009E-3</v>
      </c>
      <c r="AU48" s="7">
        <f>Table2[[#This Row],[Transport 2060]]</f>
        <v>5.0251792780736009E-3</v>
      </c>
      <c r="AV48" s="7">
        <f>Table2[[#This Row],[Transport 2065]]</f>
        <v>5.0251792780736009E-3</v>
      </c>
      <c r="AW48" s="7">
        <f>Table2[[#This Row],[Transport 2070]]</f>
        <v>5.0251792780736009E-3</v>
      </c>
    </row>
    <row r="49" spans="1:49" x14ac:dyDescent="0.2">
      <c r="A49" t="s">
        <v>35</v>
      </c>
      <c r="B49" s="7">
        <v>0.13934296117477027</v>
      </c>
      <c r="C49" s="7">
        <v>0.10643465455192554</v>
      </c>
      <c r="D49" s="7">
        <v>9.194056752488898E-2</v>
      </c>
      <c r="E49" s="7">
        <v>6.3579073821581317E-2</v>
      </c>
      <c r="F49" s="7">
        <v>4.3376199017166751E-2</v>
      </c>
      <c r="G49" s="7">
        <v>3.4037697802647614E-2</v>
      </c>
      <c r="H49" s="7">
        <v>2.6503854428205142E-2</v>
      </c>
      <c r="I49" s="7">
        <v>2.6503854428205142E-2</v>
      </c>
      <c r="J49" s="7">
        <v>2.6503854428205142E-2</v>
      </c>
      <c r="K49" s="7">
        <f>Table2[[#This Row],[Residential 2060]]</f>
        <v>2.6503854428205142E-2</v>
      </c>
      <c r="L49" s="7">
        <f>Table2[[#This Row],[Residential 2065]]</f>
        <v>2.6503854428205142E-2</v>
      </c>
      <c r="M49" s="7">
        <f>Table2[[#This Row],[Residential 2070]]</f>
        <v>2.6503854428205142E-2</v>
      </c>
      <c r="N49" s="7">
        <v>0.35725458150646572</v>
      </c>
      <c r="O49" s="7">
        <v>0.34705206065365923</v>
      </c>
      <c r="P49" s="7">
        <v>0.39688162850336262</v>
      </c>
      <c r="Q49" s="7">
        <v>0.38007925716616398</v>
      </c>
      <c r="R49" s="7">
        <v>0.36043229791308762</v>
      </c>
      <c r="S49" s="7">
        <v>0.35151860810656083</v>
      </c>
      <c r="T49" s="7">
        <v>0.34281704780294481</v>
      </c>
      <c r="U49" s="7">
        <v>0.34281704780294481</v>
      </c>
      <c r="V49" s="7">
        <v>0.34281704780294481</v>
      </c>
      <c r="W49" s="7">
        <f>Table2[[#This Row],[Industry 2060]]</f>
        <v>0.34281704780294481</v>
      </c>
      <c r="X49" s="7">
        <f>Table2[[#This Row],[Industry 2065]]</f>
        <v>0.34281704780294481</v>
      </c>
      <c r="Y49" s="7">
        <f>Table2[[#This Row],[Industry 2070]]</f>
        <v>0.34281704780294481</v>
      </c>
      <c r="Z49" s="7">
        <v>0.49908129161246439</v>
      </c>
      <c r="AA49" s="7">
        <v>0.53839753472759788</v>
      </c>
      <c r="AB49" s="7">
        <v>0.49393676896042171</v>
      </c>
      <c r="AC49" s="7">
        <v>0.53118791769053408</v>
      </c>
      <c r="AD49" s="7">
        <v>0.56105045015228716</v>
      </c>
      <c r="AE49" s="7">
        <v>0.57593327087595914</v>
      </c>
      <c r="AF49" s="7">
        <v>0.58929911004086133</v>
      </c>
      <c r="AG49" s="7">
        <v>0.58929911004086133</v>
      </c>
      <c r="AH49" s="7">
        <v>0.58929911004086133</v>
      </c>
      <c r="AI49" s="7">
        <f>Table2[[#This Row],[Power Sector 2060]]</f>
        <v>0.58929911004086133</v>
      </c>
      <c r="AJ49" s="7">
        <f>Table2[[#This Row],[Power Sector 2065]]</f>
        <v>0.58929911004086133</v>
      </c>
      <c r="AK49" s="7">
        <f>Table2[[#This Row],[Power Sector 2070]]</f>
        <v>0.58929911004086133</v>
      </c>
      <c r="AL49" s="7">
        <v>4.3211657062996837E-3</v>
      </c>
      <c r="AM49" s="7">
        <v>8.1157500668173378E-3</v>
      </c>
      <c r="AN49" s="7">
        <v>1.724103501132665E-2</v>
      </c>
      <c r="AO49" s="7">
        <v>2.5153751321720673E-2</v>
      </c>
      <c r="AP49" s="7">
        <v>3.5141052917458476E-2</v>
      </c>
      <c r="AQ49" s="7">
        <v>3.8510423214832508E-2</v>
      </c>
      <c r="AR49" s="7">
        <v>4.1379987727988517E-2</v>
      </c>
      <c r="AS49" s="7">
        <v>4.1379987727988517E-2</v>
      </c>
      <c r="AT49" s="7">
        <v>4.1379987727988517E-2</v>
      </c>
      <c r="AU49" s="7">
        <f>Table2[[#This Row],[Transport 2060]]</f>
        <v>4.1379987727988517E-2</v>
      </c>
      <c r="AV49" s="7">
        <f>Table2[[#This Row],[Transport 2065]]</f>
        <v>4.1379987727988517E-2</v>
      </c>
      <c r="AW49" s="7">
        <f>Table2[[#This Row],[Transport 2070]]</f>
        <v>4.1379987727988517E-2</v>
      </c>
    </row>
    <row r="50" spans="1:49" x14ac:dyDescent="0.2">
      <c r="A50" t="s">
        <v>78</v>
      </c>
      <c r="B50" s="7">
        <v>5.0035435102350253E-4</v>
      </c>
      <c r="C50" s="7">
        <v>5.3025614749511345E-4</v>
      </c>
      <c r="D50" s="7">
        <v>1.3062618860735986E-3</v>
      </c>
      <c r="E50" s="7">
        <v>1.2534775479365434E-3</v>
      </c>
      <c r="F50" s="7">
        <v>1.676495281921666E-3</v>
      </c>
      <c r="G50" s="7">
        <v>3.3891351686618889E-3</v>
      </c>
      <c r="H50" s="7">
        <v>2.8778300622941122E-3</v>
      </c>
      <c r="I50" s="7">
        <v>2.8778300622941122E-3</v>
      </c>
      <c r="J50" s="7">
        <v>2.8778300622941122E-3</v>
      </c>
      <c r="K50" s="7">
        <f>Table2[[#This Row],[Residential 2060]]</f>
        <v>2.8778300622941122E-3</v>
      </c>
      <c r="L50" s="7">
        <f>Table2[[#This Row],[Residential 2065]]</f>
        <v>2.8778300622941122E-3</v>
      </c>
      <c r="M50" s="7">
        <f>Table2[[#This Row],[Residential 2070]]</f>
        <v>2.8778300622941122E-3</v>
      </c>
      <c r="N50" s="7">
        <v>0.11723745625377451</v>
      </c>
      <c r="O50" s="7">
        <v>0.1885942278916774</v>
      </c>
      <c r="P50" s="7">
        <v>0.24956438170845324</v>
      </c>
      <c r="Q50" s="7">
        <v>0.27219460610741508</v>
      </c>
      <c r="R50" s="7">
        <v>0.28133628577080144</v>
      </c>
      <c r="S50" s="7">
        <v>0.29173339422018851</v>
      </c>
      <c r="T50" s="7">
        <v>0.29936268384869391</v>
      </c>
      <c r="U50" s="7">
        <v>0.29936268384869391</v>
      </c>
      <c r="V50" s="7">
        <v>0.29936268384869391</v>
      </c>
      <c r="W50" s="7">
        <f>Table2[[#This Row],[Industry 2060]]</f>
        <v>0.29936268384869391</v>
      </c>
      <c r="X50" s="7">
        <f>Table2[[#This Row],[Industry 2065]]</f>
        <v>0.29936268384869391</v>
      </c>
      <c r="Y50" s="7">
        <f>Table2[[#This Row],[Industry 2070]]</f>
        <v>0.29936268384869391</v>
      </c>
      <c r="Z50" s="7">
        <v>0.88172105304421322</v>
      </c>
      <c r="AA50" s="7">
        <v>0.81001379984873667</v>
      </c>
      <c r="AB50" s="7">
        <v>0.74763795674831723</v>
      </c>
      <c r="AC50" s="7">
        <v>0.72410485094703558</v>
      </c>
      <c r="AD50" s="7">
        <v>0.7132954956691322</v>
      </c>
      <c r="AE50" s="7">
        <v>0.69983282905797728</v>
      </c>
      <c r="AF50" s="7">
        <v>0.69109038876710793</v>
      </c>
      <c r="AG50" s="7">
        <v>0.69109038876710793</v>
      </c>
      <c r="AH50" s="7">
        <v>0.69109038876710793</v>
      </c>
      <c r="AI50" s="7">
        <f>Table2[[#This Row],[Power Sector 2060]]</f>
        <v>0.69109038876710793</v>
      </c>
      <c r="AJ50" s="7">
        <f>Table2[[#This Row],[Power Sector 2065]]</f>
        <v>0.69109038876710793</v>
      </c>
      <c r="AK50" s="7">
        <f>Table2[[#This Row],[Power Sector 2070]]</f>
        <v>0.69109038876710793</v>
      </c>
      <c r="AL50" s="7">
        <v>5.411363509888465E-4</v>
      </c>
      <c r="AM50" s="7">
        <v>8.6171611209077763E-4</v>
      </c>
      <c r="AN50" s="7">
        <v>1.4913996571560971E-3</v>
      </c>
      <c r="AO50" s="7">
        <v>2.4470653976127309E-3</v>
      </c>
      <c r="AP50" s="7">
        <v>3.6917232781447521E-3</v>
      </c>
      <c r="AQ50" s="7">
        <v>5.0446415531721443E-3</v>
      </c>
      <c r="AR50" s="7">
        <v>6.6690973219040829E-3</v>
      </c>
      <c r="AS50" s="7">
        <v>6.6690973219040829E-3</v>
      </c>
      <c r="AT50" s="7">
        <v>6.6690973219040829E-3</v>
      </c>
      <c r="AU50" s="7">
        <f>Table2[[#This Row],[Transport 2060]]</f>
        <v>6.6690973219040829E-3</v>
      </c>
      <c r="AV50" s="7">
        <f>Table2[[#This Row],[Transport 2065]]</f>
        <v>6.6690973219040829E-3</v>
      </c>
      <c r="AW50" s="7">
        <f>Table2[[#This Row],[Transport 2070]]</f>
        <v>6.6690973219040829E-3</v>
      </c>
    </row>
    <row r="51" spans="1:49" x14ac:dyDescent="0.2">
      <c r="A51" t="s">
        <v>99</v>
      </c>
      <c r="B51" s="7">
        <v>0.12826297048633484</v>
      </c>
      <c r="C51" s="7">
        <v>0.16958864216468852</v>
      </c>
      <c r="D51" s="7">
        <v>0.18923374564202952</v>
      </c>
      <c r="E51" s="7">
        <v>0.19215948381264777</v>
      </c>
      <c r="F51" s="7">
        <v>0.19826629943365082</v>
      </c>
      <c r="G51" s="7">
        <v>0.20101561147715805</v>
      </c>
      <c r="H51" s="7">
        <v>0.19602675541617953</v>
      </c>
      <c r="I51" s="7">
        <v>0.19602675541617953</v>
      </c>
      <c r="J51" s="7">
        <v>0.19602675541617953</v>
      </c>
      <c r="K51" s="7">
        <f>Table2[[#This Row],[Residential 2060]]</f>
        <v>0.19602675541617953</v>
      </c>
      <c r="L51" s="7">
        <f>Table2[[#This Row],[Residential 2065]]</f>
        <v>0.19602675541617953</v>
      </c>
      <c r="M51" s="7">
        <f>Table2[[#This Row],[Residential 2070]]</f>
        <v>0.19602675541617953</v>
      </c>
      <c r="N51" s="7">
        <v>0.36423528081791351</v>
      </c>
      <c r="O51" s="7">
        <v>0.51445434284776059</v>
      </c>
      <c r="P51" s="7">
        <v>0.58651875438950596</v>
      </c>
      <c r="Q51" s="7">
        <v>0.5994842228457079</v>
      </c>
      <c r="R51" s="7">
        <v>0.60418587728404116</v>
      </c>
      <c r="S51" s="7">
        <v>0.60211134596800819</v>
      </c>
      <c r="T51" s="7">
        <v>0.60434260391843875</v>
      </c>
      <c r="U51" s="7">
        <v>0.60434260391843875</v>
      </c>
      <c r="V51" s="7">
        <v>0.60434260391843875</v>
      </c>
      <c r="W51" s="7">
        <f>Table2[[#This Row],[Industry 2060]]</f>
        <v>0.60434260391843875</v>
      </c>
      <c r="X51" s="7">
        <f>Table2[[#This Row],[Industry 2065]]</f>
        <v>0.60434260391843875</v>
      </c>
      <c r="Y51" s="7">
        <f>Table2[[#This Row],[Industry 2070]]</f>
        <v>0.60434260391843875</v>
      </c>
      <c r="Z51" s="7">
        <v>0.50519712629575564</v>
      </c>
      <c r="AA51" s="7">
        <v>0.31166983009959209</v>
      </c>
      <c r="AB51" s="7">
        <v>0.21769500021296112</v>
      </c>
      <c r="AC51" s="7">
        <v>0.20033115175665617</v>
      </c>
      <c r="AD51" s="7">
        <v>0.18773848103536001</v>
      </c>
      <c r="AE51" s="7">
        <v>0.18593886840036833</v>
      </c>
      <c r="AF51" s="7">
        <v>0.18747511626372959</v>
      </c>
      <c r="AG51" s="7">
        <v>0.18747511626372959</v>
      </c>
      <c r="AH51" s="7">
        <v>0.18747511626372959</v>
      </c>
      <c r="AI51" s="7">
        <f>Table2[[#This Row],[Power Sector 2060]]</f>
        <v>0.18747511626372959</v>
      </c>
      <c r="AJ51" s="7">
        <f>Table2[[#This Row],[Power Sector 2065]]</f>
        <v>0.18747511626372959</v>
      </c>
      <c r="AK51" s="7">
        <f>Table2[[#This Row],[Power Sector 2070]]</f>
        <v>0.18747511626372959</v>
      </c>
      <c r="AL51" s="7">
        <v>2.30462239999614E-3</v>
      </c>
      <c r="AM51" s="7">
        <v>4.2871848879587685E-3</v>
      </c>
      <c r="AN51" s="7">
        <v>6.5524997555033672E-3</v>
      </c>
      <c r="AO51" s="7">
        <v>8.0251415849882518E-3</v>
      </c>
      <c r="AP51" s="7">
        <v>9.8093422469478775E-3</v>
      </c>
      <c r="AQ51" s="7">
        <v>1.0934174154465466E-2</v>
      </c>
      <c r="AR51" s="7">
        <v>1.2155524401652124E-2</v>
      </c>
      <c r="AS51" s="7">
        <v>1.2155524401652124E-2</v>
      </c>
      <c r="AT51" s="7">
        <v>1.2155524401652124E-2</v>
      </c>
      <c r="AU51" s="7">
        <f>Table2[[#This Row],[Transport 2060]]</f>
        <v>1.2155524401652124E-2</v>
      </c>
      <c r="AV51" s="7">
        <f>Table2[[#This Row],[Transport 2065]]</f>
        <v>1.2155524401652124E-2</v>
      </c>
      <c r="AW51" s="7">
        <f>Table2[[#This Row],[Transport 2070]]</f>
        <v>1.2155524401652124E-2</v>
      </c>
    </row>
    <row r="52" spans="1:49" x14ac:dyDescent="0.2">
      <c r="A52" t="s">
        <v>22</v>
      </c>
      <c r="B52" s="7">
        <v>0.15696092546092053</v>
      </c>
      <c r="C52" s="7">
        <v>0.15375661822227346</v>
      </c>
      <c r="D52" s="7">
        <v>0.14230801462068182</v>
      </c>
      <c r="E52" s="7">
        <v>0.12524175136485008</v>
      </c>
      <c r="F52" s="7">
        <v>0.10896718471633618</v>
      </c>
      <c r="G52" s="7">
        <v>9.8125714671007183E-2</v>
      </c>
      <c r="H52" s="7">
        <v>8.8885782294649232E-2</v>
      </c>
      <c r="I52" s="7">
        <v>8.8885782294649232E-2</v>
      </c>
      <c r="J52" s="7">
        <v>8.8885782294649232E-2</v>
      </c>
      <c r="K52" s="7">
        <f>Table2[[#This Row],[Residential 2060]]</f>
        <v>8.8885782294649232E-2</v>
      </c>
      <c r="L52" s="7">
        <f>Table2[[#This Row],[Residential 2065]]</f>
        <v>8.8885782294649232E-2</v>
      </c>
      <c r="M52" s="7">
        <f>Table2[[#This Row],[Residential 2070]]</f>
        <v>8.8885782294649232E-2</v>
      </c>
      <c r="N52" s="7">
        <v>0.63215846107098339</v>
      </c>
      <c r="O52" s="7">
        <v>0.63508427057878591</v>
      </c>
      <c r="P52" s="7">
        <v>0.62689394600169257</v>
      </c>
      <c r="Q52" s="7">
        <v>0.60819336520310829</v>
      </c>
      <c r="R52" s="7">
        <v>0.5911854197455394</v>
      </c>
      <c r="S52" s="7">
        <v>0.59238897337744367</v>
      </c>
      <c r="T52" s="7">
        <v>0.59205475004496011</v>
      </c>
      <c r="U52" s="7">
        <v>0.59205475004496011</v>
      </c>
      <c r="V52" s="7">
        <v>0.59205475004496011</v>
      </c>
      <c r="W52" s="7">
        <f>Table2[[#This Row],[Industry 2060]]</f>
        <v>0.59205475004496011</v>
      </c>
      <c r="X52" s="7">
        <f>Table2[[#This Row],[Industry 2065]]</f>
        <v>0.59205475004496011</v>
      </c>
      <c r="Y52" s="7">
        <f>Table2[[#This Row],[Industry 2070]]</f>
        <v>0.59205475004496011</v>
      </c>
      <c r="Z52" s="7">
        <v>0.21087167613442487</v>
      </c>
      <c r="AA52" s="7">
        <v>0.21056224002224525</v>
      </c>
      <c r="AB52" s="7">
        <v>0.22966757999273696</v>
      </c>
      <c r="AC52" s="7">
        <v>0.26449676497391522</v>
      </c>
      <c r="AD52" s="7">
        <v>0.29611559982123176</v>
      </c>
      <c r="AE52" s="7">
        <v>0.30423605009520582</v>
      </c>
      <c r="AF52" s="7">
        <v>0.31309198946993411</v>
      </c>
      <c r="AG52" s="7">
        <v>0.31309198946993411</v>
      </c>
      <c r="AH52" s="7">
        <v>0.31309198946993411</v>
      </c>
      <c r="AI52" s="7">
        <f>Table2[[#This Row],[Power Sector 2060]]</f>
        <v>0.31309198946993411</v>
      </c>
      <c r="AJ52" s="7">
        <f>Table2[[#This Row],[Power Sector 2065]]</f>
        <v>0.31309198946993411</v>
      </c>
      <c r="AK52" s="7">
        <f>Table2[[#This Row],[Power Sector 2070]]</f>
        <v>0.31309198946993411</v>
      </c>
      <c r="AL52" s="7">
        <v>8.9373336713055915E-6</v>
      </c>
      <c r="AM52" s="7">
        <v>5.9687117669527778E-4</v>
      </c>
      <c r="AN52" s="7">
        <v>1.1304593848886167E-3</v>
      </c>
      <c r="AO52" s="7">
        <v>2.0681184581264099E-3</v>
      </c>
      <c r="AP52" s="7">
        <v>3.7317957168924885E-3</v>
      </c>
      <c r="AQ52" s="7">
        <v>5.2492618563432574E-3</v>
      </c>
      <c r="AR52" s="7">
        <v>5.9674781904564943E-3</v>
      </c>
      <c r="AS52" s="7">
        <v>5.9674781904564943E-3</v>
      </c>
      <c r="AT52" s="7">
        <v>5.9674781904564943E-3</v>
      </c>
      <c r="AU52" s="7">
        <f>Table2[[#This Row],[Transport 2060]]</f>
        <v>5.9674781904564943E-3</v>
      </c>
      <c r="AV52" s="7">
        <f>Table2[[#This Row],[Transport 2065]]</f>
        <v>5.9674781904564943E-3</v>
      </c>
      <c r="AW52" s="7">
        <f>Table2[[#This Row],[Transport 2070]]</f>
        <v>5.9674781904564943E-3</v>
      </c>
    </row>
    <row r="53" spans="1:49" x14ac:dyDescent="0.2">
      <c r="A53" t="s">
        <v>26</v>
      </c>
      <c r="B53" s="7">
        <v>0.31529820089570565</v>
      </c>
      <c r="C53" s="7">
        <v>0.30606262968454528</v>
      </c>
      <c r="D53" s="7">
        <v>0.28258375046587414</v>
      </c>
      <c r="E53" s="7">
        <v>0.23600687966859263</v>
      </c>
      <c r="F53" s="7">
        <v>0.2039990265126353</v>
      </c>
      <c r="G53" s="7">
        <v>0.19137208053063123</v>
      </c>
      <c r="H53" s="7">
        <v>0.18791391426433501</v>
      </c>
      <c r="I53" s="7">
        <v>0.18791391426433501</v>
      </c>
      <c r="J53" s="7">
        <v>0.18791391426433501</v>
      </c>
      <c r="K53" s="7">
        <f>Table2[[#This Row],[Residential 2060]]</f>
        <v>0.18791391426433501</v>
      </c>
      <c r="L53" s="7">
        <f>Table2[[#This Row],[Residential 2065]]</f>
        <v>0.18791391426433501</v>
      </c>
      <c r="M53" s="7">
        <f>Table2[[#This Row],[Residential 2070]]</f>
        <v>0.18791391426433501</v>
      </c>
      <c r="N53" s="7">
        <v>0.27386901157063354</v>
      </c>
      <c r="O53" s="7">
        <v>0.31517043992319937</v>
      </c>
      <c r="P53" s="7">
        <v>0.33221077977573982</v>
      </c>
      <c r="Q53" s="7">
        <v>0.31472691445043133</v>
      </c>
      <c r="R53" s="7">
        <v>0.29335104879738605</v>
      </c>
      <c r="S53" s="7">
        <v>0.29584128770054174</v>
      </c>
      <c r="T53" s="7">
        <v>0.29559800288829974</v>
      </c>
      <c r="U53" s="7">
        <v>0.29559800288829974</v>
      </c>
      <c r="V53" s="7">
        <v>0.29559800288829974</v>
      </c>
      <c r="W53" s="7">
        <f>Table2[[#This Row],[Industry 2060]]</f>
        <v>0.29559800288829974</v>
      </c>
      <c r="X53" s="7">
        <f>Table2[[#This Row],[Industry 2065]]</f>
        <v>0.29559800288829974</v>
      </c>
      <c r="Y53" s="7">
        <f>Table2[[#This Row],[Industry 2070]]</f>
        <v>0.29559800288829974</v>
      </c>
      <c r="Z53" s="7">
        <v>0.41080550136680249</v>
      </c>
      <c r="AA53" s="7">
        <v>0.3779300867049219</v>
      </c>
      <c r="AB53" s="7">
        <v>0.38348910465718261</v>
      </c>
      <c r="AC53" s="7">
        <v>0.44670086979037921</v>
      </c>
      <c r="AD53" s="7">
        <v>0.49915065470451697</v>
      </c>
      <c r="AE53" s="7">
        <v>0.50815809819683277</v>
      </c>
      <c r="AF53" s="7">
        <v>0.51072503132708991</v>
      </c>
      <c r="AG53" s="7">
        <v>0.51072503132708991</v>
      </c>
      <c r="AH53" s="7">
        <v>0.51072503132708991</v>
      </c>
      <c r="AI53" s="7">
        <f>Table2[[#This Row],[Power Sector 2060]]</f>
        <v>0.51072503132708991</v>
      </c>
      <c r="AJ53" s="7">
        <f>Table2[[#This Row],[Power Sector 2065]]</f>
        <v>0.51072503132708991</v>
      </c>
      <c r="AK53" s="7">
        <f>Table2[[#This Row],[Power Sector 2070]]</f>
        <v>0.51072503132708991</v>
      </c>
      <c r="AL53" s="7">
        <v>2.728616685844713E-5</v>
      </c>
      <c r="AM53" s="7">
        <v>8.3684368733361319E-4</v>
      </c>
      <c r="AN53" s="7">
        <v>1.716365101203522E-3</v>
      </c>
      <c r="AO53" s="7">
        <v>2.5653360905967888E-3</v>
      </c>
      <c r="AP53" s="7">
        <v>3.4992699854618195E-3</v>
      </c>
      <c r="AQ53" s="7">
        <v>4.6285335719943562E-3</v>
      </c>
      <c r="AR53" s="7">
        <v>5.7630515202751025E-3</v>
      </c>
      <c r="AS53" s="7">
        <v>5.7630515202751025E-3</v>
      </c>
      <c r="AT53" s="7">
        <v>5.7630515202751025E-3</v>
      </c>
      <c r="AU53" s="7">
        <f>Table2[[#This Row],[Transport 2060]]</f>
        <v>5.7630515202751025E-3</v>
      </c>
      <c r="AV53" s="7">
        <f>Table2[[#This Row],[Transport 2065]]</f>
        <v>5.7630515202751025E-3</v>
      </c>
      <c r="AW53" s="7">
        <f>Table2[[#This Row],[Transport 2070]]</f>
        <v>5.7630515202751025E-3</v>
      </c>
    </row>
    <row r="54" spans="1:49" x14ac:dyDescent="0.2">
      <c r="A54" t="s">
        <v>13</v>
      </c>
      <c r="B54" s="7">
        <v>0.30603740782177835</v>
      </c>
      <c r="C54" s="7">
        <v>0.24483847514597079</v>
      </c>
      <c r="D54" s="7">
        <v>0.21770332926415675</v>
      </c>
      <c r="E54" s="7">
        <v>0.20131822197106877</v>
      </c>
      <c r="F54" s="7">
        <v>0.18672630968269946</v>
      </c>
      <c r="G54" s="7">
        <v>0.18628490176646625</v>
      </c>
      <c r="H54" s="7">
        <v>0.18786449772405955</v>
      </c>
      <c r="I54" s="7">
        <v>0.18786449772405955</v>
      </c>
      <c r="J54" s="7">
        <v>0.18786449772405955</v>
      </c>
      <c r="K54" s="7">
        <f>Table2[[#This Row],[Residential 2060]]</f>
        <v>0.18786449772405955</v>
      </c>
      <c r="L54" s="7">
        <f>Table2[[#This Row],[Residential 2065]]</f>
        <v>0.18786449772405955</v>
      </c>
      <c r="M54" s="7">
        <f>Table2[[#This Row],[Residential 2070]]</f>
        <v>0.18786449772405955</v>
      </c>
      <c r="N54" s="7">
        <v>0.52155620117247725</v>
      </c>
      <c r="O54" s="7">
        <v>0.50015805978434114</v>
      </c>
      <c r="P54" s="7">
        <v>0.49743943903982402</v>
      </c>
      <c r="Q54" s="7">
        <v>0.50518054913579868</v>
      </c>
      <c r="R54" s="7">
        <v>0.51066214178800273</v>
      </c>
      <c r="S54" s="7">
        <v>0.49439457133840958</v>
      </c>
      <c r="T54" s="7">
        <v>0.47790330813473014</v>
      </c>
      <c r="U54" s="7">
        <v>0.47790330813473014</v>
      </c>
      <c r="V54" s="7">
        <v>0.47790330813473014</v>
      </c>
      <c r="W54" s="7">
        <f>Table2[[#This Row],[Industry 2060]]</f>
        <v>0.47790330813473014</v>
      </c>
      <c r="X54" s="7">
        <f>Table2[[#This Row],[Industry 2065]]</f>
        <v>0.47790330813473014</v>
      </c>
      <c r="Y54" s="7">
        <f>Table2[[#This Row],[Industry 2070]]</f>
        <v>0.47790330813473014</v>
      </c>
      <c r="Z54" s="7">
        <v>0.1724061358983113</v>
      </c>
      <c r="AA54" s="7">
        <v>0.25496969669621922</v>
      </c>
      <c r="AB54" s="7">
        <v>0.28476577956040355</v>
      </c>
      <c r="AC54" s="7">
        <v>0.29324757796946571</v>
      </c>
      <c r="AD54" s="7">
        <v>0.30200681654540107</v>
      </c>
      <c r="AE54" s="7">
        <v>0.31826685438836372</v>
      </c>
      <c r="AF54" s="7">
        <v>0.33274948788571407</v>
      </c>
      <c r="AG54" s="7">
        <v>0.33274948788571407</v>
      </c>
      <c r="AH54" s="7">
        <v>0.33274948788571407</v>
      </c>
      <c r="AI54" s="7">
        <f>Table2[[#This Row],[Power Sector 2060]]</f>
        <v>0.33274948788571407</v>
      </c>
      <c r="AJ54" s="7">
        <f>Table2[[#This Row],[Power Sector 2065]]</f>
        <v>0.33274948788571407</v>
      </c>
      <c r="AK54" s="7">
        <f>Table2[[#This Row],[Power Sector 2070]]</f>
        <v>0.33274948788571407</v>
      </c>
      <c r="AL54" s="7">
        <v>2.5510743308088409E-7</v>
      </c>
      <c r="AM54" s="7">
        <v>3.3768373468839329E-5</v>
      </c>
      <c r="AN54" s="7">
        <v>9.1452135615654141E-5</v>
      </c>
      <c r="AO54" s="7">
        <v>2.5365092366680836E-4</v>
      </c>
      <c r="AP54" s="7">
        <v>6.0473198389677596E-4</v>
      </c>
      <c r="AQ54" s="7">
        <v>1.0536725067604124E-3</v>
      </c>
      <c r="AR54" s="7">
        <v>1.4827062554962763E-3</v>
      </c>
      <c r="AS54" s="7">
        <v>1.4827062554962763E-3</v>
      </c>
      <c r="AT54" s="7">
        <v>1.4827062554962763E-3</v>
      </c>
      <c r="AU54" s="7">
        <f>Table2[[#This Row],[Transport 2060]]</f>
        <v>1.4827062554962763E-3</v>
      </c>
      <c r="AV54" s="7">
        <f>Table2[[#This Row],[Transport 2065]]</f>
        <v>1.4827062554962763E-3</v>
      </c>
      <c r="AW54" s="7">
        <f>Table2[[#This Row],[Transport 2070]]</f>
        <v>1.4827062554962763E-3</v>
      </c>
    </row>
    <row r="55" spans="1:49" x14ac:dyDescent="0.2">
      <c r="A55" t="s">
        <v>31</v>
      </c>
      <c r="B55" s="7">
        <v>0.27917105114781693</v>
      </c>
      <c r="C55" s="7">
        <v>0.23838541077775069</v>
      </c>
      <c r="D55" s="7">
        <v>0.25852038261977706</v>
      </c>
      <c r="E55" s="7">
        <v>0.24983819122599057</v>
      </c>
      <c r="F55" s="7">
        <v>0.24319056097423572</v>
      </c>
      <c r="G55" s="7">
        <v>0.23944087985543819</v>
      </c>
      <c r="H55" s="7">
        <v>0.23623782858553877</v>
      </c>
      <c r="I55" s="7">
        <v>0.23623782858553877</v>
      </c>
      <c r="J55" s="7">
        <v>0.23623782858553877</v>
      </c>
      <c r="K55" s="7">
        <f>Table2[[#This Row],[Residential 2060]]</f>
        <v>0.23623782858553877</v>
      </c>
      <c r="L55" s="7">
        <f>Table2[[#This Row],[Residential 2065]]</f>
        <v>0.23623782858553877</v>
      </c>
      <c r="M55" s="7">
        <f>Table2[[#This Row],[Residential 2070]]</f>
        <v>0.23623782858553877</v>
      </c>
      <c r="N55" s="7">
        <v>0.36609609079321764</v>
      </c>
      <c r="O55" s="7">
        <v>0.34785240109847204</v>
      </c>
      <c r="P55" s="7">
        <v>0.41056324290142876</v>
      </c>
      <c r="Q55" s="7">
        <v>0.41996876158039947</v>
      </c>
      <c r="R55" s="7">
        <v>0.42475106670635682</v>
      </c>
      <c r="S55" s="7">
        <v>0.4275355769490834</v>
      </c>
      <c r="T55" s="7">
        <v>0.42920462647536928</v>
      </c>
      <c r="U55" s="7">
        <v>0.42920462647536928</v>
      </c>
      <c r="V55" s="7">
        <v>0.42920462647536928</v>
      </c>
      <c r="W55" s="7">
        <f>Table2[[#This Row],[Industry 2060]]</f>
        <v>0.42920462647536928</v>
      </c>
      <c r="X55" s="7">
        <f>Table2[[#This Row],[Industry 2065]]</f>
        <v>0.42920462647536928</v>
      </c>
      <c r="Y55" s="7">
        <f>Table2[[#This Row],[Industry 2070]]</f>
        <v>0.42920462647536928</v>
      </c>
      <c r="Z55" s="7">
        <v>0.35473248758918524</v>
      </c>
      <c r="AA55" s="7">
        <v>0.41324432729794969</v>
      </c>
      <c r="AB55" s="7">
        <v>0.32978489863690247</v>
      </c>
      <c r="AC55" s="7">
        <v>0.32841454967958861</v>
      </c>
      <c r="AD55" s="7">
        <v>0.3294833587440259</v>
      </c>
      <c r="AE55" s="7">
        <v>0.32961635562381558</v>
      </c>
      <c r="AF55" s="7">
        <v>0.33026214240019697</v>
      </c>
      <c r="AG55" s="7">
        <v>0.33026214240019697</v>
      </c>
      <c r="AH55" s="7">
        <v>0.33026214240019697</v>
      </c>
      <c r="AI55" s="7">
        <f>Table2[[#This Row],[Power Sector 2060]]</f>
        <v>0.33026214240019697</v>
      </c>
      <c r="AJ55" s="7">
        <f>Table2[[#This Row],[Power Sector 2065]]</f>
        <v>0.33026214240019697</v>
      </c>
      <c r="AK55" s="7">
        <f>Table2[[#This Row],[Power Sector 2070]]</f>
        <v>0.33026214240019697</v>
      </c>
      <c r="AL55" s="7">
        <v>3.7046978013965737E-7</v>
      </c>
      <c r="AM55" s="7">
        <v>5.1786082582761276E-4</v>
      </c>
      <c r="AN55" s="7">
        <v>1.1314758418917979E-3</v>
      </c>
      <c r="AO55" s="7">
        <v>1.7784975140213177E-3</v>
      </c>
      <c r="AP55" s="7">
        <v>2.5750135753815763E-3</v>
      </c>
      <c r="AQ55" s="7">
        <v>3.4071875716627825E-3</v>
      </c>
      <c r="AR55" s="7">
        <v>4.2954025388949688E-3</v>
      </c>
      <c r="AS55" s="7">
        <v>4.2954025388949688E-3</v>
      </c>
      <c r="AT55" s="7">
        <v>4.2954025388949688E-3</v>
      </c>
      <c r="AU55" s="7">
        <f>Table2[[#This Row],[Transport 2060]]</f>
        <v>4.2954025388949688E-3</v>
      </c>
      <c r="AV55" s="7">
        <f>Table2[[#This Row],[Transport 2065]]</f>
        <v>4.2954025388949688E-3</v>
      </c>
      <c r="AW55" s="7">
        <f>Table2[[#This Row],[Transport 2070]]</f>
        <v>4.2954025388949688E-3</v>
      </c>
    </row>
    <row r="56" spans="1:49" x14ac:dyDescent="0.2">
      <c r="A56" t="s">
        <v>94</v>
      </c>
      <c r="B56" s="7">
        <v>6.9469002181352393E-2</v>
      </c>
      <c r="C56" s="7">
        <v>7.0659108693417905E-2</v>
      </c>
      <c r="D56" s="7">
        <v>7.0667848340885631E-2</v>
      </c>
      <c r="E56" s="7">
        <v>6.6939888388111754E-2</v>
      </c>
      <c r="F56" s="7">
        <v>5.7279803962905357E-2</v>
      </c>
      <c r="G56" s="7">
        <v>5.1199498670682318E-2</v>
      </c>
      <c r="H56" s="7">
        <v>5.0036916476574364E-2</v>
      </c>
      <c r="I56" s="7">
        <v>5.0036916476574364E-2</v>
      </c>
      <c r="J56" s="7">
        <v>5.0036916476574364E-2</v>
      </c>
      <c r="K56" s="7">
        <f>Table2[[#This Row],[Residential 2060]]</f>
        <v>5.0036916476574364E-2</v>
      </c>
      <c r="L56" s="7">
        <f>Table2[[#This Row],[Residential 2065]]</f>
        <v>5.0036916476574364E-2</v>
      </c>
      <c r="M56" s="7">
        <f>Table2[[#This Row],[Residential 2070]]</f>
        <v>5.0036916476574364E-2</v>
      </c>
      <c r="N56" s="7">
        <v>0.84183114602085063</v>
      </c>
      <c r="O56" s="7">
        <v>0.81856833394660877</v>
      </c>
      <c r="P56" s="7">
        <v>0.84758841427521081</v>
      </c>
      <c r="Q56" s="7">
        <v>0.76064731401074415</v>
      </c>
      <c r="R56" s="7">
        <v>0.6930953164500262</v>
      </c>
      <c r="S56" s="7">
        <v>0.68647632803489911</v>
      </c>
      <c r="T56" s="7">
        <v>0.6776102115201228</v>
      </c>
      <c r="U56" s="7">
        <v>0.6776102115201228</v>
      </c>
      <c r="V56" s="7">
        <v>0.6776102115201228</v>
      </c>
      <c r="W56" s="7">
        <f>Table2[[#This Row],[Industry 2060]]</f>
        <v>0.6776102115201228</v>
      </c>
      <c r="X56" s="7">
        <f>Table2[[#This Row],[Industry 2065]]</f>
        <v>0.6776102115201228</v>
      </c>
      <c r="Y56" s="7">
        <f>Table2[[#This Row],[Industry 2070]]</f>
        <v>0.6776102115201228</v>
      </c>
      <c r="Z56" s="7">
        <v>8.2804656755885261E-2</v>
      </c>
      <c r="AA56" s="7">
        <v>9.7136295581333951E-2</v>
      </c>
      <c r="AB56" s="7">
        <v>5.8256493885909609E-2</v>
      </c>
      <c r="AC56" s="7">
        <v>0.143134292588082</v>
      </c>
      <c r="AD56" s="7">
        <v>0.21454523689572605</v>
      </c>
      <c r="AE56" s="7">
        <v>0.22063138855494235</v>
      </c>
      <c r="AF56" s="7">
        <v>0.22482199091829758</v>
      </c>
      <c r="AG56" s="7">
        <v>0.22482199091829758</v>
      </c>
      <c r="AH56" s="7">
        <v>0.22482199091829758</v>
      </c>
      <c r="AI56" s="7">
        <f>Table2[[#This Row],[Power Sector 2060]]</f>
        <v>0.22482199091829758</v>
      </c>
      <c r="AJ56" s="7">
        <f>Table2[[#This Row],[Power Sector 2065]]</f>
        <v>0.22482199091829758</v>
      </c>
      <c r="AK56" s="7">
        <f>Table2[[#This Row],[Power Sector 2070]]</f>
        <v>0.22482199091829758</v>
      </c>
      <c r="AL56" s="7">
        <v>5.8951950419118384E-3</v>
      </c>
      <c r="AM56" s="7">
        <v>1.3636261778639256E-2</v>
      </c>
      <c r="AN56" s="7">
        <v>2.3487243497994061E-2</v>
      </c>
      <c r="AO56" s="7">
        <v>2.9278505013062204E-2</v>
      </c>
      <c r="AP56" s="7">
        <v>3.5079642691342346E-2</v>
      </c>
      <c r="AQ56" s="7">
        <v>4.1692784739476227E-2</v>
      </c>
      <c r="AR56" s="7">
        <v>4.753088108500518E-2</v>
      </c>
      <c r="AS56" s="7">
        <v>4.753088108500518E-2</v>
      </c>
      <c r="AT56" s="7">
        <v>4.753088108500518E-2</v>
      </c>
      <c r="AU56" s="7">
        <f>Table2[[#This Row],[Transport 2060]]</f>
        <v>4.753088108500518E-2</v>
      </c>
      <c r="AV56" s="7">
        <f>Table2[[#This Row],[Transport 2065]]</f>
        <v>4.753088108500518E-2</v>
      </c>
      <c r="AW56" s="7">
        <f>Table2[[#This Row],[Transport 2070]]</f>
        <v>4.753088108500518E-2</v>
      </c>
    </row>
    <row r="57" spans="1:49" x14ac:dyDescent="0.2">
      <c r="A57" t="s">
        <v>190</v>
      </c>
      <c r="B57" s="7">
        <v>0.25552829025067386</v>
      </c>
      <c r="C57" s="7">
        <v>0.25552829025067386</v>
      </c>
      <c r="D57" s="7">
        <v>0.25552829025067386</v>
      </c>
      <c r="E57" s="7">
        <v>0.25552829025067386</v>
      </c>
      <c r="F57" s="7">
        <v>0.25552829025067386</v>
      </c>
      <c r="G57" s="7">
        <v>0.25552829025067386</v>
      </c>
      <c r="H57" s="7">
        <v>0.25552829025067386</v>
      </c>
      <c r="I57" s="7">
        <v>0.25552829025067386</v>
      </c>
      <c r="J57" s="7">
        <v>0.25552829025067386</v>
      </c>
      <c r="K57" s="7">
        <f>Table2[[#This Row],[Residential 2060]]</f>
        <v>0.25552829025067386</v>
      </c>
      <c r="L57" s="7">
        <f>Table2[[#This Row],[Residential 2065]]</f>
        <v>0.25552829025067386</v>
      </c>
      <c r="M57" s="7">
        <f>Table2[[#This Row],[Residential 2070]]</f>
        <v>0.25552829025067386</v>
      </c>
      <c r="N57" s="7">
        <v>0.49685966770810341</v>
      </c>
      <c r="O57" s="7">
        <v>0.49685966770810341</v>
      </c>
      <c r="P57" s="7">
        <v>0.49685966770810341</v>
      </c>
      <c r="Q57" s="7">
        <v>0.49685966770810341</v>
      </c>
      <c r="R57" s="7">
        <v>0.49685966770810341</v>
      </c>
      <c r="S57" s="7">
        <v>0.49685966770810341</v>
      </c>
      <c r="T57" s="7">
        <v>0.49685966770810341</v>
      </c>
      <c r="U57" s="7">
        <v>0.49685966770810341</v>
      </c>
      <c r="V57" s="7">
        <v>0.49685966770810341</v>
      </c>
      <c r="W57" s="7">
        <f>Table2[[#This Row],[Industry 2060]]</f>
        <v>0.49685966770810341</v>
      </c>
      <c r="X57" s="7">
        <f>Table2[[#This Row],[Industry 2065]]</f>
        <v>0.49685966770810341</v>
      </c>
      <c r="Y57" s="7">
        <f>Table2[[#This Row],[Industry 2070]]</f>
        <v>0.49685966770810341</v>
      </c>
      <c r="Z57" s="7">
        <v>0.24666041929321528</v>
      </c>
      <c r="AA57" s="7">
        <v>0.24666041929321528</v>
      </c>
      <c r="AB57" s="7">
        <v>0.24666041929321528</v>
      </c>
      <c r="AC57" s="7">
        <v>0.24666041929321528</v>
      </c>
      <c r="AD57" s="7">
        <v>0.24666041929321528</v>
      </c>
      <c r="AE57" s="7">
        <v>0.24666041929321528</v>
      </c>
      <c r="AF57" s="7">
        <v>0.24666041929321528</v>
      </c>
      <c r="AG57" s="7">
        <v>0.24666041929321528</v>
      </c>
      <c r="AH57" s="7">
        <v>0.24666041929321528</v>
      </c>
      <c r="AI57" s="7">
        <f>Table2[[#This Row],[Power Sector 2060]]</f>
        <v>0.24666041929321528</v>
      </c>
      <c r="AJ57" s="7">
        <f>Table2[[#This Row],[Power Sector 2065]]</f>
        <v>0.24666041929321528</v>
      </c>
      <c r="AK57" s="7">
        <f>Table2[[#This Row],[Power Sector 2070]]</f>
        <v>0.24666041929321528</v>
      </c>
      <c r="AL57" s="7">
        <v>9.5162274800740304E-4</v>
      </c>
      <c r="AM57" s="7">
        <v>9.5162274800740304E-4</v>
      </c>
      <c r="AN57" s="7">
        <v>9.5162274800740304E-4</v>
      </c>
      <c r="AO57" s="7">
        <v>9.5162274800740304E-4</v>
      </c>
      <c r="AP57" s="7">
        <v>9.5162274800740304E-4</v>
      </c>
      <c r="AQ57" s="7">
        <v>9.5162274800740304E-4</v>
      </c>
      <c r="AR57" s="7">
        <v>9.5162274800740304E-4</v>
      </c>
      <c r="AS57" s="7">
        <v>9.5162274800740304E-4</v>
      </c>
      <c r="AT57" s="7">
        <v>9.5162274800740304E-4</v>
      </c>
      <c r="AU57" s="7">
        <f>Table2[[#This Row],[Transport 2060]]</f>
        <v>9.5162274800740304E-4</v>
      </c>
      <c r="AV57" s="7">
        <f>Table2[[#This Row],[Transport 2065]]</f>
        <v>9.5162274800740304E-4</v>
      </c>
      <c r="AW57" s="7">
        <f>Table2[[#This Row],[Transport 2070]]</f>
        <v>9.5162274800740304E-4</v>
      </c>
    </row>
    <row r="58" spans="1:49" x14ac:dyDescent="0.2">
      <c r="A58" t="s">
        <v>39</v>
      </c>
      <c r="B58" s="7">
        <v>1.2041284403669725E-2</v>
      </c>
      <c r="C58" s="7">
        <v>1.2041284403669725E-2</v>
      </c>
      <c r="D58" s="7">
        <v>1.2041284403669725E-2</v>
      </c>
      <c r="E58" s="7">
        <v>1.2041284403669725E-2</v>
      </c>
      <c r="F58" s="7">
        <v>1.2041284403669725E-2</v>
      </c>
      <c r="G58" s="7">
        <v>1.2041284403669725E-2</v>
      </c>
      <c r="H58" s="7">
        <v>1.2041284403669725E-2</v>
      </c>
      <c r="I58" s="7">
        <v>1.2041284403669725E-2</v>
      </c>
      <c r="J58" s="7">
        <v>1.2041284403669725E-2</v>
      </c>
      <c r="K58" s="7">
        <f>Table2[[#This Row],[Residential 2060]]</f>
        <v>1.2041284403669725E-2</v>
      </c>
      <c r="L58" s="7">
        <f>Table2[[#This Row],[Residential 2065]]</f>
        <v>1.2041284403669725E-2</v>
      </c>
      <c r="M58" s="7">
        <f>Table2[[#This Row],[Residential 2070]]</f>
        <v>1.2041284403669725E-2</v>
      </c>
      <c r="N58" s="7">
        <v>0.60951834862385312</v>
      </c>
      <c r="O58" s="7">
        <v>0.60951834862385312</v>
      </c>
      <c r="P58" s="7">
        <v>0.60951834862385312</v>
      </c>
      <c r="Q58" s="7">
        <v>0.60951834862385312</v>
      </c>
      <c r="R58" s="7">
        <v>0.60951834862385312</v>
      </c>
      <c r="S58" s="7">
        <v>0.60951834862385312</v>
      </c>
      <c r="T58" s="7">
        <v>0.60951834862385312</v>
      </c>
      <c r="U58" s="7">
        <v>0.60951834862385312</v>
      </c>
      <c r="V58" s="7">
        <v>0.60951834862385312</v>
      </c>
      <c r="W58" s="7">
        <f>Table2[[#This Row],[Industry 2060]]</f>
        <v>0.60951834862385312</v>
      </c>
      <c r="X58" s="7">
        <f>Table2[[#This Row],[Industry 2065]]</f>
        <v>0.60951834862385312</v>
      </c>
      <c r="Y58" s="7">
        <f>Table2[[#This Row],[Industry 2070]]</f>
        <v>0.60951834862385312</v>
      </c>
      <c r="Z58" s="7">
        <v>0.37844036697247702</v>
      </c>
      <c r="AA58" s="7">
        <v>0.37844036697247702</v>
      </c>
      <c r="AB58" s="7">
        <v>0.37844036697247702</v>
      </c>
      <c r="AC58" s="7">
        <v>0.37844036697247702</v>
      </c>
      <c r="AD58" s="7">
        <v>0.37844036697247702</v>
      </c>
      <c r="AE58" s="7">
        <v>0.37844036697247702</v>
      </c>
      <c r="AF58" s="7">
        <v>0.37844036697247702</v>
      </c>
      <c r="AG58" s="7">
        <v>0.37844036697247702</v>
      </c>
      <c r="AH58" s="7">
        <v>0.37844036697247702</v>
      </c>
      <c r="AI58" s="7">
        <f>Table2[[#This Row],[Power Sector 2060]]</f>
        <v>0.37844036697247702</v>
      </c>
      <c r="AJ58" s="7">
        <f>Table2[[#This Row],[Power Sector 2065]]</f>
        <v>0.37844036697247702</v>
      </c>
      <c r="AK58" s="7">
        <f>Table2[[#This Row],[Power Sector 2070]]</f>
        <v>0.37844036697247702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f>Table2[[#This Row],[Transport 2060]]</f>
        <v>0</v>
      </c>
      <c r="AV58" s="7">
        <f>Table2[[#This Row],[Transport 2065]]</f>
        <v>0</v>
      </c>
      <c r="AW58" s="7">
        <f>Table2[[#This Row],[Transport 2070]]</f>
        <v>0</v>
      </c>
    </row>
    <row r="59" spans="1:49" x14ac:dyDescent="0.2">
      <c r="A59" t="s">
        <v>6</v>
      </c>
      <c r="B59" s="7">
        <v>0.41662753578728934</v>
      </c>
      <c r="C59" s="7">
        <v>0.39164752180538609</v>
      </c>
      <c r="D59" s="7">
        <v>0.40272625044552407</v>
      </c>
      <c r="E59" s="7">
        <v>0.38121444515013975</v>
      </c>
      <c r="F59" s="7">
        <v>0.36216198304532127</v>
      </c>
      <c r="G59" s="7">
        <v>0.34673556817454659</v>
      </c>
      <c r="H59" s="7">
        <v>0.33484411524043645</v>
      </c>
      <c r="I59" s="7">
        <v>0.33484411524043645</v>
      </c>
      <c r="J59" s="7">
        <v>0.33484411524043645</v>
      </c>
      <c r="K59" s="7">
        <f>Table2[[#This Row],[Residential 2060]]</f>
        <v>0.33484411524043645</v>
      </c>
      <c r="L59" s="7">
        <f>Table2[[#This Row],[Residential 2065]]</f>
        <v>0.33484411524043645</v>
      </c>
      <c r="M59" s="7">
        <f>Table2[[#This Row],[Residential 2070]]</f>
        <v>0.33484411524043645</v>
      </c>
      <c r="N59" s="7">
        <v>0.19063372178837526</v>
      </c>
      <c r="O59" s="7">
        <v>0.18591193278138007</v>
      </c>
      <c r="P59" s="7">
        <v>0.20410329531852933</v>
      </c>
      <c r="Q59" s="7">
        <v>0.2064668814314021</v>
      </c>
      <c r="R59" s="7">
        <v>0.20835316861852299</v>
      </c>
      <c r="S59" s="7">
        <v>0.20640335905138915</v>
      </c>
      <c r="T59" s="7">
        <v>0.2021472940923629</v>
      </c>
      <c r="U59" s="7">
        <v>0.2021472940923629</v>
      </c>
      <c r="V59" s="7">
        <v>0.2021472940923629</v>
      </c>
      <c r="W59" s="7">
        <f>Table2[[#This Row],[Industry 2060]]</f>
        <v>0.2021472940923629</v>
      </c>
      <c r="X59" s="7">
        <f>Table2[[#This Row],[Industry 2065]]</f>
        <v>0.2021472940923629</v>
      </c>
      <c r="Y59" s="7">
        <f>Table2[[#This Row],[Industry 2070]]</f>
        <v>0.2021472940923629</v>
      </c>
      <c r="Z59" s="7">
        <v>0.39230054099276668</v>
      </c>
      <c r="AA59" s="7">
        <v>0.42160424144177716</v>
      </c>
      <c r="AB59" s="7">
        <v>0.3915499881299021</v>
      </c>
      <c r="AC59" s="7">
        <v>0.41005098595801676</v>
      </c>
      <c r="AD59" s="7">
        <v>0.42648984390633388</v>
      </c>
      <c r="AE59" s="7">
        <v>0.44296195975590147</v>
      </c>
      <c r="AF59" s="7">
        <v>0.45829627438146164</v>
      </c>
      <c r="AG59" s="7">
        <v>0.45829627438146164</v>
      </c>
      <c r="AH59" s="7">
        <v>0.45829627438146164</v>
      </c>
      <c r="AI59" s="7">
        <f>Table2[[#This Row],[Power Sector 2060]]</f>
        <v>0.45829627438146164</v>
      </c>
      <c r="AJ59" s="7">
        <f>Table2[[#This Row],[Power Sector 2065]]</f>
        <v>0.45829627438146164</v>
      </c>
      <c r="AK59" s="7">
        <f>Table2[[#This Row],[Power Sector 2070]]</f>
        <v>0.45829627438146164</v>
      </c>
      <c r="AL59" s="7">
        <v>4.3820143156861547E-4</v>
      </c>
      <c r="AM59" s="7">
        <v>8.3630397145678138E-4</v>
      </c>
      <c r="AN59" s="7">
        <v>1.6204661060444381E-3</v>
      </c>
      <c r="AO59" s="7">
        <v>2.2676874604414731E-3</v>
      </c>
      <c r="AP59" s="7">
        <v>2.9950044298217879E-3</v>
      </c>
      <c r="AQ59" s="7">
        <v>3.8991130181628459E-3</v>
      </c>
      <c r="AR59" s="7">
        <v>4.7123162857389744E-3</v>
      </c>
      <c r="AS59" s="7">
        <v>4.7123162857389744E-3</v>
      </c>
      <c r="AT59" s="7">
        <v>4.7123162857389744E-3</v>
      </c>
      <c r="AU59" s="7">
        <f>Table2[[#This Row],[Transport 2060]]</f>
        <v>4.7123162857389744E-3</v>
      </c>
      <c r="AV59" s="7">
        <f>Table2[[#This Row],[Transport 2065]]</f>
        <v>4.7123162857389744E-3</v>
      </c>
      <c r="AW59" s="7">
        <f>Table2[[#This Row],[Transport 2070]]</f>
        <v>4.7123162857389744E-3</v>
      </c>
    </row>
    <row r="60" spans="1:49" x14ac:dyDescent="0.2">
      <c r="A60" t="s">
        <v>106</v>
      </c>
      <c r="B60" s="7">
        <v>0.58154086820492767</v>
      </c>
      <c r="C60" s="7">
        <v>0.58154086820492767</v>
      </c>
      <c r="D60" s="7">
        <v>0.58154086820492767</v>
      </c>
      <c r="E60" s="7">
        <v>0.58154086820492767</v>
      </c>
      <c r="F60" s="7">
        <v>0.58154086820492767</v>
      </c>
      <c r="G60" s="7">
        <v>0.58154086820492767</v>
      </c>
      <c r="H60" s="7">
        <v>0.58154086820492767</v>
      </c>
      <c r="I60" s="7">
        <v>0.58154086820492767</v>
      </c>
      <c r="J60" s="7">
        <v>0.58154086820492767</v>
      </c>
      <c r="K60" s="7">
        <f>Table2[[#This Row],[Residential 2060]]</f>
        <v>0.58154086820492767</v>
      </c>
      <c r="L60" s="7">
        <f>Table2[[#This Row],[Residential 2065]]</f>
        <v>0.58154086820492767</v>
      </c>
      <c r="M60" s="7">
        <f>Table2[[#This Row],[Residential 2070]]</f>
        <v>0.58154086820492767</v>
      </c>
      <c r="N60" s="7">
        <v>0.37935080172076652</v>
      </c>
      <c r="O60" s="7">
        <v>0.37935080172076652</v>
      </c>
      <c r="P60" s="7">
        <v>0.37935080172076652</v>
      </c>
      <c r="Q60" s="7">
        <v>0.37935080172076652</v>
      </c>
      <c r="R60" s="7">
        <v>0.37935080172076652</v>
      </c>
      <c r="S60" s="7">
        <v>0.37935080172076652</v>
      </c>
      <c r="T60" s="7">
        <v>0.37935080172076652</v>
      </c>
      <c r="U60" s="7">
        <v>0.37935080172076652</v>
      </c>
      <c r="V60" s="7">
        <v>0.37935080172076652</v>
      </c>
      <c r="W60" s="7">
        <f>Table2[[#This Row],[Industry 2060]]</f>
        <v>0.37935080172076652</v>
      </c>
      <c r="X60" s="7">
        <f>Table2[[#This Row],[Industry 2065]]</f>
        <v>0.37935080172076652</v>
      </c>
      <c r="Y60" s="7">
        <f>Table2[[#This Row],[Industry 2070]]</f>
        <v>0.37935080172076652</v>
      </c>
      <c r="Z60" s="7">
        <v>3.9108330074305822E-2</v>
      </c>
      <c r="AA60" s="7">
        <v>3.9108330074305822E-2</v>
      </c>
      <c r="AB60" s="7">
        <v>3.9108330074305822E-2</v>
      </c>
      <c r="AC60" s="7">
        <v>3.9108330074305822E-2</v>
      </c>
      <c r="AD60" s="7">
        <v>3.9108330074305822E-2</v>
      </c>
      <c r="AE60" s="7">
        <v>3.9108330074305822E-2</v>
      </c>
      <c r="AF60" s="7">
        <v>3.9108330074305822E-2</v>
      </c>
      <c r="AG60" s="7">
        <v>3.9108330074305822E-2</v>
      </c>
      <c r="AH60" s="7">
        <v>3.9108330074305822E-2</v>
      </c>
      <c r="AI60" s="7">
        <f>Table2[[#This Row],[Power Sector 2060]]</f>
        <v>3.9108330074305822E-2</v>
      </c>
      <c r="AJ60" s="7">
        <f>Table2[[#This Row],[Power Sector 2065]]</f>
        <v>3.9108330074305822E-2</v>
      </c>
      <c r="AK60" s="7">
        <f>Table2[[#This Row],[Power Sector 2070]]</f>
        <v>3.9108330074305822E-2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f>Table2[[#This Row],[Transport 2060]]</f>
        <v>0</v>
      </c>
      <c r="AV60" s="7">
        <f>Table2[[#This Row],[Transport 2065]]</f>
        <v>0</v>
      </c>
      <c r="AW60" s="7">
        <f>Table2[[#This Row],[Transport 2070]]</f>
        <v>0</v>
      </c>
    </row>
    <row r="61" spans="1:49" x14ac:dyDescent="0.2">
      <c r="A61" t="s">
        <v>191</v>
      </c>
      <c r="B61" s="7">
        <v>0.23190389259038957</v>
      </c>
      <c r="C61" s="7">
        <v>0.23190389259038957</v>
      </c>
      <c r="D61" s="7">
        <v>0.23190389259038957</v>
      </c>
      <c r="E61" s="7">
        <v>0.23190389259038957</v>
      </c>
      <c r="F61" s="7">
        <v>0.23190389259038957</v>
      </c>
      <c r="G61" s="7">
        <v>0.23190389259038957</v>
      </c>
      <c r="H61" s="7">
        <v>0.23190389259038957</v>
      </c>
      <c r="I61" s="7">
        <v>0.23190389259038957</v>
      </c>
      <c r="J61" s="7">
        <v>0.23190389259038957</v>
      </c>
      <c r="K61" s="7">
        <f>Table2[[#This Row],[Residential 2060]]</f>
        <v>0.23190389259038957</v>
      </c>
      <c r="L61" s="7">
        <f>Table2[[#This Row],[Residential 2065]]</f>
        <v>0.23190389259038957</v>
      </c>
      <c r="M61" s="7">
        <f>Table2[[#This Row],[Residential 2070]]</f>
        <v>0.23190389259038957</v>
      </c>
      <c r="N61" s="7">
        <v>0.61776232056137825</v>
      </c>
      <c r="O61" s="7">
        <v>0.61776232056137825</v>
      </c>
      <c r="P61" s="7">
        <v>0.61776232056137825</v>
      </c>
      <c r="Q61" s="7">
        <v>0.61776232056137825</v>
      </c>
      <c r="R61" s="7">
        <v>0.61776232056137825</v>
      </c>
      <c r="S61" s="7">
        <v>0.61776232056137825</v>
      </c>
      <c r="T61" s="7">
        <v>0.61776232056137825</v>
      </c>
      <c r="U61" s="7">
        <v>0.61776232056137825</v>
      </c>
      <c r="V61" s="7">
        <v>0.61776232056137825</v>
      </c>
      <c r="W61" s="7">
        <f>Table2[[#This Row],[Industry 2060]]</f>
        <v>0.61776232056137825</v>
      </c>
      <c r="X61" s="7">
        <f>Table2[[#This Row],[Industry 2065]]</f>
        <v>0.61776232056137825</v>
      </c>
      <c r="Y61" s="7">
        <f>Table2[[#This Row],[Industry 2070]]</f>
        <v>0.61776232056137825</v>
      </c>
      <c r="Z61" s="7">
        <v>0.14896192963412366</v>
      </c>
      <c r="AA61" s="7">
        <v>0.14896192963412366</v>
      </c>
      <c r="AB61" s="7">
        <v>0.14896192963412366</v>
      </c>
      <c r="AC61" s="7">
        <v>0.14896192963412366</v>
      </c>
      <c r="AD61" s="7">
        <v>0.14896192963412366</v>
      </c>
      <c r="AE61" s="7">
        <v>0.14896192963412366</v>
      </c>
      <c r="AF61" s="7">
        <v>0.14896192963412366</v>
      </c>
      <c r="AG61" s="7">
        <v>0.14896192963412366</v>
      </c>
      <c r="AH61" s="7">
        <v>0.14896192963412366</v>
      </c>
      <c r="AI61" s="7">
        <f>Table2[[#This Row],[Power Sector 2060]]</f>
        <v>0.14896192963412366</v>
      </c>
      <c r="AJ61" s="7">
        <f>Table2[[#This Row],[Power Sector 2065]]</f>
        <v>0.14896192963412366</v>
      </c>
      <c r="AK61" s="7">
        <f>Table2[[#This Row],[Power Sector 2070]]</f>
        <v>0.14896192963412366</v>
      </c>
      <c r="AL61" s="7">
        <v>1.3718572141085063E-3</v>
      </c>
      <c r="AM61" s="7">
        <v>1.3718572141085063E-3</v>
      </c>
      <c r="AN61" s="7">
        <v>1.3718572141085063E-3</v>
      </c>
      <c r="AO61" s="7">
        <v>1.3718572141085063E-3</v>
      </c>
      <c r="AP61" s="7">
        <v>1.3718572141085063E-3</v>
      </c>
      <c r="AQ61" s="7">
        <v>1.3718572141085063E-3</v>
      </c>
      <c r="AR61" s="7">
        <v>1.3718572141085063E-3</v>
      </c>
      <c r="AS61" s="7">
        <v>1.3718572141085063E-3</v>
      </c>
      <c r="AT61" s="7">
        <v>1.3718572141085063E-3</v>
      </c>
      <c r="AU61" s="7">
        <f>Table2[[#This Row],[Transport 2060]]</f>
        <v>1.3718572141085063E-3</v>
      </c>
      <c r="AV61" s="7">
        <f>Table2[[#This Row],[Transport 2065]]</f>
        <v>1.3718572141085063E-3</v>
      </c>
      <c r="AW61" s="7">
        <f>Table2[[#This Row],[Transport 2070]]</f>
        <v>1.3718572141085063E-3</v>
      </c>
    </row>
    <row r="62" spans="1:49" x14ac:dyDescent="0.2">
      <c r="A62" t="s">
        <v>192</v>
      </c>
      <c r="B62" s="7">
        <v>0.23190389259038957</v>
      </c>
      <c r="C62" s="7">
        <v>0.23190389259038957</v>
      </c>
      <c r="D62" s="7">
        <v>0.23190389259038957</v>
      </c>
      <c r="E62" s="7">
        <v>0.23190389259038957</v>
      </c>
      <c r="F62" s="7">
        <v>0.23190389259038957</v>
      </c>
      <c r="G62" s="7">
        <v>0.23190389259038957</v>
      </c>
      <c r="H62" s="7">
        <v>0.23190389259038957</v>
      </c>
      <c r="I62" s="7">
        <v>0.23190389259038957</v>
      </c>
      <c r="J62" s="7">
        <v>0.23190389259038957</v>
      </c>
      <c r="K62" s="7">
        <f>Table2[[#This Row],[Residential 2060]]</f>
        <v>0.23190389259038957</v>
      </c>
      <c r="L62" s="7">
        <f>Table2[[#This Row],[Residential 2065]]</f>
        <v>0.23190389259038957</v>
      </c>
      <c r="M62" s="7">
        <f>Table2[[#This Row],[Residential 2070]]</f>
        <v>0.23190389259038957</v>
      </c>
      <c r="N62" s="7">
        <v>0.61776232056137825</v>
      </c>
      <c r="O62" s="7">
        <v>0.61776232056137825</v>
      </c>
      <c r="P62" s="7">
        <v>0.61776232056137825</v>
      </c>
      <c r="Q62" s="7">
        <v>0.61776232056137825</v>
      </c>
      <c r="R62" s="7">
        <v>0.61776232056137825</v>
      </c>
      <c r="S62" s="7">
        <v>0.61776232056137825</v>
      </c>
      <c r="T62" s="7">
        <v>0.61776232056137825</v>
      </c>
      <c r="U62" s="7">
        <v>0.61776232056137825</v>
      </c>
      <c r="V62" s="7">
        <v>0.61776232056137825</v>
      </c>
      <c r="W62" s="7">
        <f>Table2[[#This Row],[Industry 2060]]</f>
        <v>0.61776232056137825</v>
      </c>
      <c r="X62" s="7">
        <f>Table2[[#This Row],[Industry 2065]]</f>
        <v>0.61776232056137825</v>
      </c>
      <c r="Y62" s="7">
        <f>Table2[[#This Row],[Industry 2070]]</f>
        <v>0.61776232056137825</v>
      </c>
      <c r="Z62" s="7">
        <v>0.14896192963412366</v>
      </c>
      <c r="AA62" s="7">
        <v>0.14896192963412366</v>
      </c>
      <c r="AB62" s="7">
        <v>0.14896192963412366</v>
      </c>
      <c r="AC62" s="7">
        <v>0.14896192963412366</v>
      </c>
      <c r="AD62" s="7">
        <v>0.14896192963412366</v>
      </c>
      <c r="AE62" s="7">
        <v>0.14896192963412366</v>
      </c>
      <c r="AF62" s="7">
        <v>0.14896192963412366</v>
      </c>
      <c r="AG62" s="7">
        <v>0.14896192963412366</v>
      </c>
      <c r="AH62" s="7">
        <v>0.14896192963412366</v>
      </c>
      <c r="AI62" s="7">
        <f>Table2[[#This Row],[Power Sector 2060]]</f>
        <v>0.14896192963412366</v>
      </c>
      <c r="AJ62" s="7">
        <f>Table2[[#This Row],[Power Sector 2065]]</f>
        <v>0.14896192963412366</v>
      </c>
      <c r="AK62" s="7">
        <f>Table2[[#This Row],[Power Sector 2070]]</f>
        <v>0.14896192963412366</v>
      </c>
      <c r="AL62" s="7">
        <v>1.3718572141085063E-3</v>
      </c>
      <c r="AM62" s="7">
        <v>1.3718572141085063E-3</v>
      </c>
      <c r="AN62" s="7">
        <v>1.3718572141085063E-3</v>
      </c>
      <c r="AO62" s="7">
        <v>1.3718572141085063E-3</v>
      </c>
      <c r="AP62" s="7">
        <v>1.3718572141085063E-3</v>
      </c>
      <c r="AQ62" s="7">
        <v>1.3718572141085063E-3</v>
      </c>
      <c r="AR62" s="7">
        <v>1.3718572141085063E-3</v>
      </c>
      <c r="AS62" s="7">
        <v>1.3718572141085063E-3</v>
      </c>
      <c r="AT62" s="7">
        <v>1.3718572141085063E-3</v>
      </c>
      <c r="AU62" s="7">
        <f>Table2[[#This Row],[Transport 2060]]</f>
        <v>1.3718572141085063E-3</v>
      </c>
      <c r="AV62" s="7">
        <f>Table2[[#This Row],[Transport 2065]]</f>
        <v>1.3718572141085063E-3</v>
      </c>
      <c r="AW62" s="7">
        <f>Table2[[#This Row],[Transport 2070]]</f>
        <v>1.3718572141085063E-3</v>
      </c>
    </row>
    <row r="63" spans="1:49" x14ac:dyDescent="0.2">
      <c r="A63" t="s">
        <v>105</v>
      </c>
      <c r="B63" s="7">
        <v>0.3242452399495126</v>
      </c>
      <c r="C63" s="7">
        <v>0.3242452399495126</v>
      </c>
      <c r="D63" s="7">
        <v>0.3242452399495126</v>
      </c>
      <c r="E63" s="7">
        <v>0.3242452399495126</v>
      </c>
      <c r="F63" s="7">
        <v>0.3242452399495126</v>
      </c>
      <c r="G63" s="7">
        <v>0.3242452399495126</v>
      </c>
      <c r="H63" s="7">
        <v>0.3242452399495126</v>
      </c>
      <c r="I63" s="7">
        <v>0.3242452399495126</v>
      </c>
      <c r="J63" s="7">
        <v>0.3242452399495126</v>
      </c>
      <c r="K63" s="7">
        <f>Table2[[#This Row],[Residential 2060]]</f>
        <v>0.3242452399495126</v>
      </c>
      <c r="L63" s="7">
        <f>Table2[[#This Row],[Residential 2065]]</f>
        <v>0.3242452399495126</v>
      </c>
      <c r="M63" s="7">
        <f>Table2[[#This Row],[Residential 2070]]</f>
        <v>0.3242452399495126</v>
      </c>
      <c r="N63" s="7">
        <v>0.6757547600504874</v>
      </c>
      <c r="O63" s="7">
        <v>0.6757547600504874</v>
      </c>
      <c r="P63" s="7">
        <v>0.6757547600504874</v>
      </c>
      <c r="Q63" s="7">
        <v>0.6757547600504874</v>
      </c>
      <c r="R63" s="7">
        <v>0.6757547600504874</v>
      </c>
      <c r="S63" s="7">
        <v>0.6757547600504874</v>
      </c>
      <c r="T63" s="7">
        <v>0.6757547600504874</v>
      </c>
      <c r="U63" s="7">
        <v>0.6757547600504874</v>
      </c>
      <c r="V63" s="7">
        <v>0.6757547600504874</v>
      </c>
      <c r="W63" s="7">
        <f>Table2[[#This Row],[Industry 2060]]</f>
        <v>0.6757547600504874</v>
      </c>
      <c r="X63" s="7">
        <f>Table2[[#This Row],[Industry 2065]]</f>
        <v>0.6757547600504874</v>
      </c>
      <c r="Y63" s="7">
        <f>Table2[[#This Row],[Industry 2070]]</f>
        <v>0.6757547600504874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f>Table2[[#This Row],[Power Sector 2060]]</f>
        <v>0</v>
      </c>
      <c r="AJ63" s="7">
        <f>Table2[[#This Row],[Power Sector 2065]]</f>
        <v>0</v>
      </c>
      <c r="AK63" s="7">
        <f>Table2[[#This Row],[Power Sector 2070]]</f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f>Table2[[#This Row],[Transport 2060]]</f>
        <v>0</v>
      </c>
      <c r="AV63" s="7">
        <f>Table2[[#This Row],[Transport 2065]]</f>
        <v>0</v>
      </c>
      <c r="AW63" s="7">
        <f>Table2[[#This Row],[Transport 2070]]</f>
        <v>0</v>
      </c>
    </row>
    <row r="64" spans="1:49" x14ac:dyDescent="0.2">
      <c r="A64" t="s">
        <v>36</v>
      </c>
      <c r="B64" s="7">
        <v>0.3242452399495126</v>
      </c>
      <c r="C64" s="7">
        <v>0.3242452399495126</v>
      </c>
      <c r="D64" s="7">
        <v>0.3242452399495126</v>
      </c>
      <c r="E64" s="7">
        <v>0.3242452399495126</v>
      </c>
      <c r="F64" s="7">
        <v>0.3242452399495126</v>
      </c>
      <c r="G64" s="7">
        <v>0.3242452399495126</v>
      </c>
      <c r="H64" s="7">
        <v>0.3242452399495126</v>
      </c>
      <c r="I64" s="7">
        <v>0.3242452399495126</v>
      </c>
      <c r="J64" s="7">
        <v>0.3242452399495126</v>
      </c>
      <c r="K64" s="7">
        <f>Table2[[#This Row],[Residential 2060]]</f>
        <v>0.3242452399495126</v>
      </c>
      <c r="L64" s="7">
        <f>Table2[[#This Row],[Residential 2065]]</f>
        <v>0.3242452399495126</v>
      </c>
      <c r="M64" s="7">
        <f>Table2[[#This Row],[Residential 2070]]</f>
        <v>0.3242452399495126</v>
      </c>
      <c r="N64" s="7">
        <v>0.6757547600504874</v>
      </c>
      <c r="O64" s="7">
        <v>0.6757547600504874</v>
      </c>
      <c r="P64" s="7">
        <v>0.6757547600504874</v>
      </c>
      <c r="Q64" s="7">
        <v>0.6757547600504874</v>
      </c>
      <c r="R64" s="7">
        <v>0.6757547600504874</v>
      </c>
      <c r="S64" s="7">
        <v>0.6757547600504874</v>
      </c>
      <c r="T64" s="7">
        <v>0.6757547600504874</v>
      </c>
      <c r="U64" s="7">
        <v>0.6757547600504874</v>
      </c>
      <c r="V64" s="7">
        <v>0.6757547600504874</v>
      </c>
      <c r="W64" s="7">
        <f>Table2[[#This Row],[Industry 2060]]</f>
        <v>0.6757547600504874</v>
      </c>
      <c r="X64" s="7">
        <f>Table2[[#This Row],[Industry 2065]]</f>
        <v>0.6757547600504874</v>
      </c>
      <c r="Y64" s="7">
        <f>Table2[[#This Row],[Industry 2070]]</f>
        <v>0.6757547600504874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f>Table2[[#This Row],[Power Sector 2060]]</f>
        <v>0</v>
      </c>
      <c r="AJ64" s="7">
        <f>Table2[[#This Row],[Power Sector 2065]]</f>
        <v>0</v>
      </c>
      <c r="AK64" s="7">
        <f>Table2[[#This Row],[Power Sector 2070]]</f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f>Table2[[#This Row],[Transport 2060]]</f>
        <v>0</v>
      </c>
      <c r="AV64" s="7">
        <f>Table2[[#This Row],[Transport 2065]]</f>
        <v>0</v>
      </c>
      <c r="AW64" s="7">
        <f>Table2[[#This Row],[Transport 2070]]</f>
        <v>0</v>
      </c>
    </row>
    <row r="65" spans="1:49" x14ac:dyDescent="0.2">
      <c r="A65" t="s">
        <v>193</v>
      </c>
      <c r="B65" s="7">
        <v>0.23190389259038957</v>
      </c>
      <c r="C65" s="7">
        <v>0.23190389259038957</v>
      </c>
      <c r="D65" s="7">
        <v>0.23190389259038957</v>
      </c>
      <c r="E65" s="7">
        <v>0.23190389259038957</v>
      </c>
      <c r="F65" s="7">
        <v>0.23190389259038957</v>
      </c>
      <c r="G65" s="7">
        <v>0.23190389259038957</v>
      </c>
      <c r="H65" s="7">
        <v>0.23190389259038957</v>
      </c>
      <c r="I65" s="7">
        <v>0.23190389259038957</v>
      </c>
      <c r="J65" s="7">
        <v>0.23190389259038957</v>
      </c>
      <c r="K65" s="7">
        <f>Table2[[#This Row],[Residential 2060]]</f>
        <v>0.23190389259038957</v>
      </c>
      <c r="L65" s="7">
        <f>Table2[[#This Row],[Residential 2065]]</f>
        <v>0.23190389259038957</v>
      </c>
      <c r="M65" s="7">
        <f>Table2[[#This Row],[Residential 2070]]</f>
        <v>0.23190389259038957</v>
      </c>
      <c r="N65" s="7">
        <v>0.61776232056137825</v>
      </c>
      <c r="O65" s="7">
        <v>0.61776232056137825</v>
      </c>
      <c r="P65" s="7">
        <v>0.61776232056137825</v>
      </c>
      <c r="Q65" s="7">
        <v>0.61776232056137825</v>
      </c>
      <c r="R65" s="7">
        <v>0.61776232056137825</v>
      </c>
      <c r="S65" s="7">
        <v>0.61776232056137825</v>
      </c>
      <c r="T65" s="7">
        <v>0.61776232056137825</v>
      </c>
      <c r="U65" s="7">
        <v>0.61776232056137825</v>
      </c>
      <c r="V65" s="7">
        <v>0.61776232056137825</v>
      </c>
      <c r="W65" s="7">
        <f>Table2[[#This Row],[Industry 2060]]</f>
        <v>0.61776232056137825</v>
      </c>
      <c r="X65" s="7">
        <f>Table2[[#This Row],[Industry 2065]]</f>
        <v>0.61776232056137825</v>
      </c>
      <c r="Y65" s="7">
        <f>Table2[[#This Row],[Industry 2070]]</f>
        <v>0.61776232056137825</v>
      </c>
      <c r="Z65" s="7">
        <v>0.14896192963412366</v>
      </c>
      <c r="AA65" s="7">
        <v>0.14896192963412366</v>
      </c>
      <c r="AB65" s="7">
        <v>0.14896192963412366</v>
      </c>
      <c r="AC65" s="7">
        <v>0.14896192963412366</v>
      </c>
      <c r="AD65" s="7">
        <v>0.14896192963412366</v>
      </c>
      <c r="AE65" s="7">
        <v>0.14896192963412366</v>
      </c>
      <c r="AF65" s="7">
        <v>0.14896192963412366</v>
      </c>
      <c r="AG65" s="7">
        <v>0.14896192963412366</v>
      </c>
      <c r="AH65" s="7">
        <v>0.14896192963412366</v>
      </c>
      <c r="AI65" s="7">
        <f>Table2[[#This Row],[Power Sector 2060]]</f>
        <v>0.14896192963412366</v>
      </c>
      <c r="AJ65" s="7">
        <f>Table2[[#This Row],[Power Sector 2065]]</f>
        <v>0.14896192963412366</v>
      </c>
      <c r="AK65" s="7">
        <f>Table2[[#This Row],[Power Sector 2070]]</f>
        <v>0.14896192963412366</v>
      </c>
      <c r="AL65" s="7">
        <v>1.3718572141085063E-3</v>
      </c>
      <c r="AM65" s="7">
        <v>1.3718572141085063E-3</v>
      </c>
      <c r="AN65" s="7">
        <v>1.3718572141085063E-3</v>
      </c>
      <c r="AO65" s="7">
        <v>1.3718572141085063E-3</v>
      </c>
      <c r="AP65" s="7">
        <v>1.3718572141085063E-3</v>
      </c>
      <c r="AQ65" s="7">
        <v>1.3718572141085063E-3</v>
      </c>
      <c r="AR65" s="7">
        <v>1.3718572141085063E-3</v>
      </c>
      <c r="AS65" s="7">
        <v>1.3718572141085063E-3</v>
      </c>
      <c r="AT65" s="7">
        <v>1.3718572141085063E-3</v>
      </c>
      <c r="AU65" s="7">
        <f>Table2[[#This Row],[Transport 2060]]</f>
        <v>1.3718572141085063E-3</v>
      </c>
      <c r="AV65" s="7">
        <f>Table2[[#This Row],[Transport 2065]]</f>
        <v>1.3718572141085063E-3</v>
      </c>
      <c r="AW65" s="7">
        <f>Table2[[#This Row],[Transport 2070]]</f>
        <v>1.3718572141085063E-3</v>
      </c>
    </row>
    <row r="66" spans="1:49" x14ac:dyDescent="0.2">
      <c r="A66" t="s">
        <v>194</v>
      </c>
      <c r="B66" s="7">
        <v>0.23190389259038957</v>
      </c>
      <c r="C66" s="7">
        <v>0.23190389259038957</v>
      </c>
      <c r="D66" s="7">
        <v>0.23190389259038957</v>
      </c>
      <c r="E66" s="7">
        <v>0.23190389259038957</v>
      </c>
      <c r="F66" s="7">
        <v>0.23190389259038957</v>
      </c>
      <c r="G66" s="7">
        <v>0.23190389259038957</v>
      </c>
      <c r="H66" s="7">
        <v>0.23190389259038957</v>
      </c>
      <c r="I66" s="7">
        <v>0.23190389259038957</v>
      </c>
      <c r="J66" s="7">
        <v>0.23190389259038957</v>
      </c>
      <c r="K66" s="7">
        <f>Table2[[#This Row],[Residential 2060]]</f>
        <v>0.23190389259038957</v>
      </c>
      <c r="L66" s="7">
        <f>Table2[[#This Row],[Residential 2065]]</f>
        <v>0.23190389259038957</v>
      </c>
      <c r="M66" s="7">
        <f>Table2[[#This Row],[Residential 2070]]</f>
        <v>0.23190389259038957</v>
      </c>
      <c r="N66" s="7">
        <v>0.61776232056137825</v>
      </c>
      <c r="O66" s="7">
        <v>0.61776232056137825</v>
      </c>
      <c r="P66" s="7">
        <v>0.61776232056137825</v>
      </c>
      <c r="Q66" s="7">
        <v>0.61776232056137825</v>
      </c>
      <c r="R66" s="7">
        <v>0.61776232056137825</v>
      </c>
      <c r="S66" s="7">
        <v>0.61776232056137825</v>
      </c>
      <c r="T66" s="7">
        <v>0.61776232056137825</v>
      </c>
      <c r="U66" s="7">
        <v>0.61776232056137825</v>
      </c>
      <c r="V66" s="7">
        <v>0.61776232056137825</v>
      </c>
      <c r="W66" s="7">
        <f>Table2[[#This Row],[Industry 2060]]</f>
        <v>0.61776232056137825</v>
      </c>
      <c r="X66" s="7">
        <f>Table2[[#This Row],[Industry 2065]]</f>
        <v>0.61776232056137825</v>
      </c>
      <c r="Y66" s="7">
        <f>Table2[[#This Row],[Industry 2070]]</f>
        <v>0.61776232056137825</v>
      </c>
      <c r="Z66" s="7">
        <v>0.14896192963412366</v>
      </c>
      <c r="AA66" s="7">
        <v>0.14896192963412366</v>
      </c>
      <c r="AB66" s="7">
        <v>0.14896192963412366</v>
      </c>
      <c r="AC66" s="7">
        <v>0.14896192963412366</v>
      </c>
      <c r="AD66" s="7">
        <v>0.14896192963412366</v>
      </c>
      <c r="AE66" s="7">
        <v>0.14896192963412366</v>
      </c>
      <c r="AF66" s="7">
        <v>0.14896192963412366</v>
      </c>
      <c r="AG66" s="7">
        <v>0.14896192963412366</v>
      </c>
      <c r="AH66" s="7">
        <v>0.14896192963412366</v>
      </c>
      <c r="AI66" s="7">
        <f>Table2[[#This Row],[Power Sector 2060]]</f>
        <v>0.14896192963412366</v>
      </c>
      <c r="AJ66" s="7">
        <f>Table2[[#This Row],[Power Sector 2065]]</f>
        <v>0.14896192963412366</v>
      </c>
      <c r="AK66" s="7">
        <f>Table2[[#This Row],[Power Sector 2070]]</f>
        <v>0.14896192963412366</v>
      </c>
      <c r="AL66" s="7">
        <v>1.3718572141085063E-3</v>
      </c>
      <c r="AM66" s="7">
        <v>1.3718572141085063E-3</v>
      </c>
      <c r="AN66" s="7">
        <v>1.3718572141085063E-3</v>
      </c>
      <c r="AO66" s="7">
        <v>1.3718572141085063E-3</v>
      </c>
      <c r="AP66" s="7">
        <v>1.3718572141085063E-3</v>
      </c>
      <c r="AQ66" s="7">
        <v>1.3718572141085063E-3</v>
      </c>
      <c r="AR66" s="7">
        <v>1.3718572141085063E-3</v>
      </c>
      <c r="AS66" s="7">
        <v>1.3718572141085063E-3</v>
      </c>
      <c r="AT66" s="7">
        <v>1.3718572141085063E-3</v>
      </c>
      <c r="AU66" s="7">
        <f>Table2[[#This Row],[Transport 2060]]</f>
        <v>1.3718572141085063E-3</v>
      </c>
      <c r="AV66" s="7">
        <f>Table2[[#This Row],[Transport 2065]]</f>
        <v>1.3718572141085063E-3</v>
      </c>
      <c r="AW66" s="7">
        <f>Table2[[#This Row],[Transport 2070]]</f>
        <v>1.3718572141085063E-3</v>
      </c>
    </row>
    <row r="67" spans="1:49" x14ac:dyDescent="0.2">
      <c r="A67" t="s">
        <v>16</v>
      </c>
      <c r="B67" s="7">
        <v>0.57700168136161423</v>
      </c>
      <c r="C67" s="7">
        <v>0.57700168136161423</v>
      </c>
      <c r="D67" s="7">
        <v>0.57700168136161423</v>
      </c>
      <c r="E67" s="7">
        <v>0.57700168136161423</v>
      </c>
      <c r="F67" s="7">
        <v>0.57700168136161423</v>
      </c>
      <c r="G67" s="7">
        <v>0.57700168136161423</v>
      </c>
      <c r="H67" s="7">
        <v>0.57700168136161423</v>
      </c>
      <c r="I67" s="7">
        <v>0.57700168136161423</v>
      </c>
      <c r="J67" s="7">
        <v>0.57700168136161423</v>
      </c>
      <c r="K67" s="7">
        <f>Table2[[#This Row],[Residential 2060]]</f>
        <v>0.57700168136161423</v>
      </c>
      <c r="L67" s="7">
        <f>Table2[[#This Row],[Residential 2065]]</f>
        <v>0.57700168136161423</v>
      </c>
      <c r="M67" s="7">
        <f>Table2[[#This Row],[Residential 2070]]</f>
        <v>0.57700168136161423</v>
      </c>
      <c r="N67" s="7">
        <v>0.3951407195929818</v>
      </c>
      <c r="O67" s="7">
        <v>0.3951407195929818</v>
      </c>
      <c r="P67" s="7">
        <v>0.3951407195929818</v>
      </c>
      <c r="Q67" s="7">
        <v>0.3951407195929818</v>
      </c>
      <c r="R67" s="7">
        <v>0.3951407195929818</v>
      </c>
      <c r="S67" s="7">
        <v>0.3951407195929818</v>
      </c>
      <c r="T67" s="7">
        <v>0.3951407195929818</v>
      </c>
      <c r="U67" s="7">
        <v>0.3951407195929818</v>
      </c>
      <c r="V67" s="7">
        <v>0.3951407195929818</v>
      </c>
      <c r="W67" s="7">
        <f>Table2[[#This Row],[Industry 2060]]</f>
        <v>0.3951407195929818</v>
      </c>
      <c r="X67" s="7">
        <f>Table2[[#This Row],[Industry 2065]]</f>
        <v>0.3951407195929818</v>
      </c>
      <c r="Y67" s="7">
        <f>Table2[[#This Row],[Industry 2070]]</f>
        <v>0.3951407195929818</v>
      </c>
      <c r="Z67" s="7">
        <v>2.7857599045403972E-2</v>
      </c>
      <c r="AA67" s="7">
        <v>2.7857599045403972E-2</v>
      </c>
      <c r="AB67" s="7">
        <v>2.7857599045403972E-2</v>
      </c>
      <c r="AC67" s="7">
        <v>2.7857599045403972E-2</v>
      </c>
      <c r="AD67" s="7">
        <v>2.7857599045403972E-2</v>
      </c>
      <c r="AE67" s="7">
        <v>2.7857599045403972E-2</v>
      </c>
      <c r="AF67" s="7">
        <v>2.7857599045403972E-2</v>
      </c>
      <c r="AG67" s="7">
        <v>2.7857599045403972E-2</v>
      </c>
      <c r="AH67" s="7">
        <v>2.7857599045403972E-2</v>
      </c>
      <c r="AI67" s="7">
        <f>Table2[[#This Row],[Power Sector 2060]]</f>
        <v>2.7857599045403972E-2</v>
      </c>
      <c r="AJ67" s="7">
        <f>Table2[[#This Row],[Power Sector 2065]]</f>
        <v>2.7857599045403972E-2</v>
      </c>
      <c r="AK67" s="7">
        <f>Table2[[#This Row],[Power Sector 2070]]</f>
        <v>2.7857599045403972E-2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f>Table2[[#This Row],[Transport 2060]]</f>
        <v>0</v>
      </c>
      <c r="AV67" s="7">
        <f>Table2[[#This Row],[Transport 2065]]</f>
        <v>0</v>
      </c>
      <c r="AW67" s="7">
        <f>Table2[[#This Row],[Transport 2070]]</f>
        <v>0</v>
      </c>
    </row>
    <row r="68" spans="1:49" x14ac:dyDescent="0.2">
      <c r="A68" t="s">
        <v>33</v>
      </c>
      <c r="B68" s="7">
        <v>0.22455214553534231</v>
      </c>
      <c r="C68" s="7">
        <v>0.22455214553534231</v>
      </c>
      <c r="D68" s="7">
        <v>0.22455214553534231</v>
      </c>
      <c r="E68" s="7">
        <v>0.22455214553534231</v>
      </c>
      <c r="F68" s="7">
        <v>0.22455214553534231</v>
      </c>
      <c r="G68" s="7">
        <v>0.22455214553534231</v>
      </c>
      <c r="H68" s="7">
        <v>0.22455214553534231</v>
      </c>
      <c r="I68" s="7">
        <v>0.22455214553534231</v>
      </c>
      <c r="J68" s="7">
        <v>0.22455214553534231</v>
      </c>
      <c r="K68" s="7">
        <f>Table2[[#This Row],[Residential 2060]]</f>
        <v>0.22455214553534231</v>
      </c>
      <c r="L68" s="7">
        <f>Table2[[#This Row],[Residential 2065]]</f>
        <v>0.22455214553534231</v>
      </c>
      <c r="M68" s="7">
        <f>Table2[[#This Row],[Residential 2070]]</f>
        <v>0.22455214553534231</v>
      </c>
      <c r="N68" s="7">
        <v>0.18861963616164423</v>
      </c>
      <c r="O68" s="7">
        <v>0.18861963616164423</v>
      </c>
      <c r="P68" s="7">
        <v>0.18861963616164423</v>
      </c>
      <c r="Q68" s="7">
        <v>0.18861963616164423</v>
      </c>
      <c r="R68" s="7">
        <v>0.18861963616164423</v>
      </c>
      <c r="S68" s="7">
        <v>0.18861963616164423</v>
      </c>
      <c r="T68" s="7">
        <v>0.18861963616164423</v>
      </c>
      <c r="U68" s="7">
        <v>0.18861963616164423</v>
      </c>
      <c r="V68" s="7">
        <v>0.18861963616164423</v>
      </c>
      <c r="W68" s="7">
        <f>Table2[[#This Row],[Industry 2060]]</f>
        <v>0.18861963616164423</v>
      </c>
      <c r="X68" s="7">
        <f>Table2[[#This Row],[Industry 2065]]</f>
        <v>0.18861963616164423</v>
      </c>
      <c r="Y68" s="7">
        <f>Table2[[#This Row],[Industry 2070]]</f>
        <v>0.18861963616164423</v>
      </c>
      <c r="Z68" s="7">
        <v>0.58682821830301346</v>
      </c>
      <c r="AA68" s="7">
        <v>0.58682821830301346</v>
      </c>
      <c r="AB68" s="7">
        <v>0.58682821830301346</v>
      </c>
      <c r="AC68" s="7">
        <v>0.58682821830301346</v>
      </c>
      <c r="AD68" s="7">
        <v>0.58682821830301346</v>
      </c>
      <c r="AE68" s="7">
        <v>0.58682821830301346</v>
      </c>
      <c r="AF68" s="7">
        <v>0.58682821830301346</v>
      </c>
      <c r="AG68" s="7">
        <v>0.58682821830301346</v>
      </c>
      <c r="AH68" s="7">
        <v>0.58682821830301346</v>
      </c>
      <c r="AI68" s="7">
        <f>Table2[[#This Row],[Power Sector 2060]]</f>
        <v>0.58682821830301346</v>
      </c>
      <c r="AJ68" s="7">
        <f>Table2[[#This Row],[Power Sector 2065]]</f>
        <v>0.58682821830301346</v>
      </c>
      <c r="AK68" s="7">
        <f>Table2[[#This Row],[Power Sector 2070]]</f>
        <v>0.58682821830301346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f>Table2[[#This Row],[Transport 2060]]</f>
        <v>0</v>
      </c>
      <c r="AV68" s="7">
        <f>Table2[[#This Row],[Transport 2065]]</f>
        <v>0</v>
      </c>
      <c r="AW68" s="7">
        <f>Table2[[#This Row],[Transport 2070]]</f>
        <v>0</v>
      </c>
    </row>
    <row r="69" spans="1:49" x14ac:dyDescent="0.2">
      <c r="A69" t="s">
        <v>7</v>
      </c>
      <c r="B69" s="7">
        <v>0.21023349824199733</v>
      </c>
      <c r="C69" s="7">
        <v>0.21023349824199733</v>
      </c>
      <c r="D69" s="7">
        <v>0.21023349824199733</v>
      </c>
      <c r="E69" s="7">
        <v>0.21023349824199733</v>
      </c>
      <c r="F69" s="7">
        <v>0.21023349824199733</v>
      </c>
      <c r="G69" s="7">
        <v>0.21023349824199733</v>
      </c>
      <c r="H69" s="7">
        <v>0.21023349824199733</v>
      </c>
      <c r="I69" s="7">
        <v>0.21023349824199733</v>
      </c>
      <c r="J69" s="7">
        <v>0.21023349824199733</v>
      </c>
      <c r="K69" s="7">
        <f>Table2[[#This Row],[Residential 2060]]</f>
        <v>0.21023349824199733</v>
      </c>
      <c r="L69" s="7">
        <f>Table2[[#This Row],[Residential 2065]]</f>
        <v>0.21023349824199733</v>
      </c>
      <c r="M69" s="7">
        <f>Table2[[#This Row],[Residential 2070]]</f>
        <v>0.21023349824199733</v>
      </c>
      <c r="N69" s="7">
        <v>0.27199546386893803</v>
      </c>
      <c r="O69" s="7">
        <v>0.27199546386893803</v>
      </c>
      <c r="P69" s="7">
        <v>0.27199546386893803</v>
      </c>
      <c r="Q69" s="7">
        <v>0.27199546386893803</v>
      </c>
      <c r="R69" s="7">
        <v>0.27199546386893803</v>
      </c>
      <c r="S69" s="7">
        <v>0.27199546386893803</v>
      </c>
      <c r="T69" s="7">
        <v>0.27199546386893803</v>
      </c>
      <c r="U69" s="7">
        <v>0.27199546386893803</v>
      </c>
      <c r="V69" s="7">
        <v>0.27199546386893803</v>
      </c>
      <c r="W69" s="7">
        <f>Table2[[#This Row],[Industry 2060]]</f>
        <v>0.27199546386893803</v>
      </c>
      <c r="X69" s="7">
        <f>Table2[[#This Row],[Industry 2065]]</f>
        <v>0.27199546386893803</v>
      </c>
      <c r="Y69" s="7">
        <f>Table2[[#This Row],[Industry 2070]]</f>
        <v>0.27199546386893803</v>
      </c>
      <c r="Z69" s="7">
        <v>0.51777103788906453</v>
      </c>
      <c r="AA69" s="7">
        <v>0.51777103788906453</v>
      </c>
      <c r="AB69" s="7">
        <v>0.51777103788906453</v>
      </c>
      <c r="AC69" s="7">
        <v>0.51777103788906453</v>
      </c>
      <c r="AD69" s="7">
        <v>0.51777103788906453</v>
      </c>
      <c r="AE69" s="7">
        <v>0.51777103788906453</v>
      </c>
      <c r="AF69" s="7">
        <v>0.51777103788906453</v>
      </c>
      <c r="AG69" s="7">
        <v>0.51777103788906453</v>
      </c>
      <c r="AH69" s="7">
        <v>0.51777103788906453</v>
      </c>
      <c r="AI69" s="7">
        <f>Table2[[#This Row],[Power Sector 2060]]</f>
        <v>0.51777103788906453</v>
      </c>
      <c r="AJ69" s="7">
        <f>Table2[[#This Row],[Power Sector 2065]]</f>
        <v>0.51777103788906453</v>
      </c>
      <c r="AK69" s="7">
        <f>Table2[[#This Row],[Power Sector 2070]]</f>
        <v>0.51777103788906453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f>Table2[[#This Row],[Transport 2060]]</f>
        <v>0</v>
      </c>
      <c r="AV69" s="7">
        <f>Table2[[#This Row],[Transport 2065]]</f>
        <v>0</v>
      </c>
      <c r="AW69" s="7">
        <f>Table2[[#This Row],[Transport 2070]]</f>
        <v>0</v>
      </c>
    </row>
    <row r="70" spans="1:49" x14ac:dyDescent="0.2">
      <c r="A70" t="s">
        <v>43</v>
      </c>
      <c r="B70" s="7">
        <v>3.0778063063780461E-2</v>
      </c>
      <c r="C70" s="7">
        <v>3.0778063063780461E-2</v>
      </c>
      <c r="D70" s="7">
        <v>3.0778063063780461E-2</v>
      </c>
      <c r="E70" s="7">
        <v>3.0778063063780461E-2</v>
      </c>
      <c r="F70" s="7">
        <v>3.0778063063780461E-2</v>
      </c>
      <c r="G70" s="7">
        <v>3.0778063063780461E-2</v>
      </c>
      <c r="H70" s="7">
        <v>3.0778063063780461E-2</v>
      </c>
      <c r="I70" s="7">
        <v>3.0778063063780461E-2</v>
      </c>
      <c r="J70" s="7">
        <v>3.0778063063780461E-2</v>
      </c>
      <c r="K70" s="7">
        <f>Table2[[#This Row],[Residential 2060]]</f>
        <v>3.0778063063780461E-2</v>
      </c>
      <c r="L70" s="7">
        <f>Table2[[#This Row],[Residential 2065]]</f>
        <v>3.0778063063780461E-2</v>
      </c>
      <c r="M70" s="7">
        <f>Table2[[#This Row],[Residential 2070]]</f>
        <v>3.0778063063780461E-2</v>
      </c>
      <c r="N70" s="7">
        <v>0.20377251563666204</v>
      </c>
      <c r="O70" s="7">
        <v>0.20377251563666204</v>
      </c>
      <c r="P70" s="7">
        <v>0.20377251563666204</v>
      </c>
      <c r="Q70" s="7">
        <v>0.20377251563666204</v>
      </c>
      <c r="R70" s="7">
        <v>0.20377251563666204</v>
      </c>
      <c r="S70" s="7">
        <v>0.20377251563666204</v>
      </c>
      <c r="T70" s="7">
        <v>0.20377251563666204</v>
      </c>
      <c r="U70" s="7">
        <v>0.20377251563666204</v>
      </c>
      <c r="V70" s="7">
        <v>0.20377251563666204</v>
      </c>
      <c r="W70" s="7">
        <f>Table2[[#This Row],[Industry 2060]]</f>
        <v>0.20377251563666204</v>
      </c>
      <c r="X70" s="7">
        <f>Table2[[#This Row],[Industry 2065]]</f>
        <v>0.20377251563666204</v>
      </c>
      <c r="Y70" s="7">
        <f>Table2[[#This Row],[Industry 2070]]</f>
        <v>0.20377251563666204</v>
      </c>
      <c r="Z70" s="7">
        <v>0.76544942129955751</v>
      </c>
      <c r="AA70" s="7">
        <v>0.76544942129955751</v>
      </c>
      <c r="AB70" s="7">
        <v>0.76544942129955751</v>
      </c>
      <c r="AC70" s="7">
        <v>0.76544942129955751</v>
      </c>
      <c r="AD70" s="7">
        <v>0.76544942129955751</v>
      </c>
      <c r="AE70" s="7">
        <v>0.76544942129955751</v>
      </c>
      <c r="AF70" s="7">
        <v>0.76544942129955751</v>
      </c>
      <c r="AG70" s="7">
        <v>0.76544942129955751</v>
      </c>
      <c r="AH70" s="7">
        <v>0.76544942129955751</v>
      </c>
      <c r="AI70" s="7">
        <f>Table2[[#This Row],[Power Sector 2060]]</f>
        <v>0.76544942129955751</v>
      </c>
      <c r="AJ70" s="7">
        <f>Table2[[#This Row],[Power Sector 2065]]</f>
        <v>0.76544942129955751</v>
      </c>
      <c r="AK70" s="7">
        <f>Table2[[#This Row],[Power Sector 2070]]</f>
        <v>0.76544942129955751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f>Table2[[#This Row],[Transport 2060]]</f>
        <v>0</v>
      </c>
      <c r="AV70" s="7">
        <f>Table2[[#This Row],[Transport 2065]]</f>
        <v>0</v>
      </c>
      <c r="AW70" s="7">
        <f>Table2[[#This Row],[Transport 2070]]</f>
        <v>0</v>
      </c>
    </row>
    <row r="71" spans="1:49" x14ac:dyDescent="0.2">
      <c r="A71" t="s">
        <v>41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f>Table2[[#This Row],[Residential 2060]]</f>
        <v>0</v>
      </c>
      <c r="L71" s="7">
        <f>Table2[[#This Row],[Residential 2065]]</f>
        <v>0</v>
      </c>
      <c r="M71" s="7">
        <f>Table2[[#This Row],[Residential 2070]]</f>
        <v>0</v>
      </c>
      <c r="N71" s="7">
        <v>0.20932996226733605</v>
      </c>
      <c r="O71" s="7">
        <v>0.20932996226733605</v>
      </c>
      <c r="P71" s="7">
        <v>0.20932996226733605</v>
      </c>
      <c r="Q71" s="7">
        <v>0.20932996226733605</v>
      </c>
      <c r="R71" s="7">
        <v>0.20932996226733605</v>
      </c>
      <c r="S71" s="7">
        <v>0.20932996226733605</v>
      </c>
      <c r="T71" s="7">
        <v>0.20932996226733605</v>
      </c>
      <c r="U71" s="7">
        <v>0.20932996226733605</v>
      </c>
      <c r="V71" s="7">
        <v>0.20932996226733605</v>
      </c>
      <c r="W71" s="7">
        <f>Table2[[#This Row],[Industry 2060]]</f>
        <v>0.20932996226733605</v>
      </c>
      <c r="X71" s="7">
        <f>Table2[[#This Row],[Industry 2065]]</f>
        <v>0.20932996226733605</v>
      </c>
      <c r="Y71" s="7">
        <f>Table2[[#This Row],[Industry 2070]]</f>
        <v>0.20932996226733605</v>
      </c>
      <c r="Z71" s="7">
        <v>0.79067003773266398</v>
      </c>
      <c r="AA71" s="7">
        <v>0.79067003773266398</v>
      </c>
      <c r="AB71" s="7">
        <v>0.79067003773266398</v>
      </c>
      <c r="AC71" s="7">
        <v>0.79067003773266398</v>
      </c>
      <c r="AD71" s="7">
        <v>0.79067003773266398</v>
      </c>
      <c r="AE71" s="7">
        <v>0.79067003773266398</v>
      </c>
      <c r="AF71" s="7">
        <v>0.79067003773266398</v>
      </c>
      <c r="AG71" s="7">
        <v>0.79067003773266398</v>
      </c>
      <c r="AH71" s="7">
        <v>0.79067003773266398</v>
      </c>
      <c r="AI71" s="7">
        <f>Table2[[#This Row],[Power Sector 2060]]</f>
        <v>0.79067003773266398</v>
      </c>
      <c r="AJ71" s="7">
        <f>Table2[[#This Row],[Power Sector 2065]]</f>
        <v>0.79067003773266398</v>
      </c>
      <c r="AK71" s="7">
        <f>Table2[[#This Row],[Power Sector 2070]]</f>
        <v>0.79067003773266398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f>Table2[[#This Row],[Transport 2060]]</f>
        <v>0</v>
      </c>
      <c r="AV71" s="7">
        <f>Table2[[#This Row],[Transport 2065]]</f>
        <v>0</v>
      </c>
      <c r="AW71" s="7">
        <f>Table2[[#This Row],[Transport 2070]]</f>
        <v>0</v>
      </c>
    </row>
    <row r="72" spans="1:49" x14ac:dyDescent="0.2">
      <c r="A72" t="s">
        <v>42</v>
      </c>
      <c r="B72" s="7">
        <v>8.2602814952054987E-2</v>
      </c>
      <c r="C72" s="7">
        <v>8.2602814952054987E-2</v>
      </c>
      <c r="D72" s="7">
        <v>8.2602814952054987E-2</v>
      </c>
      <c r="E72" s="7">
        <v>8.2602814952054987E-2</v>
      </c>
      <c r="F72" s="7">
        <v>8.2602814952054987E-2</v>
      </c>
      <c r="G72" s="7">
        <v>8.2602814952054987E-2</v>
      </c>
      <c r="H72" s="7">
        <v>8.2602814952054987E-2</v>
      </c>
      <c r="I72" s="7">
        <v>8.2602814952054987E-2</v>
      </c>
      <c r="J72" s="7">
        <v>8.2602814952054987E-2</v>
      </c>
      <c r="K72" s="7">
        <f>Table2[[#This Row],[Residential 2060]]</f>
        <v>8.2602814952054987E-2</v>
      </c>
      <c r="L72" s="7">
        <f>Table2[[#This Row],[Residential 2065]]</f>
        <v>8.2602814952054987E-2</v>
      </c>
      <c r="M72" s="7">
        <f>Table2[[#This Row],[Residential 2070]]</f>
        <v>8.2602814952054987E-2</v>
      </c>
      <c r="N72" s="7">
        <v>0.21466572208920229</v>
      </c>
      <c r="O72" s="7">
        <v>0.21466572208920229</v>
      </c>
      <c r="P72" s="7">
        <v>0.21466572208920229</v>
      </c>
      <c r="Q72" s="7">
        <v>0.21466572208920229</v>
      </c>
      <c r="R72" s="7">
        <v>0.21466572208920229</v>
      </c>
      <c r="S72" s="7">
        <v>0.21466572208920229</v>
      </c>
      <c r="T72" s="7">
        <v>0.21466572208920229</v>
      </c>
      <c r="U72" s="7">
        <v>0.21466572208920229</v>
      </c>
      <c r="V72" s="7">
        <v>0.21466572208920229</v>
      </c>
      <c r="W72" s="7">
        <f>Table2[[#This Row],[Industry 2060]]</f>
        <v>0.21466572208920229</v>
      </c>
      <c r="X72" s="7">
        <f>Table2[[#This Row],[Industry 2065]]</f>
        <v>0.21466572208920229</v>
      </c>
      <c r="Y72" s="7">
        <f>Table2[[#This Row],[Industry 2070]]</f>
        <v>0.21466572208920229</v>
      </c>
      <c r="Z72" s="7">
        <v>0.70273146295874278</v>
      </c>
      <c r="AA72" s="7">
        <v>0.70273146295874278</v>
      </c>
      <c r="AB72" s="7">
        <v>0.70273146295874278</v>
      </c>
      <c r="AC72" s="7">
        <v>0.70273146295874278</v>
      </c>
      <c r="AD72" s="7">
        <v>0.70273146295874278</v>
      </c>
      <c r="AE72" s="7">
        <v>0.70273146295874278</v>
      </c>
      <c r="AF72" s="7">
        <v>0.70273146295874278</v>
      </c>
      <c r="AG72" s="7">
        <v>0.70273146295874278</v>
      </c>
      <c r="AH72" s="7">
        <v>0.70273146295874278</v>
      </c>
      <c r="AI72" s="7">
        <f>Table2[[#This Row],[Power Sector 2060]]</f>
        <v>0.70273146295874278</v>
      </c>
      <c r="AJ72" s="7">
        <f>Table2[[#This Row],[Power Sector 2065]]</f>
        <v>0.70273146295874278</v>
      </c>
      <c r="AK72" s="7">
        <f>Table2[[#This Row],[Power Sector 2070]]</f>
        <v>0.70273146295874278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f>Table2[[#This Row],[Transport 2060]]</f>
        <v>0</v>
      </c>
      <c r="AV72" s="7">
        <f>Table2[[#This Row],[Transport 2065]]</f>
        <v>0</v>
      </c>
      <c r="AW72" s="7">
        <f>Table2[[#This Row],[Transport 2070]]</f>
        <v>0</v>
      </c>
    </row>
    <row r="73" spans="1:49" x14ac:dyDescent="0.2">
      <c r="A73" t="s">
        <v>40</v>
      </c>
      <c r="B73" s="7">
        <v>0.20481749691380741</v>
      </c>
      <c r="C73" s="7">
        <v>0.20481749691380741</v>
      </c>
      <c r="D73" s="7">
        <v>0.20481749691380741</v>
      </c>
      <c r="E73" s="7">
        <v>0.20481749691380741</v>
      </c>
      <c r="F73" s="7">
        <v>0.20481749691380741</v>
      </c>
      <c r="G73" s="7">
        <v>0.20481749691380741</v>
      </c>
      <c r="H73" s="7">
        <v>0.20481749691380741</v>
      </c>
      <c r="I73" s="7">
        <v>0.20481749691380741</v>
      </c>
      <c r="J73" s="7">
        <v>0.20481749691380741</v>
      </c>
      <c r="K73" s="7">
        <f>Table2[[#This Row],[Residential 2060]]</f>
        <v>0.20481749691380741</v>
      </c>
      <c r="L73" s="7">
        <f>Table2[[#This Row],[Residential 2065]]</f>
        <v>0.20481749691380741</v>
      </c>
      <c r="M73" s="7">
        <f>Table2[[#This Row],[Residential 2070]]</f>
        <v>0.20481749691380741</v>
      </c>
      <c r="N73" s="7">
        <v>0.22306822339549326</v>
      </c>
      <c r="O73" s="7">
        <v>0.22306822339549326</v>
      </c>
      <c r="P73" s="7">
        <v>0.22306822339549326</v>
      </c>
      <c r="Q73" s="7">
        <v>0.22306822339549326</v>
      </c>
      <c r="R73" s="7">
        <v>0.22306822339549326</v>
      </c>
      <c r="S73" s="7">
        <v>0.22306822339549326</v>
      </c>
      <c r="T73" s="7">
        <v>0.22306822339549326</v>
      </c>
      <c r="U73" s="7">
        <v>0.22306822339549326</v>
      </c>
      <c r="V73" s="7">
        <v>0.22306822339549326</v>
      </c>
      <c r="W73" s="7">
        <f>Table2[[#This Row],[Industry 2060]]</f>
        <v>0.22306822339549326</v>
      </c>
      <c r="X73" s="7">
        <f>Table2[[#This Row],[Industry 2065]]</f>
        <v>0.22306822339549326</v>
      </c>
      <c r="Y73" s="7">
        <f>Table2[[#This Row],[Industry 2070]]</f>
        <v>0.22306822339549326</v>
      </c>
      <c r="Z73" s="7">
        <v>0.57211427969069928</v>
      </c>
      <c r="AA73" s="7">
        <v>0.57211427969069928</v>
      </c>
      <c r="AB73" s="7">
        <v>0.57211427969069928</v>
      </c>
      <c r="AC73" s="7">
        <v>0.57211427969069928</v>
      </c>
      <c r="AD73" s="7">
        <v>0.57211427969069928</v>
      </c>
      <c r="AE73" s="7">
        <v>0.57211427969069928</v>
      </c>
      <c r="AF73" s="7">
        <v>0.57211427969069928</v>
      </c>
      <c r="AG73" s="7">
        <v>0.57211427969069928</v>
      </c>
      <c r="AH73" s="7">
        <v>0.57211427969069928</v>
      </c>
      <c r="AI73" s="7">
        <f>Table2[[#This Row],[Power Sector 2060]]</f>
        <v>0.57211427969069928</v>
      </c>
      <c r="AJ73" s="7">
        <f>Table2[[#This Row],[Power Sector 2065]]</f>
        <v>0.57211427969069928</v>
      </c>
      <c r="AK73" s="7">
        <f>Table2[[#This Row],[Power Sector 2070]]</f>
        <v>0.57211427969069928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f>Table2[[#This Row],[Transport 2060]]</f>
        <v>0</v>
      </c>
      <c r="AV73" s="7">
        <f>Table2[[#This Row],[Transport 2065]]</f>
        <v>0</v>
      </c>
      <c r="AW73" s="7">
        <f>Table2[[#This Row],[Transport 2070]]</f>
        <v>0</v>
      </c>
    </row>
    <row r="74" spans="1:49" x14ac:dyDescent="0.2">
      <c r="A74" t="s">
        <v>195</v>
      </c>
      <c r="B74" s="7">
        <v>7.9549593732410717E-2</v>
      </c>
      <c r="C74" s="7">
        <v>7.9549593732410717E-2</v>
      </c>
      <c r="D74" s="7">
        <v>7.9549593732410717E-2</v>
      </c>
      <c r="E74" s="7">
        <v>7.9549593732410717E-2</v>
      </c>
      <c r="F74" s="7">
        <v>7.9549593732410717E-2</v>
      </c>
      <c r="G74" s="7">
        <v>7.9549593732410717E-2</v>
      </c>
      <c r="H74" s="7">
        <v>7.9549593732410717E-2</v>
      </c>
      <c r="I74" s="7">
        <v>7.9549593732410717E-2</v>
      </c>
      <c r="J74" s="7">
        <v>7.9549593732410717E-2</v>
      </c>
      <c r="K74" s="7">
        <f>Table2[[#This Row],[Residential 2060]]</f>
        <v>7.9549593732410717E-2</v>
      </c>
      <c r="L74" s="7">
        <f>Table2[[#This Row],[Residential 2065]]</f>
        <v>7.9549593732410717E-2</v>
      </c>
      <c r="M74" s="7">
        <f>Table2[[#This Row],[Residential 2070]]</f>
        <v>7.9549593732410717E-2</v>
      </c>
      <c r="N74" s="7">
        <v>0.21270910584717342</v>
      </c>
      <c r="O74" s="7">
        <v>0.21270910584717342</v>
      </c>
      <c r="P74" s="7">
        <v>0.21270910584717342</v>
      </c>
      <c r="Q74" s="7">
        <v>0.21270910584717342</v>
      </c>
      <c r="R74" s="7">
        <v>0.21270910584717342</v>
      </c>
      <c r="S74" s="7">
        <v>0.21270910584717342</v>
      </c>
      <c r="T74" s="7">
        <v>0.21270910584717342</v>
      </c>
      <c r="U74" s="7">
        <v>0.21270910584717342</v>
      </c>
      <c r="V74" s="7">
        <v>0.21270910584717342</v>
      </c>
      <c r="W74" s="7">
        <f>Table2[[#This Row],[Industry 2060]]</f>
        <v>0.21270910584717342</v>
      </c>
      <c r="X74" s="7">
        <f>Table2[[#This Row],[Industry 2065]]</f>
        <v>0.21270910584717342</v>
      </c>
      <c r="Y74" s="7">
        <f>Table2[[#This Row],[Industry 2070]]</f>
        <v>0.21270910584717342</v>
      </c>
      <c r="Z74" s="7">
        <v>0.70774130042041594</v>
      </c>
      <c r="AA74" s="7">
        <v>0.70774130042041594</v>
      </c>
      <c r="AB74" s="7">
        <v>0.70774130042041594</v>
      </c>
      <c r="AC74" s="7">
        <v>0.70774130042041594</v>
      </c>
      <c r="AD74" s="7">
        <v>0.70774130042041594</v>
      </c>
      <c r="AE74" s="7">
        <v>0.70774130042041594</v>
      </c>
      <c r="AF74" s="7">
        <v>0.70774130042041594</v>
      </c>
      <c r="AG74" s="7">
        <v>0.70774130042041594</v>
      </c>
      <c r="AH74" s="7">
        <v>0.70774130042041594</v>
      </c>
      <c r="AI74" s="7">
        <f>Table2[[#This Row],[Power Sector 2060]]</f>
        <v>0.70774130042041594</v>
      </c>
      <c r="AJ74" s="7">
        <f>Table2[[#This Row],[Power Sector 2065]]</f>
        <v>0.70774130042041594</v>
      </c>
      <c r="AK74" s="7">
        <f>Table2[[#This Row],[Power Sector 2070]]</f>
        <v>0.70774130042041594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f>Table2[[#This Row],[Transport 2060]]</f>
        <v>0</v>
      </c>
      <c r="AV74" s="7">
        <f>Table2[[#This Row],[Transport 2065]]</f>
        <v>0</v>
      </c>
      <c r="AW74" s="7">
        <f>Table2[[#This Row],[Transport 2070]]</f>
        <v>0</v>
      </c>
    </row>
    <row r="75" spans="1:49" x14ac:dyDescent="0.2">
      <c r="A75" t="s">
        <v>196</v>
      </c>
      <c r="B75" s="7">
        <v>2.5277342052047703E-4</v>
      </c>
      <c r="C75" s="7">
        <v>2.5277342052047703E-4</v>
      </c>
      <c r="D75" s="7">
        <v>2.5277342052047703E-4</v>
      </c>
      <c r="E75" s="7">
        <v>2.5277342052047703E-4</v>
      </c>
      <c r="F75" s="7">
        <v>2.5277342052047703E-4</v>
      </c>
      <c r="G75" s="7">
        <v>2.5277342052047703E-4</v>
      </c>
      <c r="H75" s="7">
        <v>2.5277342052047703E-4</v>
      </c>
      <c r="I75" s="7">
        <v>2.5277342052047703E-4</v>
      </c>
      <c r="J75" s="7">
        <v>2.5277342052047703E-4</v>
      </c>
      <c r="K75" s="7">
        <f>Table2[[#This Row],[Residential 2060]]</f>
        <v>2.5277342052047703E-4</v>
      </c>
      <c r="L75" s="7">
        <f>Table2[[#This Row],[Residential 2065]]</f>
        <v>2.5277342052047703E-4</v>
      </c>
      <c r="M75" s="7">
        <f>Table2[[#This Row],[Residential 2070]]</f>
        <v>2.5277342052047703E-4</v>
      </c>
      <c r="N75" s="7">
        <v>0.79602042462256484</v>
      </c>
      <c r="O75" s="7">
        <v>0.79602042462256484</v>
      </c>
      <c r="P75" s="7">
        <v>0.79602042462256484</v>
      </c>
      <c r="Q75" s="7">
        <v>0.79602042462256484</v>
      </c>
      <c r="R75" s="7">
        <v>0.79602042462256484</v>
      </c>
      <c r="S75" s="7">
        <v>0.79602042462256484</v>
      </c>
      <c r="T75" s="7">
        <v>0.79602042462256484</v>
      </c>
      <c r="U75" s="7">
        <v>0.79602042462256484</v>
      </c>
      <c r="V75" s="7">
        <v>0.79602042462256484</v>
      </c>
      <c r="W75" s="7">
        <f>Table2[[#This Row],[Industry 2060]]</f>
        <v>0.79602042462256484</v>
      </c>
      <c r="X75" s="7">
        <f>Table2[[#This Row],[Industry 2065]]</f>
        <v>0.79602042462256484</v>
      </c>
      <c r="Y75" s="7">
        <f>Table2[[#This Row],[Industry 2070]]</f>
        <v>0.79602042462256484</v>
      </c>
      <c r="Z75" s="7">
        <v>0.20372680195691473</v>
      </c>
      <c r="AA75" s="7">
        <v>0.20372680195691473</v>
      </c>
      <c r="AB75" s="7">
        <v>0.20372680195691473</v>
      </c>
      <c r="AC75" s="7">
        <v>0.20372680195691473</v>
      </c>
      <c r="AD75" s="7">
        <v>0.20372680195691473</v>
      </c>
      <c r="AE75" s="7">
        <v>0.20372680195691473</v>
      </c>
      <c r="AF75" s="7">
        <v>0.20372680195691473</v>
      </c>
      <c r="AG75" s="7">
        <v>0.20372680195691473</v>
      </c>
      <c r="AH75" s="7">
        <v>0.20372680195691473</v>
      </c>
      <c r="AI75" s="7">
        <f>Table2[[#This Row],[Power Sector 2060]]</f>
        <v>0.20372680195691473</v>
      </c>
      <c r="AJ75" s="7">
        <f>Table2[[#This Row],[Power Sector 2065]]</f>
        <v>0.20372680195691473</v>
      </c>
      <c r="AK75" s="7">
        <f>Table2[[#This Row],[Power Sector 2070]]</f>
        <v>0.20372680195691473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f>Table2[[#This Row],[Transport 2060]]</f>
        <v>0</v>
      </c>
      <c r="AV75" s="7">
        <f>Table2[[#This Row],[Transport 2065]]</f>
        <v>0</v>
      </c>
      <c r="AW75" s="7">
        <f>Table2[[#This Row],[Transport 2070]]</f>
        <v>0</v>
      </c>
    </row>
    <row r="76" spans="1:49" x14ac:dyDescent="0.2">
      <c r="A76" t="s">
        <v>197</v>
      </c>
      <c r="B76" s="7">
        <v>2.5277342052047703E-4</v>
      </c>
      <c r="C76" s="7">
        <v>2.5277342052047703E-4</v>
      </c>
      <c r="D76" s="7">
        <v>2.5277342052047703E-4</v>
      </c>
      <c r="E76" s="7">
        <v>2.5277342052047703E-4</v>
      </c>
      <c r="F76" s="7">
        <v>2.5277342052047703E-4</v>
      </c>
      <c r="G76" s="7">
        <v>2.5277342052047703E-4</v>
      </c>
      <c r="H76" s="7">
        <v>2.5277342052047703E-4</v>
      </c>
      <c r="I76" s="7">
        <v>2.5277342052047703E-4</v>
      </c>
      <c r="J76" s="7">
        <v>2.5277342052047703E-4</v>
      </c>
      <c r="K76" s="7">
        <f>Table2[[#This Row],[Residential 2060]]</f>
        <v>2.5277342052047703E-4</v>
      </c>
      <c r="L76" s="7">
        <f>Table2[[#This Row],[Residential 2065]]</f>
        <v>2.5277342052047703E-4</v>
      </c>
      <c r="M76" s="7">
        <f>Table2[[#This Row],[Residential 2070]]</f>
        <v>2.5277342052047703E-4</v>
      </c>
      <c r="N76" s="7">
        <v>0.79602042462256484</v>
      </c>
      <c r="O76" s="7">
        <v>0.79602042462256484</v>
      </c>
      <c r="P76" s="7">
        <v>0.79602042462256484</v>
      </c>
      <c r="Q76" s="7">
        <v>0.79602042462256484</v>
      </c>
      <c r="R76" s="7">
        <v>0.79602042462256484</v>
      </c>
      <c r="S76" s="7">
        <v>0.79602042462256484</v>
      </c>
      <c r="T76" s="7">
        <v>0.79602042462256484</v>
      </c>
      <c r="U76" s="7">
        <v>0.79602042462256484</v>
      </c>
      <c r="V76" s="7">
        <v>0.79602042462256484</v>
      </c>
      <c r="W76" s="7">
        <f>Table2[[#This Row],[Industry 2060]]</f>
        <v>0.79602042462256484</v>
      </c>
      <c r="X76" s="7">
        <f>Table2[[#This Row],[Industry 2065]]</f>
        <v>0.79602042462256484</v>
      </c>
      <c r="Y76" s="7">
        <f>Table2[[#This Row],[Industry 2070]]</f>
        <v>0.79602042462256484</v>
      </c>
      <c r="Z76" s="7">
        <v>0.20372680195691473</v>
      </c>
      <c r="AA76" s="7">
        <v>0.20372680195691473</v>
      </c>
      <c r="AB76" s="7">
        <v>0.20372680195691473</v>
      </c>
      <c r="AC76" s="7">
        <v>0.20372680195691473</v>
      </c>
      <c r="AD76" s="7">
        <v>0.20372680195691473</v>
      </c>
      <c r="AE76" s="7">
        <v>0.20372680195691473</v>
      </c>
      <c r="AF76" s="7">
        <v>0.20372680195691473</v>
      </c>
      <c r="AG76" s="7">
        <v>0.20372680195691473</v>
      </c>
      <c r="AH76" s="7">
        <v>0.20372680195691473</v>
      </c>
      <c r="AI76" s="7">
        <f>Table2[[#This Row],[Power Sector 2060]]</f>
        <v>0.20372680195691473</v>
      </c>
      <c r="AJ76" s="7">
        <f>Table2[[#This Row],[Power Sector 2065]]</f>
        <v>0.20372680195691473</v>
      </c>
      <c r="AK76" s="7">
        <f>Table2[[#This Row],[Power Sector 2070]]</f>
        <v>0.20372680195691473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f>Table2[[#This Row],[Transport 2060]]</f>
        <v>0</v>
      </c>
      <c r="AV76" s="7">
        <f>Table2[[#This Row],[Transport 2065]]</f>
        <v>0</v>
      </c>
      <c r="AW76" s="7">
        <f>Table2[[#This Row],[Transport 2070]]</f>
        <v>0</v>
      </c>
    </row>
    <row r="77" spans="1:49" x14ac:dyDescent="0.2">
      <c r="A77" t="s">
        <v>198</v>
      </c>
      <c r="B77" s="7">
        <v>2.5277342052047703E-4</v>
      </c>
      <c r="C77" s="7">
        <v>2.5277342052047703E-4</v>
      </c>
      <c r="D77" s="7">
        <v>2.5277342052047703E-4</v>
      </c>
      <c r="E77" s="7">
        <v>2.5277342052047703E-4</v>
      </c>
      <c r="F77" s="7">
        <v>2.5277342052047703E-4</v>
      </c>
      <c r="G77" s="7">
        <v>2.5277342052047703E-4</v>
      </c>
      <c r="H77" s="7">
        <v>2.5277342052047703E-4</v>
      </c>
      <c r="I77" s="7">
        <v>2.5277342052047703E-4</v>
      </c>
      <c r="J77" s="7">
        <v>2.5277342052047703E-4</v>
      </c>
      <c r="K77" s="7">
        <f>Table2[[#This Row],[Residential 2060]]</f>
        <v>2.5277342052047703E-4</v>
      </c>
      <c r="L77" s="7">
        <f>Table2[[#This Row],[Residential 2065]]</f>
        <v>2.5277342052047703E-4</v>
      </c>
      <c r="M77" s="7">
        <f>Table2[[#This Row],[Residential 2070]]</f>
        <v>2.5277342052047703E-4</v>
      </c>
      <c r="N77" s="7">
        <v>0.79602042462256484</v>
      </c>
      <c r="O77" s="7">
        <v>0.79602042462256484</v>
      </c>
      <c r="P77" s="7">
        <v>0.79602042462256484</v>
      </c>
      <c r="Q77" s="7">
        <v>0.79602042462256484</v>
      </c>
      <c r="R77" s="7">
        <v>0.79602042462256484</v>
      </c>
      <c r="S77" s="7">
        <v>0.79602042462256484</v>
      </c>
      <c r="T77" s="7">
        <v>0.79602042462256484</v>
      </c>
      <c r="U77" s="7">
        <v>0.79602042462256484</v>
      </c>
      <c r="V77" s="7">
        <v>0.79602042462256484</v>
      </c>
      <c r="W77" s="7">
        <f>Table2[[#This Row],[Industry 2060]]</f>
        <v>0.79602042462256484</v>
      </c>
      <c r="X77" s="7">
        <f>Table2[[#This Row],[Industry 2065]]</f>
        <v>0.79602042462256484</v>
      </c>
      <c r="Y77" s="7">
        <f>Table2[[#This Row],[Industry 2070]]</f>
        <v>0.79602042462256484</v>
      </c>
      <c r="Z77" s="7">
        <v>0.20372680195691473</v>
      </c>
      <c r="AA77" s="7">
        <v>0.20372680195691473</v>
      </c>
      <c r="AB77" s="7">
        <v>0.20372680195691473</v>
      </c>
      <c r="AC77" s="7">
        <v>0.20372680195691473</v>
      </c>
      <c r="AD77" s="7">
        <v>0.20372680195691473</v>
      </c>
      <c r="AE77" s="7">
        <v>0.20372680195691473</v>
      </c>
      <c r="AF77" s="7">
        <v>0.20372680195691473</v>
      </c>
      <c r="AG77" s="7">
        <v>0.20372680195691473</v>
      </c>
      <c r="AH77" s="7">
        <v>0.20372680195691473</v>
      </c>
      <c r="AI77" s="7">
        <f>Table2[[#This Row],[Power Sector 2060]]</f>
        <v>0.20372680195691473</v>
      </c>
      <c r="AJ77" s="7">
        <f>Table2[[#This Row],[Power Sector 2065]]</f>
        <v>0.20372680195691473</v>
      </c>
      <c r="AK77" s="7">
        <f>Table2[[#This Row],[Power Sector 2070]]</f>
        <v>0.20372680195691473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f>Table2[[#This Row],[Transport 2060]]</f>
        <v>0</v>
      </c>
      <c r="AV77" s="7">
        <f>Table2[[#This Row],[Transport 2065]]</f>
        <v>0</v>
      </c>
      <c r="AW77" s="7">
        <f>Table2[[#This Row],[Transport 2070]]</f>
        <v>0</v>
      </c>
    </row>
    <row r="78" spans="1:49" x14ac:dyDescent="0.2">
      <c r="A78" t="s">
        <v>46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f>Table2[[#This Row],[Residential 2060]]</f>
        <v>0</v>
      </c>
      <c r="L78" s="7">
        <f>Table2[[#This Row],[Residential 2065]]</f>
        <v>0</v>
      </c>
      <c r="M78" s="7">
        <f>Table2[[#This Row],[Residential 2070]]</f>
        <v>0</v>
      </c>
      <c r="N78" s="7">
        <v>0.25031138087759969</v>
      </c>
      <c r="O78" s="7">
        <v>0.25031138087759969</v>
      </c>
      <c r="P78" s="7">
        <v>0.25031138087759969</v>
      </c>
      <c r="Q78" s="7">
        <v>0.25031138087759969</v>
      </c>
      <c r="R78" s="7">
        <v>0.25031138087759969</v>
      </c>
      <c r="S78" s="7">
        <v>0.25031138087759969</v>
      </c>
      <c r="T78" s="7">
        <v>0.25031138087759969</v>
      </c>
      <c r="U78" s="7">
        <v>0.25031138087759969</v>
      </c>
      <c r="V78" s="7">
        <v>0.25031138087759969</v>
      </c>
      <c r="W78" s="7">
        <f>Table2[[#This Row],[Industry 2060]]</f>
        <v>0.25031138087759969</v>
      </c>
      <c r="X78" s="7">
        <f>Table2[[#This Row],[Industry 2065]]</f>
        <v>0.25031138087759969</v>
      </c>
      <c r="Y78" s="7">
        <f>Table2[[#This Row],[Industry 2070]]</f>
        <v>0.25031138087759969</v>
      </c>
      <c r="Z78" s="7">
        <v>0.74968861912240026</v>
      </c>
      <c r="AA78" s="7">
        <v>0.74968861912240026</v>
      </c>
      <c r="AB78" s="7">
        <v>0.74968861912240026</v>
      </c>
      <c r="AC78" s="7">
        <v>0.74968861912240026</v>
      </c>
      <c r="AD78" s="7">
        <v>0.74968861912240026</v>
      </c>
      <c r="AE78" s="7">
        <v>0.74968861912240026</v>
      </c>
      <c r="AF78" s="7">
        <v>0.74968861912240026</v>
      </c>
      <c r="AG78" s="7">
        <v>0.74968861912240026</v>
      </c>
      <c r="AH78" s="7">
        <v>0.74968861912240026</v>
      </c>
      <c r="AI78" s="7">
        <f>Table2[[#This Row],[Power Sector 2060]]</f>
        <v>0.74968861912240026</v>
      </c>
      <c r="AJ78" s="7">
        <f>Table2[[#This Row],[Power Sector 2065]]</f>
        <v>0.74968861912240026</v>
      </c>
      <c r="AK78" s="7">
        <f>Table2[[#This Row],[Power Sector 2070]]</f>
        <v>0.74968861912240026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f>Table2[[#This Row],[Transport 2060]]</f>
        <v>0</v>
      </c>
      <c r="AV78" s="7">
        <f>Table2[[#This Row],[Transport 2065]]</f>
        <v>0</v>
      </c>
      <c r="AW78" s="7">
        <f>Table2[[#This Row],[Transport 2070]]</f>
        <v>0</v>
      </c>
    </row>
    <row r="79" spans="1:49" x14ac:dyDescent="0.2">
      <c r="A79" t="s">
        <v>199</v>
      </c>
      <c r="B79" s="7">
        <v>2.5277342052047703E-4</v>
      </c>
      <c r="C79" s="7">
        <v>2.5277342052047703E-4</v>
      </c>
      <c r="D79" s="7">
        <v>2.5277342052047703E-4</v>
      </c>
      <c r="E79" s="7">
        <v>2.5277342052047703E-4</v>
      </c>
      <c r="F79" s="7">
        <v>2.5277342052047703E-4</v>
      </c>
      <c r="G79" s="7">
        <v>2.5277342052047703E-4</v>
      </c>
      <c r="H79" s="7">
        <v>2.5277342052047703E-4</v>
      </c>
      <c r="I79" s="7">
        <v>2.5277342052047703E-4</v>
      </c>
      <c r="J79" s="7">
        <v>2.5277342052047703E-4</v>
      </c>
      <c r="K79" s="7">
        <f>Table2[[#This Row],[Residential 2060]]</f>
        <v>2.5277342052047703E-4</v>
      </c>
      <c r="L79" s="7">
        <f>Table2[[#This Row],[Residential 2065]]</f>
        <v>2.5277342052047703E-4</v>
      </c>
      <c r="M79" s="7">
        <f>Table2[[#This Row],[Residential 2070]]</f>
        <v>2.5277342052047703E-4</v>
      </c>
      <c r="N79" s="7">
        <v>0.79602042462256484</v>
      </c>
      <c r="O79" s="7">
        <v>0.79602042462256484</v>
      </c>
      <c r="P79" s="7">
        <v>0.79602042462256484</v>
      </c>
      <c r="Q79" s="7">
        <v>0.79602042462256484</v>
      </c>
      <c r="R79" s="7">
        <v>0.79602042462256484</v>
      </c>
      <c r="S79" s="7">
        <v>0.79602042462256484</v>
      </c>
      <c r="T79" s="7">
        <v>0.79602042462256484</v>
      </c>
      <c r="U79" s="7">
        <v>0.79602042462256484</v>
      </c>
      <c r="V79" s="7">
        <v>0.79602042462256484</v>
      </c>
      <c r="W79" s="7">
        <f>Table2[[#This Row],[Industry 2060]]</f>
        <v>0.79602042462256484</v>
      </c>
      <c r="X79" s="7">
        <f>Table2[[#This Row],[Industry 2065]]</f>
        <v>0.79602042462256484</v>
      </c>
      <c r="Y79" s="7">
        <f>Table2[[#This Row],[Industry 2070]]</f>
        <v>0.79602042462256484</v>
      </c>
      <c r="Z79" s="7">
        <v>0.20372680195691473</v>
      </c>
      <c r="AA79" s="7">
        <v>0.20372680195691473</v>
      </c>
      <c r="AB79" s="7">
        <v>0.20372680195691473</v>
      </c>
      <c r="AC79" s="7">
        <v>0.20372680195691473</v>
      </c>
      <c r="AD79" s="7">
        <v>0.20372680195691473</v>
      </c>
      <c r="AE79" s="7">
        <v>0.20372680195691473</v>
      </c>
      <c r="AF79" s="7">
        <v>0.20372680195691473</v>
      </c>
      <c r="AG79" s="7">
        <v>0.20372680195691473</v>
      </c>
      <c r="AH79" s="7">
        <v>0.20372680195691473</v>
      </c>
      <c r="AI79" s="7">
        <f>Table2[[#This Row],[Power Sector 2060]]</f>
        <v>0.20372680195691473</v>
      </c>
      <c r="AJ79" s="7">
        <f>Table2[[#This Row],[Power Sector 2065]]</f>
        <v>0.20372680195691473</v>
      </c>
      <c r="AK79" s="7">
        <f>Table2[[#This Row],[Power Sector 2070]]</f>
        <v>0.20372680195691473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f>Table2[[#This Row],[Transport 2060]]</f>
        <v>0</v>
      </c>
      <c r="AV79" s="7">
        <f>Table2[[#This Row],[Transport 2065]]</f>
        <v>0</v>
      </c>
      <c r="AW79" s="7">
        <f>Table2[[#This Row],[Transport 2070]]</f>
        <v>0</v>
      </c>
    </row>
    <row r="80" spans="1:49" x14ac:dyDescent="0.2">
      <c r="A80" t="s">
        <v>75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f>Table2[[#This Row],[Residential 2060]]</f>
        <v>0</v>
      </c>
      <c r="L80" s="7">
        <f>Table2[[#This Row],[Residential 2065]]</f>
        <v>0</v>
      </c>
      <c r="M80" s="7">
        <f>Table2[[#This Row],[Residential 2070]]</f>
        <v>0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f>Table2[[#This Row],[Industry 2060]]</f>
        <v>1</v>
      </c>
      <c r="X80" s="7">
        <f>Table2[[#This Row],[Industry 2065]]</f>
        <v>1</v>
      </c>
      <c r="Y80" s="7">
        <f>Table2[[#This Row],[Industry 2070]]</f>
        <v>1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f>Table2[[#This Row],[Power Sector 2060]]</f>
        <v>0</v>
      </c>
      <c r="AJ80" s="7">
        <f>Table2[[#This Row],[Power Sector 2065]]</f>
        <v>0</v>
      </c>
      <c r="AK80" s="7">
        <f>Table2[[#This Row],[Power Sector 2070]]</f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f>Table2[[#This Row],[Transport 2060]]</f>
        <v>0</v>
      </c>
      <c r="AV80" s="7">
        <f>Table2[[#This Row],[Transport 2065]]</f>
        <v>0</v>
      </c>
      <c r="AW80" s="7">
        <f>Table2[[#This Row],[Transport 2070]]</f>
        <v>0</v>
      </c>
    </row>
    <row r="81" spans="1:49" x14ac:dyDescent="0.2">
      <c r="A81" t="s">
        <v>200</v>
      </c>
      <c r="B81" s="7">
        <v>2.5277342052047703E-4</v>
      </c>
      <c r="C81" s="7">
        <v>2.5277342052047703E-4</v>
      </c>
      <c r="D81" s="7">
        <v>2.5277342052047703E-4</v>
      </c>
      <c r="E81" s="7">
        <v>2.5277342052047703E-4</v>
      </c>
      <c r="F81" s="7">
        <v>2.5277342052047703E-4</v>
      </c>
      <c r="G81" s="7">
        <v>2.5277342052047703E-4</v>
      </c>
      <c r="H81" s="7">
        <v>2.5277342052047703E-4</v>
      </c>
      <c r="I81" s="7">
        <v>2.5277342052047703E-4</v>
      </c>
      <c r="J81" s="7">
        <v>2.5277342052047703E-4</v>
      </c>
      <c r="K81" s="7">
        <f>Table2[[#This Row],[Residential 2060]]</f>
        <v>2.5277342052047703E-4</v>
      </c>
      <c r="L81" s="7">
        <f>Table2[[#This Row],[Residential 2065]]</f>
        <v>2.5277342052047703E-4</v>
      </c>
      <c r="M81" s="7">
        <f>Table2[[#This Row],[Residential 2070]]</f>
        <v>2.5277342052047703E-4</v>
      </c>
      <c r="N81" s="7">
        <v>0.79602042462256484</v>
      </c>
      <c r="O81" s="7">
        <v>0.79602042462256484</v>
      </c>
      <c r="P81" s="7">
        <v>0.79602042462256484</v>
      </c>
      <c r="Q81" s="7">
        <v>0.79602042462256484</v>
      </c>
      <c r="R81" s="7">
        <v>0.79602042462256484</v>
      </c>
      <c r="S81" s="7">
        <v>0.79602042462256484</v>
      </c>
      <c r="T81" s="7">
        <v>0.79602042462256484</v>
      </c>
      <c r="U81" s="7">
        <v>0.79602042462256484</v>
      </c>
      <c r="V81" s="7">
        <v>0.79602042462256484</v>
      </c>
      <c r="W81" s="7">
        <f>Table2[[#This Row],[Industry 2060]]</f>
        <v>0.79602042462256484</v>
      </c>
      <c r="X81" s="7">
        <f>Table2[[#This Row],[Industry 2065]]</f>
        <v>0.79602042462256484</v>
      </c>
      <c r="Y81" s="7">
        <f>Table2[[#This Row],[Industry 2070]]</f>
        <v>0.79602042462256484</v>
      </c>
      <c r="Z81" s="7">
        <v>0.20372680195691473</v>
      </c>
      <c r="AA81" s="7">
        <v>0.20372680195691473</v>
      </c>
      <c r="AB81" s="7">
        <v>0.20372680195691473</v>
      </c>
      <c r="AC81" s="7">
        <v>0.20372680195691473</v>
      </c>
      <c r="AD81" s="7">
        <v>0.20372680195691473</v>
      </c>
      <c r="AE81" s="7">
        <v>0.20372680195691473</v>
      </c>
      <c r="AF81" s="7">
        <v>0.20372680195691473</v>
      </c>
      <c r="AG81" s="7">
        <v>0.20372680195691473</v>
      </c>
      <c r="AH81" s="7">
        <v>0.20372680195691473</v>
      </c>
      <c r="AI81" s="7">
        <f>Table2[[#This Row],[Power Sector 2060]]</f>
        <v>0.20372680195691473</v>
      </c>
      <c r="AJ81" s="7">
        <f>Table2[[#This Row],[Power Sector 2065]]</f>
        <v>0.20372680195691473</v>
      </c>
      <c r="AK81" s="7">
        <f>Table2[[#This Row],[Power Sector 2070]]</f>
        <v>0.20372680195691473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f>Table2[[#This Row],[Transport 2060]]</f>
        <v>0</v>
      </c>
      <c r="AV81" s="7">
        <f>Table2[[#This Row],[Transport 2065]]</f>
        <v>0</v>
      </c>
      <c r="AW81" s="7">
        <f>Table2[[#This Row],[Transport 2070]]</f>
        <v>0</v>
      </c>
    </row>
    <row r="82" spans="1:49" x14ac:dyDescent="0.2">
      <c r="A82" t="s">
        <v>91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f>Table2[[#This Row],[Residential 2060]]</f>
        <v>0</v>
      </c>
      <c r="L82" s="7">
        <f>Table2[[#This Row],[Residential 2065]]</f>
        <v>0</v>
      </c>
      <c r="M82" s="7">
        <f>Table2[[#This Row],[Residential 2070]]</f>
        <v>0</v>
      </c>
      <c r="N82" s="7">
        <v>0.8</v>
      </c>
      <c r="O82" s="7">
        <v>0.8</v>
      </c>
      <c r="P82" s="7">
        <v>0.8</v>
      </c>
      <c r="Q82" s="7">
        <v>0.8</v>
      </c>
      <c r="R82" s="7">
        <v>0.8</v>
      </c>
      <c r="S82" s="7">
        <v>0.8</v>
      </c>
      <c r="T82" s="7">
        <v>0.8</v>
      </c>
      <c r="U82" s="7">
        <v>0.8</v>
      </c>
      <c r="V82" s="7">
        <v>0.8</v>
      </c>
      <c r="W82" s="7">
        <f>Table2[[#This Row],[Industry 2060]]</f>
        <v>0.8</v>
      </c>
      <c r="X82" s="7">
        <f>Table2[[#This Row],[Industry 2065]]</f>
        <v>0.8</v>
      </c>
      <c r="Y82" s="7">
        <f>Table2[[#This Row],[Industry 2070]]</f>
        <v>0.8</v>
      </c>
      <c r="Z82" s="7">
        <v>0.2</v>
      </c>
      <c r="AA82" s="7">
        <v>0.2</v>
      </c>
      <c r="AB82" s="7">
        <v>0.2</v>
      </c>
      <c r="AC82" s="7">
        <v>0.2</v>
      </c>
      <c r="AD82" s="7">
        <v>0.2</v>
      </c>
      <c r="AE82" s="7">
        <v>0.2</v>
      </c>
      <c r="AF82" s="7">
        <v>0.2</v>
      </c>
      <c r="AG82" s="7">
        <v>0.2</v>
      </c>
      <c r="AH82" s="7">
        <v>0.2</v>
      </c>
      <c r="AI82" s="7">
        <f>Table2[[#This Row],[Power Sector 2060]]</f>
        <v>0.2</v>
      </c>
      <c r="AJ82" s="7">
        <f>Table2[[#This Row],[Power Sector 2065]]</f>
        <v>0.2</v>
      </c>
      <c r="AK82" s="7">
        <f>Table2[[#This Row],[Power Sector 2070]]</f>
        <v>0.2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f>Table2[[#This Row],[Transport 2060]]</f>
        <v>0</v>
      </c>
      <c r="AV82" s="7">
        <f>Table2[[#This Row],[Transport 2065]]</f>
        <v>0</v>
      </c>
      <c r="AW82" s="7">
        <f>Table2[[#This Row],[Transport 2070]]</f>
        <v>0</v>
      </c>
    </row>
    <row r="83" spans="1:49" x14ac:dyDescent="0.2">
      <c r="A83" t="s">
        <v>74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f>Table2[[#This Row],[Residential 2060]]</f>
        <v>0</v>
      </c>
      <c r="L83" s="7">
        <f>Table2[[#This Row],[Residential 2065]]</f>
        <v>0</v>
      </c>
      <c r="M83" s="7">
        <f>Table2[[#This Row],[Residential 2070]]</f>
        <v>0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f>Table2[[#This Row],[Industry 2060]]</f>
        <v>1</v>
      </c>
      <c r="X83" s="7">
        <f>Table2[[#This Row],[Industry 2065]]</f>
        <v>1</v>
      </c>
      <c r="Y83" s="7">
        <f>Table2[[#This Row],[Industry 2070]]</f>
        <v>1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f>Table2[[#This Row],[Power Sector 2060]]</f>
        <v>0</v>
      </c>
      <c r="AJ83" s="7">
        <f>Table2[[#This Row],[Power Sector 2065]]</f>
        <v>0</v>
      </c>
      <c r="AK83" s="7">
        <f>Table2[[#This Row],[Power Sector 2070]]</f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f>Table2[[#This Row],[Transport 2060]]</f>
        <v>0</v>
      </c>
      <c r="AV83" s="7">
        <f>Table2[[#This Row],[Transport 2065]]</f>
        <v>0</v>
      </c>
      <c r="AW83" s="7">
        <f>Table2[[#This Row],[Transport 2070]]</f>
        <v>0</v>
      </c>
    </row>
    <row r="84" spans="1:49" x14ac:dyDescent="0.2">
      <c r="A84" t="s">
        <v>45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f>Table2[[#This Row],[Residential 2060]]</f>
        <v>0</v>
      </c>
      <c r="L84" s="7">
        <f>Table2[[#This Row],[Residential 2065]]</f>
        <v>0</v>
      </c>
      <c r="M84" s="7">
        <f>Table2[[#This Row],[Residential 2070]]</f>
        <v>0</v>
      </c>
      <c r="N84" s="7">
        <v>0.8</v>
      </c>
      <c r="O84" s="7">
        <v>0.8</v>
      </c>
      <c r="P84" s="7">
        <v>0.8</v>
      </c>
      <c r="Q84" s="7">
        <v>0.8</v>
      </c>
      <c r="R84" s="7">
        <v>0.8</v>
      </c>
      <c r="S84" s="7">
        <v>0.8</v>
      </c>
      <c r="T84" s="7">
        <v>0.8</v>
      </c>
      <c r="U84" s="7">
        <v>0.8</v>
      </c>
      <c r="V84" s="7">
        <v>0.8</v>
      </c>
      <c r="W84" s="7">
        <f>Table2[[#This Row],[Industry 2060]]</f>
        <v>0.8</v>
      </c>
      <c r="X84" s="7">
        <f>Table2[[#This Row],[Industry 2065]]</f>
        <v>0.8</v>
      </c>
      <c r="Y84" s="7">
        <f>Table2[[#This Row],[Industry 2070]]</f>
        <v>0.8</v>
      </c>
      <c r="Z84" s="7">
        <v>0.2</v>
      </c>
      <c r="AA84" s="7">
        <v>0.2</v>
      </c>
      <c r="AB84" s="7">
        <v>0.2</v>
      </c>
      <c r="AC84" s="7">
        <v>0.2</v>
      </c>
      <c r="AD84" s="7">
        <v>0.2</v>
      </c>
      <c r="AE84" s="7">
        <v>0.2</v>
      </c>
      <c r="AF84" s="7">
        <v>0.2</v>
      </c>
      <c r="AG84" s="7">
        <v>0.2</v>
      </c>
      <c r="AH84" s="7">
        <v>0.2</v>
      </c>
      <c r="AI84" s="7">
        <f>Table2[[#This Row],[Power Sector 2060]]</f>
        <v>0.2</v>
      </c>
      <c r="AJ84" s="7">
        <f>Table2[[#This Row],[Power Sector 2065]]</f>
        <v>0.2</v>
      </c>
      <c r="AK84" s="7">
        <f>Table2[[#This Row],[Power Sector 2070]]</f>
        <v>0.2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f>Table2[[#This Row],[Transport 2060]]</f>
        <v>0</v>
      </c>
      <c r="AV84" s="7">
        <f>Table2[[#This Row],[Transport 2065]]</f>
        <v>0</v>
      </c>
      <c r="AW84" s="7">
        <f>Table2[[#This Row],[Transport 2070]]</f>
        <v>0</v>
      </c>
    </row>
    <row r="85" spans="1:49" x14ac:dyDescent="0.2">
      <c r="A85" t="s">
        <v>44</v>
      </c>
      <c r="B85" s="7">
        <v>1.7694139436433391E-3</v>
      </c>
      <c r="C85" s="7">
        <v>1.7694139436433391E-3</v>
      </c>
      <c r="D85" s="7">
        <v>1.7694139436433391E-3</v>
      </c>
      <c r="E85" s="7">
        <v>1.7694139436433391E-3</v>
      </c>
      <c r="F85" s="7">
        <v>1.7694139436433391E-3</v>
      </c>
      <c r="G85" s="7">
        <v>1.7694139436433391E-3</v>
      </c>
      <c r="H85" s="7">
        <v>1.7694139436433391E-3</v>
      </c>
      <c r="I85" s="7">
        <v>1.7694139436433391E-3</v>
      </c>
      <c r="J85" s="7">
        <v>1.7694139436433391E-3</v>
      </c>
      <c r="K85" s="7">
        <f>Table2[[#This Row],[Residential 2060]]</f>
        <v>1.7694139436433391E-3</v>
      </c>
      <c r="L85" s="7">
        <f>Table2[[#This Row],[Residential 2065]]</f>
        <v>1.7694139436433391E-3</v>
      </c>
      <c r="M85" s="7">
        <f>Table2[[#This Row],[Residential 2070]]</f>
        <v>1.7694139436433391E-3</v>
      </c>
      <c r="N85" s="7">
        <v>0.92183159148035454</v>
      </c>
      <c r="O85" s="7">
        <v>0.92183159148035454</v>
      </c>
      <c r="P85" s="7">
        <v>0.92183159148035454</v>
      </c>
      <c r="Q85" s="7">
        <v>0.92183159148035454</v>
      </c>
      <c r="R85" s="7">
        <v>0.92183159148035454</v>
      </c>
      <c r="S85" s="7">
        <v>0.92183159148035454</v>
      </c>
      <c r="T85" s="7">
        <v>0.92183159148035454</v>
      </c>
      <c r="U85" s="7">
        <v>0.92183159148035454</v>
      </c>
      <c r="V85" s="7">
        <v>0.92183159148035454</v>
      </c>
      <c r="W85" s="7">
        <f>Table2[[#This Row],[Industry 2060]]</f>
        <v>0.92183159148035454</v>
      </c>
      <c r="X85" s="7">
        <f>Table2[[#This Row],[Industry 2065]]</f>
        <v>0.92183159148035454</v>
      </c>
      <c r="Y85" s="7">
        <f>Table2[[#This Row],[Industry 2070]]</f>
        <v>0.92183159148035454</v>
      </c>
      <c r="Z85" s="7">
        <v>7.6398994576002119E-2</v>
      </c>
      <c r="AA85" s="7">
        <v>7.6398994576002119E-2</v>
      </c>
      <c r="AB85" s="7">
        <v>7.6398994576002119E-2</v>
      </c>
      <c r="AC85" s="7">
        <v>7.6398994576002119E-2</v>
      </c>
      <c r="AD85" s="7">
        <v>7.6398994576002119E-2</v>
      </c>
      <c r="AE85" s="7">
        <v>7.6398994576002119E-2</v>
      </c>
      <c r="AF85" s="7">
        <v>7.6398994576002119E-2</v>
      </c>
      <c r="AG85" s="7">
        <v>7.6398994576002119E-2</v>
      </c>
      <c r="AH85" s="7">
        <v>7.6398994576002119E-2</v>
      </c>
      <c r="AI85" s="7">
        <f>Table2[[#This Row],[Power Sector 2060]]</f>
        <v>7.6398994576002119E-2</v>
      </c>
      <c r="AJ85" s="7">
        <f>Table2[[#This Row],[Power Sector 2065]]</f>
        <v>7.6398994576002119E-2</v>
      </c>
      <c r="AK85" s="7">
        <f>Table2[[#This Row],[Power Sector 2070]]</f>
        <v>7.6398994576002119E-2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f>Table2[[#This Row],[Transport 2060]]</f>
        <v>0</v>
      </c>
      <c r="AV85" s="7">
        <f>Table2[[#This Row],[Transport 2065]]</f>
        <v>0</v>
      </c>
      <c r="AW85" s="7">
        <f>Table2[[#This Row],[Transport 2070]]</f>
        <v>0</v>
      </c>
    </row>
    <row r="86" spans="1:49" x14ac:dyDescent="0.2">
      <c r="A86" t="s">
        <v>76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f>Table2[[#This Row],[Residential 2060]]</f>
        <v>0</v>
      </c>
      <c r="L86" s="7">
        <f>Table2[[#This Row],[Residential 2065]]</f>
        <v>0</v>
      </c>
      <c r="M86" s="7">
        <f>Table2[[#This Row],[Residential 2070]]</f>
        <v>0</v>
      </c>
      <c r="N86" s="7">
        <v>0.8</v>
      </c>
      <c r="O86" s="7">
        <v>0.8</v>
      </c>
      <c r="P86" s="7">
        <v>0.8</v>
      </c>
      <c r="Q86" s="7">
        <v>0.8</v>
      </c>
      <c r="R86" s="7">
        <v>0.8</v>
      </c>
      <c r="S86" s="7">
        <v>0.8</v>
      </c>
      <c r="T86" s="7">
        <v>0.8</v>
      </c>
      <c r="U86" s="7">
        <v>0.8</v>
      </c>
      <c r="V86" s="7">
        <v>0.8</v>
      </c>
      <c r="W86" s="7">
        <f>Table2[[#This Row],[Industry 2060]]</f>
        <v>0.8</v>
      </c>
      <c r="X86" s="7">
        <f>Table2[[#This Row],[Industry 2065]]</f>
        <v>0.8</v>
      </c>
      <c r="Y86" s="7">
        <f>Table2[[#This Row],[Industry 2070]]</f>
        <v>0.8</v>
      </c>
      <c r="Z86" s="7">
        <v>0.2</v>
      </c>
      <c r="AA86" s="7">
        <v>0.2</v>
      </c>
      <c r="AB86" s="7">
        <v>0.2</v>
      </c>
      <c r="AC86" s="7">
        <v>0.2</v>
      </c>
      <c r="AD86" s="7">
        <v>0.2</v>
      </c>
      <c r="AE86" s="7">
        <v>0.2</v>
      </c>
      <c r="AF86" s="7">
        <v>0.2</v>
      </c>
      <c r="AG86" s="7">
        <v>0.2</v>
      </c>
      <c r="AH86" s="7">
        <v>0.2</v>
      </c>
      <c r="AI86" s="7">
        <f>Table2[[#This Row],[Power Sector 2060]]</f>
        <v>0.2</v>
      </c>
      <c r="AJ86" s="7">
        <f>Table2[[#This Row],[Power Sector 2065]]</f>
        <v>0.2</v>
      </c>
      <c r="AK86" s="7">
        <f>Table2[[#This Row],[Power Sector 2070]]</f>
        <v>0.2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f>Table2[[#This Row],[Transport 2060]]</f>
        <v>0</v>
      </c>
      <c r="AV86" s="7">
        <f>Table2[[#This Row],[Transport 2065]]</f>
        <v>0</v>
      </c>
      <c r="AW86" s="7">
        <f>Table2[[#This Row],[Transport 2070]]</f>
        <v>0</v>
      </c>
    </row>
    <row r="87" spans="1:49" x14ac:dyDescent="0.2">
      <c r="A87" t="s">
        <v>201</v>
      </c>
      <c r="B87" s="7">
        <v>2.5277342052047703E-4</v>
      </c>
      <c r="C87" s="7">
        <v>2.5277342052047703E-4</v>
      </c>
      <c r="D87" s="7">
        <v>2.5277342052047703E-4</v>
      </c>
      <c r="E87" s="7">
        <v>2.5277342052047703E-4</v>
      </c>
      <c r="F87" s="7">
        <v>2.5277342052047703E-4</v>
      </c>
      <c r="G87" s="7">
        <v>2.5277342052047703E-4</v>
      </c>
      <c r="H87" s="7">
        <v>2.5277342052047703E-4</v>
      </c>
      <c r="I87" s="7">
        <v>2.5277342052047703E-4</v>
      </c>
      <c r="J87" s="7">
        <v>2.5277342052047703E-4</v>
      </c>
      <c r="K87" s="7">
        <f>Table2[[#This Row],[Residential 2060]]</f>
        <v>2.5277342052047703E-4</v>
      </c>
      <c r="L87" s="7">
        <f>Table2[[#This Row],[Residential 2065]]</f>
        <v>2.5277342052047703E-4</v>
      </c>
      <c r="M87" s="7">
        <f>Table2[[#This Row],[Residential 2070]]</f>
        <v>2.5277342052047703E-4</v>
      </c>
      <c r="N87" s="7">
        <v>0.79602042462256484</v>
      </c>
      <c r="O87" s="7">
        <v>0.79602042462256484</v>
      </c>
      <c r="P87" s="7">
        <v>0.79602042462256484</v>
      </c>
      <c r="Q87" s="7">
        <v>0.79602042462256484</v>
      </c>
      <c r="R87" s="7">
        <v>0.79602042462256484</v>
      </c>
      <c r="S87" s="7">
        <v>0.79602042462256484</v>
      </c>
      <c r="T87" s="7">
        <v>0.79602042462256484</v>
      </c>
      <c r="U87" s="7">
        <v>0.79602042462256484</v>
      </c>
      <c r="V87" s="7">
        <v>0.79602042462256484</v>
      </c>
      <c r="W87" s="7">
        <f>Table2[[#This Row],[Industry 2060]]</f>
        <v>0.79602042462256484</v>
      </c>
      <c r="X87" s="7">
        <f>Table2[[#This Row],[Industry 2065]]</f>
        <v>0.79602042462256484</v>
      </c>
      <c r="Y87" s="7">
        <f>Table2[[#This Row],[Industry 2070]]</f>
        <v>0.79602042462256484</v>
      </c>
      <c r="Z87" s="7">
        <v>0.20372680195691473</v>
      </c>
      <c r="AA87" s="7">
        <v>0.20372680195691473</v>
      </c>
      <c r="AB87" s="7">
        <v>0.20372680195691473</v>
      </c>
      <c r="AC87" s="7">
        <v>0.20372680195691473</v>
      </c>
      <c r="AD87" s="7">
        <v>0.20372680195691473</v>
      </c>
      <c r="AE87" s="7">
        <v>0.20372680195691473</v>
      </c>
      <c r="AF87" s="7">
        <v>0.20372680195691473</v>
      </c>
      <c r="AG87" s="7">
        <v>0.20372680195691473</v>
      </c>
      <c r="AH87" s="7">
        <v>0.20372680195691473</v>
      </c>
      <c r="AI87" s="7">
        <f>Table2[[#This Row],[Power Sector 2060]]</f>
        <v>0.20372680195691473</v>
      </c>
      <c r="AJ87" s="7">
        <f>Table2[[#This Row],[Power Sector 2065]]</f>
        <v>0.20372680195691473</v>
      </c>
      <c r="AK87" s="7">
        <f>Table2[[#This Row],[Power Sector 2070]]</f>
        <v>0.20372680195691473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f>Table2[[#This Row],[Transport 2060]]</f>
        <v>0</v>
      </c>
      <c r="AV87" s="7">
        <f>Table2[[#This Row],[Transport 2065]]</f>
        <v>0</v>
      </c>
      <c r="AW87" s="7">
        <f>Table2[[#This Row],[Transport 2070]]</f>
        <v>0</v>
      </c>
    </row>
    <row r="88" spans="1:49" x14ac:dyDescent="0.2">
      <c r="A88" t="s">
        <v>90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f>Table2[[#This Row],[Residential 2060]]</f>
        <v>0</v>
      </c>
      <c r="L88" s="7">
        <f>Table2[[#This Row],[Residential 2065]]</f>
        <v>0</v>
      </c>
      <c r="M88" s="7">
        <f>Table2[[#This Row],[Residential 2070]]</f>
        <v>0</v>
      </c>
      <c r="N88" s="7">
        <v>0.2</v>
      </c>
      <c r="O88" s="7">
        <v>0.2</v>
      </c>
      <c r="P88" s="7">
        <v>0.2</v>
      </c>
      <c r="Q88" s="7">
        <v>0.2</v>
      </c>
      <c r="R88" s="7">
        <v>0.2</v>
      </c>
      <c r="S88" s="7">
        <v>0.2</v>
      </c>
      <c r="T88" s="7">
        <v>0.2</v>
      </c>
      <c r="U88" s="7">
        <v>0.2</v>
      </c>
      <c r="V88" s="7">
        <v>0.2</v>
      </c>
      <c r="W88" s="7">
        <f>Table2[[#This Row],[Industry 2060]]</f>
        <v>0.2</v>
      </c>
      <c r="X88" s="7">
        <f>Table2[[#This Row],[Industry 2065]]</f>
        <v>0.2</v>
      </c>
      <c r="Y88" s="7">
        <f>Table2[[#This Row],[Industry 2070]]</f>
        <v>0.2</v>
      </c>
      <c r="Z88" s="7">
        <v>0.8</v>
      </c>
      <c r="AA88" s="7">
        <v>0.8</v>
      </c>
      <c r="AB88" s="7">
        <v>0.8</v>
      </c>
      <c r="AC88" s="7">
        <v>0.8</v>
      </c>
      <c r="AD88" s="7">
        <v>0.8</v>
      </c>
      <c r="AE88" s="7">
        <v>0.8</v>
      </c>
      <c r="AF88" s="7">
        <v>0.8</v>
      </c>
      <c r="AG88" s="7">
        <v>0.8</v>
      </c>
      <c r="AH88" s="7">
        <v>0.8</v>
      </c>
      <c r="AI88" s="7">
        <f>Table2[[#This Row],[Power Sector 2060]]</f>
        <v>0.8</v>
      </c>
      <c r="AJ88" s="7">
        <f>Table2[[#This Row],[Power Sector 2065]]</f>
        <v>0.8</v>
      </c>
      <c r="AK88" s="7">
        <f>Table2[[#This Row],[Power Sector 2070]]</f>
        <v>0.8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f>Table2[[#This Row],[Transport 2060]]</f>
        <v>0</v>
      </c>
      <c r="AV88" s="7">
        <f>Table2[[#This Row],[Transport 2065]]</f>
        <v>0</v>
      </c>
      <c r="AW88" s="7">
        <f>Table2[[#This Row],[Transport 2070]]</f>
        <v>0</v>
      </c>
    </row>
    <row r="89" spans="1:49" x14ac:dyDescent="0.2">
      <c r="A89" t="s">
        <v>202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f>Table2[[#This Row],[Residential 2060]]</f>
        <v>0</v>
      </c>
      <c r="L89" s="7">
        <f>Table2[[#This Row],[Residential 2065]]</f>
        <v>0</v>
      </c>
      <c r="M89" s="7">
        <f>Table2[[#This Row],[Residential 2070]]</f>
        <v>0</v>
      </c>
      <c r="N89" s="7">
        <v>0.2</v>
      </c>
      <c r="O89" s="7">
        <v>0.2</v>
      </c>
      <c r="P89" s="7">
        <v>0.2</v>
      </c>
      <c r="Q89" s="7">
        <v>0.2</v>
      </c>
      <c r="R89" s="7">
        <v>0.2</v>
      </c>
      <c r="S89" s="7">
        <v>0.2</v>
      </c>
      <c r="T89" s="7">
        <v>0.2</v>
      </c>
      <c r="U89" s="7">
        <v>0.2</v>
      </c>
      <c r="V89" s="7">
        <v>0.2</v>
      </c>
      <c r="W89" s="7">
        <f>Table2[[#This Row],[Industry 2060]]</f>
        <v>0.2</v>
      </c>
      <c r="X89" s="7">
        <f>Table2[[#This Row],[Industry 2065]]</f>
        <v>0.2</v>
      </c>
      <c r="Y89" s="7">
        <f>Table2[[#This Row],[Industry 2070]]</f>
        <v>0.2</v>
      </c>
      <c r="Z89" s="7">
        <v>0.8</v>
      </c>
      <c r="AA89" s="7">
        <v>0.8</v>
      </c>
      <c r="AB89" s="7">
        <v>0.8</v>
      </c>
      <c r="AC89" s="7">
        <v>0.8</v>
      </c>
      <c r="AD89" s="7">
        <v>0.8</v>
      </c>
      <c r="AE89" s="7">
        <v>0.8</v>
      </c>
      <c r="AF89" s="7">
        <v>0.8</v>
      </c>
      <c r="AG89" s="7">
        <v>0.8</v>
      </c>
      <c r="AH89" s="7">
        <v>0.8</v>
      </c>
      <c r="AI89" s="7">
        <f>Table2[[#This Row],[Power Sector 2060]]</f>
        <v>0.8</v>
      </c>
      <c r="AJ89" s="7">
        <f>Table2[[#This Row],[Power Sector 2065]]</f>
        <v>0.8</v>
      </c>
      <c r="AK89" s="7">
        <f>Table2[[#This Row],[Power Sector 2070]]</f>
        <v>0.8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f>Table2[[#This Row],[Transport 2060]]</f>
        <v>0</v>
      </c>
      <c r="AV89" s="7">
        <f>Table2[[#This Row],[Transport 2065]]</f>
        <v>0</v>
      </c>
      <c r="AW89" s="7">
        <f>Table2[[#This Row],[Transport 2070]]</f>
        <v>0</v>
      </c>
    </row>
    <row r="90" spans="1:49" x14ac:dyDescent="0.2">
      <c r="A90" t="s">
        <v>203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f>Table2[[#This Row],[Residential 2060]]</f>
        <v>0</v>
      </c>
      <c r="L90" s="7">
        <f>Table2[[#This Row],[Residential 2065]]</f>
        <v>0</v>
      </c>
      <c r="M90" s="7">
        <f>Table2[[#This Row],[Residential 2070]]</f>
        <v>0</v>
      </c>
      <c r="N90" s="7">
        <v>0.2</v>
      </c>
      <c r="O90" s="7">
        <v>0.2</v>
      </c>
      <c r="P90" s="7">
        <v>0.2</v>
      </c>
      <c r="Q90" s="7">
        <v>0.2</v>
      </c>
      <c r="R90" s="7">
        <v>0.2</v>
      </c>
      <c r="S90" s="7">
        <v>0.2</v>
      </c>
      <c r="T90" s="7">
        <v>0.2</v>
      </c>
      <c r="U90" s="7">
        <v>0.2</v>
      </c>
      <c r="V90" s="7">
        <v>0.2</v>
      </c>
      <c r="W90" s="7">
        <f>Table2[[#This Row],[Industry 2060]]</f>
        <v>0.2</v>
      </c>
      <c r="X90" s="7">
        <f>Table2[[#This Row],[Industry 2065]]</f>
        <v>0.2</v>
      </c>
      <c r="Y90" s="7">
        <f>Table2[[#This Row],[Industry 2070]]</f>
        <v>0.2</v>
      </c>
      <c r="Z90" s="7">
        <v>0.8</v>
      </c>
      <c r="AA90" s="7">
        <v>0.8</v>
      </c>
      <c r="AB90" s="7">
        <v>0.8</v>
      </c>
      <c r="AC90" s="7">
        <v>0.8</v>
      </c>
      <c r="AD90" s="7">
        <v>0.8</v>
      </c>
      <c r="AE90" s="7">
        <v>0.8</v>
      </c>
      <c r="AF90" s="7">
        <v>0.8</v>
      </c>
      <c r="AG90" s="7">
        <v>0.8</v>
      </c>
      <c r="AH90" s="7">
        <v>0.8</v>
      </c>
      <c r="AI90" s="7">
        <f>Table2[[#This Row],[Power Sector 2060]]</f>
        <v>0.8</v>
      </c>
      <c r="AJ90" s="7">
        <f>Table2[[#This Row],[Power Sector 2065]]</f>
        <v>0.8</v>
      </c>
      <c r="AK90" s="7">
        <f>Table2[[#This Row],[Power Sector 2070]]</f>
        <v>0.8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f>Table2[[#This Row],[Transport 2060]]</f>
        <v>0</v>
      </c>
      <c r="AV90" s="7">
        <f>Table2[[#This Row],[Transport 2065]]</f>
        <v>0</v>
      </c>
      <c r="AW90" s="7">
        <f>Table2[[#This Row],[Transport 2070]]</f>
        <v>0</v>
      </c>
    </row>
    <row r="91" spans="1:49" x14ac:dyDescent="0.2">
      <c r="A91" t="s">
        <v>86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f>Table2[[#This Row],[Residential 2060]]</f>
        <v>0</v>
      </c>
      <c r="L91" s="7">
        <f>Table2[[#This Row],[Residential 2065]]</f>
        <v>0</v>
      </c>
      <c r="M91" s="7">
        <f>Table2[[#This Row],[Residential 2070]]</f>
        <v>0</v>
      </c>
      <c r="N91" s="7">
        <v>0.2</v>
      </c>
      <c r="O91" s="7">
        <v>0.2</v>
      </c>
      <c r="P91" s="7">
        <v>0.2</v>
      </c>
      <c r="Q91" s="7">
        <v>0.2</v>
      </c>
      <c r="R91" s="7">
        <v>0.2</v>
      </c>
      <c r="S91" s="7">
        <v>0.2</v>
      </c>
      <c r="T91" s="7">
        <v>0.2</v>
      </c>
      <c r="U91" s="7">
        <v>0.2</v>
      </c>
      <c r="V91" s="7">
        <v>0.2</v>
      </c>
      <c r="W91" s="7">
        <f>Table2[[#This Row],[Industry 2060]]</f>
        <v>0.2</v>
      </c>
      <c r="X91" s="7">
        <f>Table2[[#This Row],[Industry 2065]]</f>
        <v>0.2</v>
      </c>
      <c r="Y91" s="7">
        <f>Table2[[#This Row],[Industry 2070]]</f>
        <v>0.2</v>
      </c>
      <c r="Z91" s="7">
        <v>0.8</v>
      </c>
      <c r="AA91" s="7">
        <v>0.8</v>
      </c>
      <c r="AB91" s="7">
        <v>0.8</v>
      </c>
      <c r="AC91" s="7">
        <v>0.8</v>
      </c>
      <c r="AD91" s="7">
        <v>0.8</v>
      </c>
      <c r="AE91" s="7">
        <v>0.8</v>
      </c>
      <c r="AF91" s="7">
        <v>0.8</v>
      </c>
      <c r="AG91" s="7">
        <v>0.8</v>
      </c>
      <c r="AH91" s="7">
        <v>0.8</v>
      </c>
      <c r="AI91" s="7">
        <f>Table2[[#This Row],[Power Sector 2060]]</f>
        <v>0.8</v>
      </c>
      <c r="AJ91" s="7">
        <f>Table2[[#This Row],[Power Sector 2065]]</f>
        <v>0.8</v>
      </c>
      <c r="AK91" s="7">
        <f>Table2[[#This Row],[Power Sector 2070]]</f>
        <v>0.8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f>Table2[[#This Row],[Transport 2060]]</f>
        <v>0</v>
      </c>
      <c r="AV91" s="7">
        <f>Table2[[#This Row],[Transport 2065]]</f>
        <v>0</v>
      </c>
      <c r="AW91" s="7">
        <f>Table2[[#This Row],[Transport 2070]]</f>
        <v>0</v>
      </c>
    </row>
    <row r="92" spans="1:49" x14ac:dyDescent="0.2">
      <c r="A92" t="s">
        <v>62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f>Table2[[#This Row],[Residential 2060]]</f>
        <v>0</v>
      </c>
      <c r="L92" s="7">
        <f>Table2[[#This Row],[Residential 2065]]</f>
        <v>0</v>
      </c>
      <c r="M92" s="7">
        <f>Table2[[#This Row],[Residential 2070]]</f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f>Table2[[#This Row],[Industry 2060]]</f>
        <v>0</v>
      </c>
      <c r="X92" s="7">
        <f>Table2[[#This Row],[Industry 2065]]</f>
        <v>0</v>
      </c>
      <c r="Y92" s="7">
        <f>Table2[[#This Row],[Industry 2070]]</f>
        <v>0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f>Table2[[#This Row],[Power Sector 2060]]</f>
        <v>1</v>
      </c>
      <c r="AJ92" s="7">
        <f>Table2[[#This Row],[Power Sector 2065]]</f>
        <v>1</v>
      </c>
      <c r="AK92" s="7">
        <f>Table2[[#This Row],[Power Sector 2070]]</f>
        <v>1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f>Table2[[#This Row],[Transport 2060]]</f>
        <v>0</v>
      </c>
      <c r="AV92" s="7">
        <f>Table2[[#This Row],[Transport 2065]]</f>
        <v>0</v>
      </c>
      <c r="AW92" s="7">
        <f>Table2[[#This Row],[Transport 2070]]</f>
        <v>0</v>
      </c>
    </row>
    <row r="93" spans="1:49" x14ac:dyDescent="0.2">
      <c r="A93" t="s">
        <v>80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f>Table2[[#This Row],[Residential 2060]]</f>
        <v>0</v>
      </c>
      <c r="L93" s="7">
        <f>Table2[[#This Row],[Residential 2065]]</f>
        <v>0</v>
      </c>
      <c r="M93" s="7">
        <f>Table2[[#This Row],[Residential 2070]]</f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f>Table2[[#This Row],[Industry 2060]]</f>
        <v>0</v>
      </c>
      <c r="X93" s="7">
        <f>Table2[[#This Row],[Industry 2065]]</f>
        <v>0</v>
      </c>
      <c r="Y93" s="7">
        <f>Table2[[#This Row],[Industry 2070]]</f>
        <v>0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f>Table2[[#This Row],[Power Sector 2060]]</f>
        <v>1</v>
      </c>
      <c r="AJ93" s="7">
        <f>Table2[[#This Row],[Power Sector 2065]]</f>
        <v>1</v>
      </c>
      <c r="AK93" s="7">
        <f>Table2[[#This Row],[Power Sector 2070]]</f>
        <v>1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f>Table2[[#This Row],[Transport 2060]]</f>
        <v>0</v>
      </c>
      <c r="AV93" s="7">
        <f>Table2[[#This Row],[Transport 2065]]</f>
        <v>0</v>
      </c>
      <c r="AW93" s="7">
        <f>Table2[[#This Row],[Transport 2070]]</f>
        <v>0</v>
      </c>
    </row>
    <row r="94" spans="1:49" x14ac:dyDescent="0.2">
      <c r="A94" t="s">
        <v>58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f>Table2[[#This Row],[Residential 2060]]</f>
        <v>0</v>
      </c>
      <c r="L94" s="7">
        <f>Table2[[#This Row],[Residential 2065]]</f>
        <v>0</v>
      </c>
      <c r="M94" s="7">
        <f>Table2[[#This Row],[Residential 2070]]</f>
        <v>0</v>
      </c>
      <c r="N94" s="7">
        <v>6.4388950028844621E-2</v>
      </c>
      <c r="O94" s="7">
        <v>6.4388950028844621E-2</v>
      </c>
      <c r="P94" s="7">
        <v>6.4388950028844621E-2</v>
      </c>
      <c r="Q94" s="7">
        <v>6.4388950028844621E-2</v>
      </c>
      <c r="R94" s="7">
        <v>6.4388950028844621E-2</v>
      </c>
      <c r="S94" s="7">
        <v>6.4388950028844621E-2</v>
      </c>
      <c r="T94" s="7">
        <v>6.4388950028844621E-2</v>
      </c>
      <c r="U94" s="7">
        <v>6.4388950028844621E-2</v>
      </c>
      <c r="V94" s="7">
        <v>6.4388950028844621E-2</v>
      </c>
      <c r="W94" s="7">
        <f>Table2[[#This Row],[Industry 2060]]</f>
        <v>6.4388950028844621E-2</v>
      </c>
      <c r="X94" s="7">
        <f>Table2[[#This Row],[Industry 2065]]</f>
        <v>6.4388950028844621E-2</v>
      </c>
      <c r="Y94" s="7">
        <f>Table2[[#This Row],[Industry 2070]]</f>
        <v>6.4388950028844621E-2</v>
      </c>
      <c r="Z94" s="7">
        <v>0.93561104997115541</v>
      </c>
      <c r="AA94" s="7">
        <v>0.93561104997115541</v>
      </c>
      <c r="AB94" s="7">
        <v>0.93561104997115541</v>
      </c>
      <c r="AC94" s="7">
        <v>0.93561104997115541</v>
      </c>
      <c r="AD94" s="7">
        <v>0.93561104997115541</v>
      </c>
      <c r="AE94" s="7">
        <v>0.93561104997115541</v>
      </c>
      <c r="AF94" s="7">
        <v>0.93561104997115541</v>
      </c>
      <c r="AG94" s="7">
        <v>0.93561104997115541</v>
      </c>
      <c r="AH94" s="7">
        <v>0.93561104997115541</v>
      </c>
      <c r="AI94" s="7">
        <f>Table2[[#This Row],[Power Sector 2060]]</f>
        <v>0.93561104997115541</v>
      </c>
      <c r="AJ94" s="7">
        <f>Table2[[#This Row],[Power Sector 2065]]</f>
        <v>0.93561104997115541</v>
      </c>
      <c r="AK94" s="7">
        <f>Table2[[#This Row],[Power Sector 2070]]</f>
        <v>0.93561104997115541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f>Table2[[#This Row],[Transport 2060]]</f>
        <v>0</v>
      </c>
      <c r="AV94" s="7">
        <f>Table2[[#This Row],[Transport 2065]]</f>
        <v>0</v>
      </c>
      <c r="AW94" s="7">
        <f>Table2[[#This Row],[Transport 2070]]</f>
        <v>0</v>
      </c>
    </row>
    <row r="95" spans="1:49" x14ac:dyDescent="0.2">
      <c r="A9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f>Table2[[#This Row],[Residential 2060]]</f>
        <v>0</v>
      </c>
      <c r="L95" s="7">
        <f>Table2[[#This Row],[Residential 2065]]</f>
        <v>0</v>
      </c>
      <c r="M95" s="7">
        <f>Table2[[#This Row],[Residential 2070]]</f>
        <v>0</v>
      </c>
      <c r="N95" s="7">
        <v>0.51164070008090212</v>
      </c>
      <c r="O95" s="7">
        <v>0.51164070008090212</v>
      </c>
      <c r="P95" s="7">
        <v>0.51164070008090212</v>
      </c>
      <c r="Q95" s="7">
        <v>0.51164070008090212</v>
      </c>
      <c r="R95" s="7">
        <v>0.51164070008090212</v>
      </c>
      <c r="S95" s="7">
        <v>0.51164070008090212</v>
      </c>
      <c r="T95" s="7">
        <v>0.51164070008090212</v>
      </c>
      <c r="U95" s="7">
        <v>0.51164070008090212</v>
      </c>
      <c r="V95" s="7">
        <v>0.51164070008090212</v>
      </c>
      <c r="W95" s="7">
        <f>Table2[[#This Row],[Industry 2060]]</f>
        <v>0.51164070008090212</v>
      </c>
      <c r="X95" s="7">
        <f>Table2[[#This Row],[Industry 2065]]</f>
        <v>0.51164070008090212</v>
      </c>
      <c r="Y95" s="7">
        <f>Table2[[#This Row],[Industry 2070]]</f>
        <v>0.51164070008090212</v>
      </c>
      <c r="Z95" s="7">
        <v>0.48835929991909777</v>
      </c>
      <c r="AA95" s="7">
        <v>0.48835929991909777</v>
      </c>
      <c r="AB95" s="7">
        <v>0.48835929991909777</v>
      </c>
      <c r="AC95" s="7">
        <v>0.48835929991909777</v>
      </c>
      <c r="AD95" s="7">
        <v>0.48835929991909777</v>
      </c>
      <c r="AE95" s="7">
        <v>0.48835929991909777</v>
      </c>
      <c r="AF95" s="7">
        <v>0.48835929991909777</v>
      </c>
      <c r="AG95" s="7">
        <v>0.48835929991909777</v>
      </c>
      <c r="AH95" s="7">
        <v>0.48835929991909777</v>
      </c>
      <c r="AI95" s="7">
        <f>Table2[[#This Row],[Power Sector 2060]]</f>
        <v>0.48835929991909777</v>
      </c>
      <c r="AJ95" s="7">
        <f>Table2[[#This Row],[Power Sector 2065]]</f>
        <v>0.48835929991909777</v>
      </c>
      <c r="AK95" s="7">
        <f>Table2[[#This Row],[Power Sector 2070]]</f>
        <v>0.48835929991909777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f>Table2[[#This Row],[Transport 2060]]</f>
        <v>0</v>
      </c>
      <c r="AV95" s="7">
        <f>Table2[[#This Row],[Transport 2065]]</f>
        <v>0</v>
      </c>
      <c r="AW95" s="7">
        <f>Table2[[#This Row],[Transport 2070]]</f>
        <v>0</v>
      </c>
    </row>
    <row r="96" spans="1:49" x14ac:dyDescent="0.2">
      <c r="A96" t="s">
        <v>63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f>Table2[[#This Row],[Residential 2060]]</f>
        <v>0</v>
      </c>
      <c r="L96" s="7">
        <f>Table2[[#This Row],[Residential 2065]]</f>
        <v>0</v>
      </c>
      <c r="M96" s="7">
        <f>Table2[[#This Row],[Residential 2070]]</f>
        <v>0</v>
      </c>
      <c r="N96" s="7">
        <v>0.68992617627684205</v>
      </c>
      <c r="O96" s="7">
        <v>0.68992617627684205</v>
      </c>
      <c r="P96" s="7">
        <v>0.68992617627684205</v>
      </c>
      <c r="Q96" s="7">
        <v>0.68992617627684205</v>
      </c>
      <c r="R96" s="7">
        <v>0.68992617627684205</v>
      </c>
      <c r="S96" s="7">
        <v>0.68992617627684205</v>
      </c>
      <c r="T96" s="7">
        <v>0.68992617627684205</v>
      </c>
      <c r="U96" s="7">
        <v>0.68992617627684205</v>
      </c>
      <c r="V96" s="7">
        <v>0.68992617627684205</v>
      </c>
      <c r="W96" s="7">
        <f>Table2[[#This Row],[Industry 2060]]</f>
        <v>0.68992617627684205</v>
      </c>
      <c r="X96" s="7">
        <f>Table2[[#This Row],[Industry 2065]]</f>
        <v>0.68992617627684205</v>
      </c>
      <c r="Y96" s="7">
        <f>Table2[[#This Row],[Industry 2070]]</f>
        <v>0.68992617627684205</v>
      </c>
      <c r="Z96" s="7">
        <v>0.310073823723158</v>
      </c>
      <c r="AA96" s="7">
        <v>0.310073823723158</v>
      </c>
      <c r="AB96" s="7">
        <v>0.310073823723158</v>
      </c>
      <c r="AC96" s="7">
        <v>0.310073823723158</v>
      </c>
      <c r="AD96" s="7">
        <v>0.310073823723158</v>
      </c>
      <c r="AE96" s="7">
        <v>0.310073823723158</v>
      </c>
      <c r="AF96" s="7">
        <v>0.310073823723158</v>
      </c>
      <c r="AG96" s="7">
        <v>0.310073823723158</v>
      </c>
      <c r="AH96" s="7">
        <v>0.310073823723158</v>
      </c>
      <c r="AI96" s="7">
        <f>Table2[[#This Row],[Power Sector 2060]]</f>
        <v>0.310073823723158</v>
      </c>
      <c r="AJ96" s="7">
        <f>Table2[[#This Row],[Power Sector 2065]]</f>
        <v>0.310073823723158</v>
      </c>
      <c r="AK96" s="7">
        <f>Table2[[#This Row],[Power Sector 2070]]</f>
        <v>0.310073823723158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f>Table2[[#This Row],[Transport 2060]]</f>
        <v>0</v>
      </c>
      <c r="AV96" s="7">
        <f>Table2[[#This Row],[Transport 2065]]</f>
        <v>0</v>
      </c>
      <c r="AW96" s="7">
        <f>Table2[[#This Row],[Transport 2070]]</f>
        <v>0</v>
      </c>
    </row>
    <row r="97" spans="1:49" x14ac:dyDescent="0.2">
      <c r="A97" t="s">
        <v>85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f>Table2[[#This Row],[Residential 2060]]</f>
        <v>0</v>
      </c>
      <c r="L97" s="7">
        <f>Table2[[#This Row],[Residential 2065]]</f>
        <v>0</v>
      </c>
      <c r="M97" s="7">
        <f>Table2[[#This Row],[Residential 2070]]</f>
        <v>0</v>
      </c>
      <c r="N97" s="7">
        <v>0.2</v>
      </c>
      <c r="O97" s="7">
        <v>0.2</v>
      </c>
      <c r="P97" s="7">
        <v>0.2</v>
      </c>
      <c r="Q97" s="7">
        <v>0.2</v>
      </c>
      <c r="R97" s="7">
        <v>0.2</v>
      </c>
      <c r="S97" s="7">
        <v>0.2</v>
      </c>
      <c r="T97" s="7">
        <v>0.2</v>
      </c>
      <c r="U97" s="7">
        <v>0.2</v>
      </c>
      <c r="V97" s="7">
        <v>0.2</v>
      </c>
      <c r="W97" s="7">
        <f>Table2[[#This Row],[Industry 2060]]</f>
        <v>0.2</v>
      </c>
      <c r="X97" s="7">
        <f>Table2[[#This Row],[Industry 2065]]</f>
        <v>0.2</v>
      </c>
      <c r="Y97" s="7">
        <f>Table2[[#This Row],[Industry 2070]]</f>
        <v>0.2</v>
      </c>
      <c r="Z97" s="7">
        <v>0.8</v>
      </c>
      <c r="AA97" s="7">
        <v>0.8</v>
      </c>
      <c r="AB97" s="7">
        <v>0.8</v>
      </c>
      <c r="AC97" s="7">
        <v>0.8</v>
      </c>
      <c r="AD97" s="7">
        <v>0.8</v>
      </c>
      <c r="AE97" s="7">
        <v>0.8</v>
      </c>
      <c r="AF97" s="7">
        <v>0.8</v>
      </c>
      <c r="AG97" s="7">
        <v>0.8</v>
      </c>
      <c r="AH97" s="7">
        <v>0.8</v>
      </c>
      <c r="AI97" s="7">
        <f>Table2[[#This Row],[Power Sector 2060]]</f>
        <v>0.8</v>
      </c>
      <c r="AJ97" s="7">
        <f>Table2[[#This Row],[Power Sector 2065]]</f>
        <v>0.8</v>
      </c>
      <c r="AK97" s="7">
        <f>Table2[[#This Row],[Power Sector 2070]]</f>
        <v>0.8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f>Table2[[#This Row],[Transport 2060]]</f>
        <v>0</v>
      </c>
      <c r="AV97" s="7">
        <f>Table2[[#This Row],[Transport 2065]]</f>
        <v>0</v>
      </c>
      <c r="AW97" s="7">
        <f>Table2[[#This Row],[Transport 2070]]</f>
        <v>0</v>
      </c>
    </row>
    <row r="98" spans="1:49" x14ac:dyDescent="0.2">
      <c r="A98" t="s">
        <v>60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f>Table2[[#This Row],[Residential 2060]]</f>
        <v>0</v>
      </c>
      <c r="L98" s="7">
        <f>Table2[[#This Row],[Residential 2065]]</f>
        <v>0</v>
      </c>
      <c r="M98" s="7">
        <f>Table2[[#This Row],[Residential 2070]]</f>
        <v>0</v>
      </c>
      <c r="N98" s="7">
        <v>0.55199012338804576</v>
      </c>
      <c r="O98" s="7">
        <v>0.55199012338804576</v>
      </c>
      <c r="P98" s="7">
        <v>0.55199012338804576</v>
      </c>
      <c r="Q98" s="7">
        <v>0.55199012338804576</v>
      </c>
      <c r="R98" s="7">
        <v>0.55199012338804576</v>
      </c>
      <c r="S98" s="7">
        <v>0.55199012338804576</v>
      </c>
      <c r="T98" s="7">
        <v>0.55199012338804576</v>
      </c>
      <c r="U98" s="7">
        <v>0.55199012338804576</v>
      </c>
      <c r="V98" s="7">
        <v>0.55199012338804576</v>
      </c>
      <c r="W98" s="7">
        <f>Table2[[#This Row],[Industry 2060]]</f>
        <v>0.55199012338804576</v>
      </c>
      <c r="X98" s="7">
        <f>Table2[[#This Row],[Industry 2065]]</f>
        <v>0.55199012338804576</v>
      </c>
      <c r="Y98" s="7">
        <f>Table2[[#This Row],[Industry 2070]]</f>
        <v>0.55199012338804576</v>
      </c>
      <c r="Z98" s="7">
        <v>0.44800987661195413</v>
      </c>
      <c r="AA98" s="7">
        <v>0.44800987661195413</v>
      </c>
      <c r="AB98" s="7">
        <v>0.44800987661195413</v>
      </c>
      <c r="AC98" s="7">
        <v>0.44800987661195413</v>
      </c>
      <c r="AD98" s="7">
        <v>0.44800987661195413</v>
      </c>
      <c r="AE98" s="7">
        <v>0.44800987661195413</v>
      </c>
      <c r="AF98" s="7">
        <v>0.44800987661195413</v>
      </c>
      <c r="AG98" s="7">
        <v>0.44800987661195413</v>
      </c>
      <c r="AH98" s="7">
        <v>0.44800987661195413</v>
      </c>
      <c r="AI98" s="7">
        <f>Table2[[#This Row],[Power Sector 2060]]</f>
        <v>0.44800987661195413</v>
      </c>
      <c r="AJ98" s="7">
        <f>Table2[[#This Row],[Power Sector 2065]]</f>
        <v>0.44800987661195413</v>
      </c>
      <c r="AK98" s="7">
        <f>Table2[[#This Row],[Power Sector 2070]]</f>
        <v>0.44800987661195413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f>Table2[[#This Row],[Transport 2060]]</f>
        <v>0</v>
      </c>
      <c r="AV98" s="7">
        <f>Table2[[#This Row],[Transport 2065]]</f>
        <v>0</v>
      </c>
      <c r="AW98" s="7">
        <f>Table2[[#This Row],[Transport 2070]]</f>
        <v>0</v>
      </c>
    </row>
    <row r="99" spans="1:49" x14ac:dyDescent="0.2">
      <c r="A99" t="s">
        <v>59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f>Table2[[#This Row],[Residential 2060]]</f>
        <v>0</v>
      </c>
      <c r="L99" s="7">
        <f>Table2[[#This Row],[Residential 2065]]</f>
        <v>0</v>
      </c>
      <c r="M99" s="7">
        <f>Table2[[#This Row],[Residential 2070]]</f>
        <v>0</v>
      </c>
      <c r="N99" s="7">
        <v>4.7616807746783556E-2</v>
      </c>
      <c r="O99" s="7">
        <v>4.7616807746783556E-2</v>
      </c>
      <c r="P99" s="7">
        <v>4.7616807746783556E-2</v>
      </c>
      <c r="Q99" s="7">
        <v>4.7616807746783556E-2</v>
      </c>
      <c r="R99" s="7">
        <v>4.7616807746783556E-2</v>
      </c>
      <c r="S99" s="7">
        <v>4.7616807746783556E-2</v>
      </c>
      <c r="T99" s="7">
        <v>4.7616807746783556E-2</v>
      </c>
      <c r="U99" s="7">
        <v>4.7616807746783556E-2</v>
      </c>
      <c r="V99" s="7">
        <v>4.7616807746783556E-2</v>
      </c>
      <c r="W99" s="7">
        <f>Table2[[#This Row],[Industry 2060]]</f>
        <v>4.7616807746783556E-2</v>
      </c>
      <c r="X99" s="7">
        <f>Table2[[#This Row],[Industry 2065]]</f>
        <v>4.7616807746783556E-2</v>
      </c>
      <c r="Y99" s="7">
        <f>Table2[[#This Row],[Industry 2070]]</f>
        <v>4.7616807746783556E-2</v>
      </c>
      <c r="Z99" s="7">
        <v>0.95238319225321655</v>
      </c>
      <c r="AA99" s="7">
        <v>0.95238319225321655</v>
      </c>
      <c r="AB99" s="7">
        <v>0.95238319225321655</v>
      </c>
      <c r="AC99" s="7">
        <v>0.95238319225321655</v>
      </c>
      <c r="AD99" s="7">
        <v>0.95238319225321655</v>
      </c>
      <c r="AE99" s="7">
        <v>0.95238319225321655</v>
      </c>
      <c r="AF99" s="7">
        <v>0.95238319225321655</v>
      </c>
      <c r="AG99" s="7">
        <v>0.95238319225321655</v>
      </c>
      <c r="AH99" s="7">
        <v>0.95238319225321655</v>
      </c>
      <c r="AI99" s="7">
        <f>Table2[[#This Row],[Power Sector 2060]]</f>
        <v>0.95238319225321655</v>
      </c>
      <c r="AJ99" s="7">
        <f>Table2[[#This Row],[Power Sector 2065]]</f>
        <v>0.95238319225321655</v>
      </c>
      <c r="AK99" s="7">
        <f>Table2[[#This Row],[Power Sector 2070]]</f>
        <v>0.95238319225321655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f>Table2[[#This Row],[Transport 2060]]</f>
        <v>0</v>
      </c>
      <c r="AV99" s="7">
        <f>Table2[[#This Row],[Transport 2065]]</f>
        <v>0</v>
      </c>
      <c r="AW99" s="7">
        <f>Table2[[#This Row],[Transport 2070]]</f>
        <v>0</v>
      </c>
    </row>
    <row r="100" spans="1:49" x14ac:dyDescent="0.2">
      <c r="A100" t="s">
        <v>24</v>
      </c>
      <c r="B100" s="7">
        <v>0.37630303662417791</v>
      </c>
      <c r="C100" s="7">
        <v>0.37630303662417791</v>
      </c>
      <c r="D100" s="7">
        <v>0.37630303662417791</v>
      </c>
      <c r="E100" s="7">
        <v>0.37630303662417791</v>
      </c>
      <c r="F100" s="7">
        <v>0.37630303662417791</v>
      </c>
      <c r="G100" s="7">
        <v>0.37630303662417791</v>
      </c>
      <c r="H100" s="7">
        <v>0.37630303662417791</v>
      </c>
      <c r="I100" s="7">
        <v>0.37630303662417791</v>
      </c>
      <c r="J100" s="7">
        <v>0.37630303662417791</v>
      </c>
      <c r="K100" s="7">
        <f>Table2[[#This Row],[Residential 2060]]</f>
        <v>0.37630303662417791</v>
      </c>
      <c r="L100" s="7">
        <f>Table2[[#This Row],[Residential 2065]]</f>
        <v>0.37630303662417791</v>
      </c>
      <c r="M100" s="7">
        <f>Table2[[#This Row],[Residential 2070]]</f>
        <v>0.37630303662417791</v>
      </c>
      <c r="N100" s="7">
        <v>0.28205681113265668</v>
      </c>
      <c r="O100" s="7">
        <v>0.28205681113265668</v>
      </c>
      <c r="P100" s="7">
        <v>0.28205681113265668</v>
      </c>
      <c r="Q100" s="7">
        <v>0.28205681113265668</v>
      </c>
      <c r="R100" s="7">
        <v>0.28205681113265668</v>
      </c>
      <c r="S100" s="7">
        <v>0.28205681113265668</v>
      </c>
      <c r="T100" s="7">
        <v>0.28205681113265668</v>
      </c>
      <c r="U100" s="7">
        <v>0.28205681113265668</v>
      </c>
      <c r="V100" s="7">
        <v>0.28205681113265668</v>
      </c>
      <c r="W100" s="7">
        <f>Table2[[#This Row],[Industry 2060]]</f>
        <v>0.28205681113265668</v>
      </c>
      <c r="X100" s="7">
        <f>Table2[[#This Row],[Industry 2065]]</f>
        <v>0.28205681113265668</v>
      </c>
      <c r="Y100" s="7">
        <f>Table2[[#This Row],[Industry 2070]]</f>
        <v>0.28205681113265668</v>
      </c>
      <c r="Z100" s="7">
        <v>0.34164015224316541</v>
      </c>
      <c r="AA100" s="7">
        <v>0.34164015224316541</v>
      </c>
      <c r="AB100" s="7">
        <v>0.34164015224316541</v>
      </c>
      <c r="AC100" s="7">
        <v>0.34164015224316541</v>
      </c>
      <c r="AD100" s="7">
        <v>0.34164015224316541</v>
      </c>
      <c r="AE100" s="7">
        <v>0.34164015224316541</v>
      </c>
      <c r="AF100" s="7">
        <v>0.34164015224316541</v>
      </c>
      <c r="AG100" s="7">
        <v>0.34164015224316541</v>
      </c>
      <c r="AH100" s="7">
        <v>0.34164015224316541</v>
      </c>
      <c r="AI100" s="7">
        <f>Table2[[#This Row],[Power Sector 2060]]</f>
        <v>0.34164015224316541</v>
      </c>
      <c r="AJ100" s="7">
        <f>Table2[[#This Row],[Power Sector 2065]]</f>
        <v>0.34164015224316541</v>
      </c>
      <c r="AK100" s="7">
        <f>Table2[[#This Row],[Power Sector 2070]]</f>
        <v>0.34164015224316541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f>Table2[[#This Row],[Transport 2060]]</f>
        <v>0</v>
      </c>
      <c r="AV100" s="7">
        <f>Table2[[#This Row],[Transport 2065]]</f>
        <v>0</v>
      </c>
      <c r="AW100" s="7">
        <f>Table2[[#This Row],[Transport 2070]]</f>
        <v>0</v>
      </c>
    </row>
    <row r="101" spans="1:49" x14ac:dyDescent="0.2">
      <c r="A101" t="s">
        <v>17</v>
      </c>
      <c r="B101" s="7">
        <v>9.4987401928620548E-3</v>
      </c>
      <c r="C101" s="7">
        <v>9.4987401928620548E-3</v>
      </c>
      <c r="D101" s="7">
        <v>9.4987401928620548E-3</v>
      </c>
      <c r="E101" s="7">
        <v>9.4987401928620548E-3</v>
      </c>
      <c r="F101" s="7">
        <v>9.4987401928620548E-3</v>
      </c>
      <c r="G101" s="7">
        <v>9.4987401928620548E-3</v>
      </c>
      <c r="H101" s="7">
        <v>9.4987401928620548E-3</v>
      </c>
      <c r="I101" s="7">
        <v>9.4987401928620548E-3</v>
      </c>
      <c r="J101" s="7">
        <v>9.4987401928620548E-3</v>
      </c>
      <c r="K101" s="7">
        <f>Table2[[#This Row],[Residential 2060]]</f>
        <v>9.4987401928620548E-3</v>
      </c>
      <c r="L101" s="7">
        <f>Table2[[#This Row],[Residential 2065]]</f>
        <v>9.4987401928620548E-3</v>
      </c>
      <c r="M101" s="7">
        <f>Table2[[#This Row],[Residential 2070]]</f>
        <v>9.4987401928620548E-3</v>
      </c>
      <c r="N101" s="7">
        <v>0.1151444551463237</v>
      </c>
      <c r="O101" s="7">
        <v>0.1151444551463237</v>
      </c>
      <c r="P101" s="7">
        <v>0.1151444551463237</v>
      </c>
      <c r="Q101" s="7">
        <v>0.1151444551463237</v>
      </c>
      <c r="R101" s="7">
        <v>0.1151444551463237</v>
      </c>
      <c r="S101" s="7">
        <v>0.1151444551463237</v>
      </c>
      <c r="T101" s="7">
        <v>0.1151444551463237</v>
      </c>
      <c r="U101" s="7">
        <v>0.1151444551463237</v>
      </c>
      <c r="V101" s="7">
        <v>0.1151444551463237</v>
      </c>
      <c r="W101" s="7">
        <f>Table2[[#This Row],[Industry 2060]]</f>
        <v>0.1151444551463237</v>
      </c>
      <c r="X101" s="7">
        <f>Table2[[#This Row],[Industry 2065]]</f>
        <v>0.1151444551463237</v>
      </c>
      <c r="Y101" s="7">
        <f>Table2[[#This Row],[Industry 2070]]</f>
        <v>0.1151444551463237</v>
      </c>
      <c r="Z101" s="7">
        <v>0.87535680466081434</v>
      </c>
      <c r="AA101" s="7">
        <v>0.87535680466081434</v>
      </c>
      <c r="AB101" s="7">
        <v>0.87535680466081434</v>
      </c>
      <c r="AC101" s="7">
        <v>0.87535680466081434</v>
      </c>
      <c r="AD101" s="7">
        <v>0.87535680466081434</v>
      </c>
      <c r="AE101" s="7">
        <v>0.87535680466081434</v>
      </c>
      <c r="AF101" s="7">
        <v>0.87535680466081434</v>
      </c>
      <c r="AG101" s="7">
        <v>0.87535680466081434</v>
      </c>
      <c r="AH101" s="7">
        <v>0.87535680466081434</v>
      </c>
      <c r="AI101" s="7">
        <f>Table2[[#This Row],[Power Sector 2060]]</f>
        <v>0.87535680466081434</v>
      </c>
      <c r="AJ101" s="7">
        <f>Table2[[#This Row],[Power Sector 2065]]</f>
        <v>0.87535680466081434</v>
      </c>
      <c r="AK101" s="7">
        <f>Table2[[#This Row],[Power Sector 2070]]</f>
        <v>0.87535680466081434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f>Table2[[#This Row],[Transport 2060]]</f>
        <v>0</v>
      </c>
      <c r="AV101" s="7">
        <f>Table2[[#This Row],[Transport 2065]]</f>
        <v>0</v>
      </c>
      <c r="AW101" s="7">
        <f>Table2[[#This Row],[Transport 2070]]</f>
        <v>0</v>
      </c>
    </row>
    <row r="102" spans="1:49" x14ac:dyDescent="0.2">
      <c r="A102" t="s">
        <v>14</v>
      </c>
      <c r="B102" s="7">
        <v>1.3022987007892549E-2</v>
      </c>
      <c r="C102" s="7">
        <v>1.3022987007892549E-2</v>
      </c>
      <c r="D102" s="7">
        <v>1.3022987007892549E-2</v>
      </c>
      <c r="E102" s="7">
        <v>1.3022987007892549E-2</v>
      </c>
      <c r="F102" s="7">
        <v>1.3022987007892549E-2</v>
      </c>
      <c r="G102" s="7">
        <v>1.3022987007892549E-2</v>
      </c>
      <c r="H102" s="7">
        <v>1.3022987007892549E-2</v>
      </c>
      <c r="I102" s="7">
        <v>1.3022987007892549E-2</v>
      </c>
      <c r="J102" s="7">
        <v>1.3022987007892549E-2</v>
      </c>
      <c r="K102" s="7">
        <f>Table2[[#This Row],[Residential 2060]]</f>
        <v>1.3022987007892549E-2</v>
      </c>
      <c r="L102" s="7">
        <f>Table2[[#This Row],[Residential 2065]]</f>
        <v>1.3022987007892549E-2</v>
      </c>
      <c r="M102" s="7">
        <f>Table2[[#This Row],[Residential 2070]]</f>
        <v>1.3022987007892549E-2</v>
      </c>
      <c r="N102" s="7">
        <v>0.18011567221328428</v>
      </c>
      <c r="O102" s="7">
        <v>0.18011567221328428</v>
      </c>
      <c r="P102" s="7">
        <v>0.18011567221328428</v>
      </c>
      <c r="Q102" s="7">
        <v>0.18011567221328428</v>
      </c>
      <c r="R102" s="7">
        <v>0.18011567221328428</v>
      </c>
      <c r="S102" s="7">
        <v>0.18011567221328428</v>
      </c>
      <c r="T102" s="7">
        <v>0.18011567221328428</v>
      </c>
      <c r="U102" s="7">
        <v>0.18011567221328428</v>
      </c>
      <c r="V102" s="7">
        <v>0.18011567221328428</v>
      </c>
      <c r="W102" s="7">
        <f>Table2[[#This Row],[Industry 2060]]</f>
        <v>0.18011567221328428</v>
      </c>
      <c r="X102" s="7">
        <f>Table2[[#This Row],[Industry 2065]]</f>
        <v>0.18011567221328428</v>
      </c>
      <c r="Y102" s="7">
        <f>Table2[[#This Row],[Industry 2070]]</f>
        <v>0.18011567221328428</v>
      </c>
      <c r="Z102" s="7">
        <v>0.80686134077882321</v>
      </c>
      <c r="AA102" s="7">
        <v>0.80686134077882321</v>
      </c>
      <c r="AB102" s="7">
        <v>0.80686134077882321</v>
      </c>
      <c r="AC102" s="7">
        <v>0.80686134077882321</v>
      </c>
      <c r="AD102" s="7">
        <v>0.80686134077882321</v>
      </c>
      <c r="AE102" s="7">
        <v>0.80686134077882321</v>
      </c>
      <c r="AF102" s="7">
        <v>0.80686134077882321</v>
      </c>
      <c r="AG102" s="7">
        <v>0.80686134077882321</v>
      </c>
      <c r="AH102" s="7">
        <v>0.80686134077882321</v>
      </c>
      <c r="AI102" s="7">
        <f>Table2[[#This Row],[Power Sector 2060]]</f>
        <v>0.80686134077882321</v>
      </c>
      <c r="AJ102" s="7">
        <f>Table2[[#This Row],[Power Sector 2065]]</f>
        <v>0.80686134077882321</v>
      </c>
      <c r="AK102" s="7">
        <f>Table2[[#This Row],[Power Sector 2070]]</f>
        <v>0.80686134077882321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f>Table2[[#This Row],[Transport 2060]]</f>
        <v>0</v>
      </c>
      <c r="AV102" s="7">
        <f>Table2[[#This Row],[Transport 2065]]</f>
        <v>0</v>
      </c>
      <c r="AW102" s="7">
        <f>Table2[[#This Row],[Transport 2070]]</f>
        <v>0</v>
      </c>
    </row>
    <row r="103" spans="1:49" x14ac:dyDescent="0.2">
      <c r="A103" t="s">
        <v>50</v>
      </c>
      <c r="B103" s="7">
        <v>2.7568509675362736E-2</v>
      </c>
      <c r="C103" s="7">
        <v>2.7568509675362736E-2</v>
      </c>
      <c r="D103" s="7">
        <v>2.7568509675362736E-2</v>
      </c>
      <c r="E103" s="7">
        <v>2.7568509675362736E-2</v>
      </c>
      <c r="F103" s="7">
        <v>2.7568509675362736E-2</v>
      </c>
      <c r="G103" s="7">
        <v>2.7568509675362736E-2</v>
      </c>
      <c r="H103" s="7">
        <v>2.7568509675362736E-2</v>
      </c>
      <c r="I103" s="7">
        <v>2.7568509675362736E-2</v>
      </c>
      <c r="J103" s="7">
        <v>2.7568509675362736E-2</v>
      </c>
      <c r="K103" s="7">
        <f>Table2[[#This Row],[Residential 2060]]</f>
        <v>2.7568509675362736E-2</v>
      </c>
      <c r="L103" s="7">
        <f>Table2[[#This Row],[Residential 2065]]</f>
        <v>2.7568509675362736E-2</v>
      </c>
      <c r="M103" s="7">
        <f>Table2[[#This Row],[Residential 2070]]</f>
        <v>2.7568509675362736E-2</v>
      </c>
      <c r="N103" s="7">
        <v>0.35527775466670464</v>
      </c>
      <c r="O103" s="7">
        <v>0.35527775466670464</v>
      </c>
      <c r="P103" s="7">
        <v>0.35527775466670464</v>
      </c>
      <c r="Q103" s="7">
        <v>0.35527775466670464</v>
      </c>
      <c r="R103" s="7">
        <v>0.35527775466670464</v>
      </c>
      <c r="S103" s="7">
        <v>0.35527775466670464</v>
      </c>
      <c r="T103" s="7">
        <v>0.35527775466670464</v>
      </c>
      <c r="U103" s="7">
        <v>0.35527775466670464</v>
      </c>
      <c r="V103" s="7">
        <v>0.35527775466670464</v>
      </c>
      <c r="W103" s="7">
        <f>Table2[[#This Row],[Industry 2060]]</f>
        <v>0.35527775466670464</v>
      </c>
      <c r="X103" s="7">
        <f>Table2[[#This Row],[Industry 2065]]</f>
        <v>0.35527775466670464</v>
      </c>
      <c r="Y103" s="7">
        <f>Table2[[#This Row],[Industry 2070]]</f>
        <v>0.35527775466670464</v>
      </c>
      <c r="Z103" s="7">
        <v>0.61715373565793263</v>
      </c>
      <c r="AA103" s="7">
        <v>0.61715373565793263</v>
      </c>
      <c r="AB103" s="7">
        <v>0.61715373565793263</v>
      </c>
      <c r="AC103" s="7">
        <v>0.61715373565793263</v>
      </c>
      <c r="AD103" s="7">
        <v>0.61715373565793263</v>
      </c>
      <c r="AE103" s="7">
        <v>0.61715373565793263</v>
      </c>
      <c r="AF103" s="7">
        <v>0.61715373565793263</v>
      </c>
      <c r="AG103" s="7">
        <v>0.61715373565793263</v>
      </c>
      <c r="AH103" s="7">
        <v>0.61715373565793263</v>
      </c>
      <c r="AI103" s="7">
        <f>Table2[[#This Row],[Power Sector 2060]]</f>
        <v>0.61715373565793263</v>
      </c>
      <c r="AJ103" s="7">
        <f>Table2[[#This Row],[Power Sector 2065]]</f>
        <v>0.61715373565793263</v>
      </c>
      <c r="AK103" s="7">
        <f>Table2[[#This Row],[Power Sector 2070]]</f>
        <v>0.61715373565793263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f>Table2[[#This Row],[Transport 2060]]</f>
        <v>0</v>
      </c>
      <c r="AV103" s="7">
        <f>Table2[[#This Row],[Transport 2065]]</f>
        <v>0</v>
      </c>
      <c r="AW103" s="7">
        <f>Table2[[#This Row],[Transport 2070]]</f>
        <v>0</v>
      </c>
    </row>
    <row r="104" spans="1:49" x14ac:dyDescent="0.2">
      <c r="A104" t="s">
        <v>81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f>Table2[[#This Row],[Residential 2060]]</f>
        <v>0</v>
      </c>
      <c r="L104" s="7">
        <f>Table2[[#This Row],[Residential 2065]]</f>
        <v>0</v>
      </c>
      <c r="M104" s="7">
        <f>Table2[[#This Row],[Residential 2070]]</f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f>Table2[[#This Row],[Industry 2060]]</f>
        <v>0</v>
      </c>
      <c r="X104" s="7">
        <f>Table2[[#This Row],[Industry 2065]]</f>
        <v>0</v>
      </c>
      <c r="Y104" s="7">
        <f>Table2[[#This Row],[Industry 2070]]</f>
        <v>0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f>Table2[[#This Row],[Power Sector 2060]]</f>
        <v>1</v>
      </c>
      <c r="AJ104" s="7">
        <f>Table2[[#This Row],[Power Sector 2065]]</f>
        <v>1</v>
      </c>
      <c r="AK104" s="7">
        <f>Table2[[#This Row],[Power Sector 2070]]</f>
        <v>1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f>Table2[[#This Row],[Transport 2060]]</f>
        <v>0</v>
      </c>
      <c r="AV104" s="7">
        <f>Table2[[#This Row],[Transport 2065]]</f>
        <v>0</v>
      </c>
      <c r="AW104" s="7">
        <f>Table2[[#This Row],[Transport 2070]]</f>
        <v>0</v>
      </c>
    </row>
    <row r="105" spans="1:49" x14ac:dyDescent="0.2">
      <c r="A105" t="s">
        <v>204</v>
      </c>
      <c r="B105" s="7">
        <v>0.51661509825815322</v>
      </c>
      <c r="C105" s="7">
        <v>0.51661509825815322</v>
      </c>
      <c r="D105" s="7">
        <v>0.51661509825815322</v>
      </c>
      <c r="E105" s="7">
        <v>0.51661509825815322</v>
      </c>
      <c r="F105" s="7">
        <v>0.51661509825815322</v>
      </c>
      <c r="G105" s="7">
        <v>0.51661509825815322</v>
      </c>
      <c r="H105" s="7">
        <v>0.51661509825815322</v>
      </c>
      <c r="I105" s="7">
        <v>0.51661509825815322</v>
      </c>
      <c r="J105" s="7">
        <v>0.51661509825815322</v>
      </c>
      <c r="K105" s="7">
        <f>Table2[[#This Row],[Residential 2060]]</f>
        <v>0.51661509825815322</v>
      </c>
      <c r="L105" s="7">
        <f>Table2[[#This Row],[Residential 2065]]</f>
        <v>0.51661509825815322</v>
      </c>
      <c r="M105" s="7">
        <f>Table2[[#This Row],[Residential 2070]]</f>
        <v>0.51661509825815322</v>
      </c>
      <c r="N105" s="7">
        <v>0.23888565368737436</v>
      </c>
      <c r="O105" s="7">
        <v>0.23888565368737436</v>
      </c>
      <c r="P105" s="7">
        <v>0.23888565368737436</v>
      </c>
      <c r="Q105" s="7">
        <v>0.23888565368737436</v>
      </c>
      <c r="R105" s="7">
        <v>0.23888565368737436</v>
      </c>
      <c r="S105" s="7">
        <v>0.23888565368737436</v>
      </c>
      <c r="T105" s="7">
        <v>0.23888565368737436</v>
      </c>
      <c r="U105" s="7">
        <v>0.23888565368737436</v>
      </c>
      <c r="V105" s="7">
        <v>0.23888565368737436</v>
      </c>
      <c r="W105" s="7">
        <f>Table2[[#This Row],[Industry 2060]]</f>
        <v>0.23888565368737436</v>
      </c>
      <c r="X105" s="7">
        <f>Table2[[#This Row],[Industry 2065]]</f>
        <v>0.23888565368737436</v>
      </c>
      <c r="Y105" s="7">
        <f>Table2[[#This Row],[Industry 2070]]</f>
        <v>0.23888565368737436</v>
      </c>
      <c r="Z105" s="7">
        <v>0.24449924805447243</v>
      </c>
      <c r="AA105" s="7">
        <v>0.24449924805447243</v>
      </c>
      <c r="AB105" s="7">
        <v>0.24449924805447243</v>
      </c>
      <c r="AC105" s="7">
        <v>0.24449924805447243</v>
      </c>
      <c r="AD105" s="7">
        <v>0.24449924805447243</v>
      </c>
      <c r="AE105" s="7">
        <v>0.24449924805447243</v>
      </c>
      <c r="AF105" s="7">
        <v>0.24449924805447243</v>
      </c>
      <c r="AG105" s="7">
        <v>0.24449924805447243</v>
      </c>
      <c r="AH105" s="7">
        <v>0.24449924805447243</v>
      </c>
      <c r="AI105" s="7">
        <f>Table2[[#This Row],[Power Sector 2060]]</f>
        <v>0.24449924805447243</v>
      </c>
      <c r="AJ105" s="7">
        <f>Table2[[#This Row],[Power Sector 2065]]</f>
        <v>0.24449924805447243</v>
      </c>
      <c r="AK105" s="7">
        <f>Table2[[#This Row],[Power Sector 2070]]</f>
        <v>0.24449924805447243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f>Table2[[#This Row],[Transport 2060]]</f>
        <v>0</v>
      </c>
      <c r="AV105" s="7">
        <f>Table2[[#This Row],[Transport 2065]]</f>
        <v>0</v>
      </c>
      <c r="AW105" s="7">
        <f>Table2[[#This Row],[Transport 2070]]</f>
        <v>0</v>
      </c>
    </row>
    <row r="106" spans="1:49" x14ac:dyDescent="0.2">
      <c r="A106" t="s">
        <v>205</v>
      </c>
      <c r="B106" s="7">
        <v>0.51661509825815322</v>
      </c>
      <c r="C106" s="7">
        <v>0.51661509825815322</v>
      </c>
      <c r="D106" s="7">
        <v>0.51661509825815322</v>
      </c>
      <c r="E106" s="7">
        <v>0.51661509825815322</v>
      </c>
      <c r="F106" s="7">
        <v>0.51661509825815322</v>
      </c>
      <c r="G106" s="7">
        <v>0.51661509825815322</v>
      </c>
      <c r="H106" s="7">
        <v>0.51661509825815322</v>
      </c>
      <c r="I106" s="7">
        <v>0.51661509825815322</v>
      </c>
      <c r="J106" s="7">
        <v>0.51661509825815322</v>
      </c>
      <c r="K106" s="7">
        <f>Table2[[#This Row],[Residential 2060]]</f>
        <v>0.51661509825815322</v>
      </c>
      <c r="L106" s="7">
        <f>Table2[[#This Row],[Residential 2065]]</f>
        <v>0.51661509825815322</v>
      </c>
      <c r="M106" s="7">
        <f>Table2[[#This Row],[Residential 2070]]</f>
        <v>0.51661509825815322</v>
      </c>
      <c r="N106" s="7">
        <v>0.23888565368737436</v>
      </c>
      <c r="O106" s="7">
        <v>0.23888565368737436</v>
      </c>
      <c r="P106" s="7">
        <v>0.23888565368737436</v>
      </c>
      <c r="Q106" s="7">
        <v>0.23888565368737436</v>
      </c>
      <c r="R106" s="7">
        <v>0.23888565368737436</v>
      </c>
      <c r="S106" s="7">
        <v>0.23888565368737436</v>
      </c>
      <c r="T106" s="7">
        <v>0.23888565368737436</v>
      </c>
      <c r="U106" s="7">
        <v>0.23888565368737436</v>
      </c>
      <c r="V106" s="7">
        <v>0.23888565368737436</v>
      </c>
      <c r="W106" s="7">
        <f>Table2[[#This Row],[Industry 2060]]</f>
        <v>0.23888565368737436</v>
      </c>
      <c r="X106" s="7">
        <f>Table2[[#This Row],[Industry 2065]]</f>
        <v>0.23888565368737436</v>
      </c>
      <c r="Y106" s="7">
        <f>Table2[[#This Row],[Industry 2070]]</f>
        <v>0.23888565368737436</v>
      </c>
      <c r="Z106" s="7">
        <v>0.24449924805447243</v>
      </c>
      <c r="AA106" s="7">
        <v>0.24449924805447243</v>
      </c>
      <c r="AB106" s="7">
        <v>0.24449924805447243</v>
      </c>
      <c r="AC106" s="7">
        <v>0.24449924805447243</v>
      </c>
      <c r="AD106" s="7">
        <v>0.24449924805447243</v>
      </c>
      <c r="AE106" s="7">
        <v>0.24449924805447243</v>
      </c>
      <c r="AF106" s="7">
        <v>0.24449924805447243</v>
      </c>
      <c r="AG106" s="7">
        <v>0.24449924805447243</v>
      </c>
      <c r="AH106" s="7">
        <v>0.24449924805447243</v>
      </c>
      <c r="AI106" s="7">
        <f>Table2[[#This Row],[Power Sector 2060]]</f>
        <v>0.24449924805447243</v>
      </c>
      <c r="AJ106" s="7">
        <f>Table2[[#This Row],[Power Sector 2065]]</f>
        <v>0.24449924805447243</v>
      </c>
      <c r="AK106" s="7">
        <f>Table2[[#This Row],[Power Sector 2070]]</f>
        <v>0.24449924805447243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f>Table2[[#This Row],[Transport 2060]]</f>
        <v>0</v>
      </c>
      <c r="AV106" s="7">
        <f>Table2[[#This Row],[Transport 2065]]</f>
        <v>0</v>
      </c>
      <c r="AW106" s="7">
        <f>Table2[[#This Row],[Transport 2070]]</f>
        <v>0</v>
      </c>
    </row>
    <row r="107" spans="1:49" x14ac:dyDescent="0.2">
      <c r="A107" t="s">
        <v>29</v>
      </c>
      <c r="B107" s="7">
        <v>0.51661509825815322</v>
      </c>
      <c r="C107" s="7">
        <v>0.51661509825815322</v>
      </c>
      <c r="D107" s="7">
        <v>0.51661509825815322</v>
      </c>
      <c r="E107" s="7">
        <v>0.51661509825815322</v>
      </c>
      <c r="F107" s="7">
        <v>0.51661509825815322</v>
      </c>
      <c r="G107" s="7">
        <v>0.51661509825815322</v>
      </c>
      <c r="H107" s="7">
        <v>0.51661509825815322</v>
      </c>
      <c r="I107" s="7">
        <v>0.51661509825815322</v>
      </c>
      <c r="J107" s="7">
        <v>0.51661509825815322</v>
      </c>
      <c r="K107" s="7">
        <f>Table2[[#This Row],[Residential 2060]]</f>
        <v>0.51661509825815322</v>
      </c>
      <c r="L107" s="7">
        <f>Table2[[#This Row],[Residential 2065]]</f>
        <v>0.51661509825815322</v>
      </c>
      <c r="M107" s="7">
        <f>Table2[[#This Row],[Residential 2070]]</f>
        <v>0.51661509825815322</v>
      </c>
      <c r="N107" s="7">
        <v>5.7230264123916297E-2</v>
      </c>
      <c r="O107" s="7">
        <v>5.7230264123916297E-2</v>
      </c>
      <c r="P107" s="7">
        <v>5.7230264123916297E-2</v>
      </c>
      <c r="Q107" s="7">
        <v>5.7230264123916297E-2</v>
      </c>
      <c r="R107" s="7">
        <v>5.7230264123916297E-2</v>
      </c>
      <c r="S107" s="7">
        <v>5.7230264123916297E-2</v>
      </c>
      <c r="T107" s="7">
        <v>5.7230264123916297E-2</v>
      </c>
      <c r="U107" s="7">
        <v>5.7230264123916297E-2</v>
      </c>
      <c r="V107" s="7">
        <v>5.7230264123916297E-2</v>
      </c>
      <c r="W107" s="7">
        <f>Table2[[#This Row],[Industry 2060]]</f>
        <v>5.7230264123916297E-2</v>
      </c>
      <c r="X107" s="7">
        <f>Table2[[#This Row],[Industry 2065]]</f>
        <v>5.7230264123916297E-2</v>
      </c>
      <c r="Y107" s="7">
        <f>Table2[[#This Row],[Industry 2070]]</f>
        <v>5.7230264123916297E-2</v>
      </c>
      <c r="Z107" s="7">
        <v>0.42615463761793032</v>
      </c>
      <c r="AA107" s="7">
        <v>0.42615463761793032</v>
      </c>
      <c r="AB107" s="7">
        <v>0.42615463761793032</v>
      </c>
      <c r="AC107" s="7">
        <v>0.42615463761793032</v>
      </c>
      <c r="AD107" s="7">
        <v>0.42615463761793032</v>
      </c>
      <c r="AE107" s="7">
        <v>0.42615463761793032</v>
      </c>
      <c r="AF107" s="7">
        <v>0.42615463761793032</v>
      </c>
      <c r="AG107" s="7">
        <v>0.42615463761793032</v>
      </c>
      <c r="AH107" s="7">
        <v>0.42615463761793032</v>
      </c>
      <c r="AI107" s="7">
        <f>Table2[[#This Row],[Power Sector 2060]]</f>
        <v>0.42615463761793032</v>
      </c>
      <c r="AJ107" s="7">
        <f>Table2[[#This Row],[Power Sector 2065]]</f>
        <v>0.42615463761793032</v>
      </c>
      <c r="AK107" s="7">
        <f>Table2[[#This Row],[Power Sector 2070]]</f>
        <v>0.42615463761793032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f>Table2[[#This Row],[Transport 2060]]</f>
        <v>0</v>
      </c>
      <c r="AV107" s="7">
        <f>Table2[[#This Row],[Transport 2065]]</f>
        <v>0</v>
      </c>
      <c r="AW107" s="7">
        <f>Table2[[#This Row],[Transport 2070]]</f>
        <v>0</v>
      </c>
    </row>
    <row r="108" spans="1:49" x14ac:dyDescent="0.2">
      <c r="A108" t="s">
        <v>30</v>
      </c>
      <c r="B108" s="7">
        <v>0.53362536363147683</v>
      </c>
      <c r="C108" s="7">
        <v>0.53362536363147683</v>
      </c>
      <c r="D108" s="7">
        <v>0.53362536363147683</v>
      </c>
      <c r="E108" s="7">
        <v>0.53362536363147683</v>
      </c>
      <c r="F108" s="7">
        <v>0.53362536363147683</v>
      </c>
      <c r="G108" s="7">
        <v>0.53362536363147683</v>
      </c>
      <c r="H108" s="7">
        <v>0.53362536363147683</v>
      </c>
      <c r="I108" s="7">
        <v>0.53362536363147683</v>
      </c>
      <c r="J108" s="7">
        <v>0.53362536363147683</v>
      </c>
      <c r="K108" s="7">
        <f>Table2[[#This Row],[Residential 2060]]</f>
        <v>0.53362536363147683</v>
      </c>
      <c r="L108" s="7">
        <f>Table2[[#This Row],[Residential 2065]]</f>
        <v>0.53362536363147683</v>
      </c>
      <c r="M108" s="7">
        <f>Table2[[#This Row],[Residential 2070]]</f>
        <v>0.53362536363147683</v>
      </c>
      <c r="N108" s="7">
        <v>0.46637463636852322</v>
      </c>
      <c r="O108" s="7">
        <v>0.46637463636852322</v>
      </c>
      <c r="P108" s="7">
        <v>0.46637463636852322</v>
      </c>
      <c r="Q108" s="7">
        <v>0.46637463636852322</v>
      </c>
      <c r="R108" s="7">
        <v>0.46637463636852322</v>
      </c>
      <c r="S108" s="7">
        <v>0.46637463636852322</v>
      </c>
      <c r="T108" s="7">
        <v>0.46637463636852322</v>
      </c>
      <c r="U108" s="7">
        <v>0.46637463636852322</v>
      </c>
      <c r="V108" s="7">
        <v>0.46637463636852322</v>
      </c>
      <c r="W108" s="7">
        <f>Table2[[#This Row],[Industry 2060]]</f>
        <v>0.46637463636852322</v>
      </c>
      <c r="X108" s="7">
        <f>Table2[[#This Row],[Industry 2065]]</f>
        <v>0.46637463636852322</v>
      </c>
      <c r="Y108" s="7">
        <f>Table2[[#This Row],[Industry 2070]]</f>
        <v>0.46637463636852322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f>Table2[[#This Row],[Power Sector 2060]]</f>
        <v>0</v>
      </c>
      <c r="AJ108" s="7">
        <f>Table2[[#This Row],[Power Sector 2065]]</f>
        <v>0</v>
      </c>
      <c r="AK108" s="7">
        <f>Table2[[#This Row],[Power Sector 2070]]</f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f>Table2[[#This Row],[Transport 2060]]</f>
        <v>0</v>
      </c>
      <c r="AV108" s="7">
        <f>Table2[[#This Row],[Transport 2065]]</f>
        <v>0</v>
      </c>
      <c r="AW108" s="7">
        <f>Table2[[#This Row],[Transport 2070]]</f>
        <v>0</v>
      </c>
    </row>
    <row r="109" spans="1:49" x14ac:dyDescent="0.2">
      <c r="A109" t="s">
        <v>48</v>
      </c>
      <c r="B109" s="7">
        <v>0.81312419543333736</v>
      </c>
      <c r="C109" s="7">
        <v>0.81312419543333736</v>
      </c>
      <c r="D109" s="7">
        <v>0.81312419543333736</v>
      </c>
      <c r="E109" s="7">
        <v>0.81312419543333736</v>
      </c>
      <c r="F109" s="7">
        <v>0.81312419543333736</v>
      </c>
      <c r="G109" s="7">
        <v>0.81312419543333736</v>
      </c>
      <c r="H109" s="7">
        <v>0.81312419543333736</v>
      </c>
      <c r="I109" s="7">
        <v>0.81312419543333736</v>
      </c>
      <c r="J109" s="7">
        <v>0.81312419543333736</v>
      </c>
      <c r="K109" s="7">
        <f>Table2[[#This Row],[Residential 2060]]</f>
        <v>0.81312419543333736</v>
      </c>
      <c r="L109" s="7">
        <f>Table2[[#This Row],[Residential 2065]]</f>
        <v>0.81312419543333736</v>
      </c>
      <c r="M109" s="7">
        <f>Table2[[#This Row],[Residential 2070]]</f>
        <v>0.81312419543333736</v>
      </c>
      <c r="N109" s="7">
        <v>0.18687580456666256</v>
      </c>
      <c r="O109" s="7">
        <v>0.18687580456666256</v>
      </c>
      <c r="P109" s="7">
        <v>0.18687580456666256</v>
      </c>
      <c r="Q109" s="7">
        <v>0.18687580456666256</v>
      </c>
      <c r="R109" s="7">
        <v>0.18687580456666256</v>
      </c>
      <c r="S109" s="7">
        <v>0.18687580456666256</v>
      </c>
      <c r="T109" s="7">
        <v>0.18687580456666256</v>
      </c>
      <c r="U109" s="7">
        <v>0.18687580456666256</v>
      </c>
      <c r="V109" s="7">
        <v>0.18687580456666256</v>
      </c>
      <c r="W109" s="7">
        <f>Table2[[#This Row],[Industry 2060]]</f>
        <v>0.18687580456666256</v>
      </c>
      <c r="X109" s="7">
        <f>Table2[[#This Row],[Industry 2065]]</f>
        <v>0.18687580456666256</v>
      </c>
      <c r="Y109" s="7">
        <f>Table2[[#This Row],[Industry 2070]]</f>
        <v>0.18687580456666256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f>Table2[[#This Row],[Power Sector 2060]]</f>
        <v>0</v>
      </c>
      <c r="AJ109" s="7">
        <f>Table2[[#This Row],[Power Sector 2065]]</f>
        <v>0</v>
      </c>
      <c r="AK109" s="7">
        <f>Table2[[#This Row],[Power Sector 2070]]</f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f>Table2[[#This Row],[Transport 2060]]</f>
        <v>0</v>
      </c>
      <c r="AV109" s="7">
        <f>Table2[[#This Row],[Transport 2065]]</f>
        <v>0</v>
      </c>
      <c r="AW109" s="7">
        <f>Table2[[#This Row],[Transport 2070]]</f>
        <v>0</v>
      </c>
    </row>
    <row r="110" spans="1:49" x14ac:dyDescent="0.2">
      <c r="A110" t="s">
        <v>27</v>
      </c>
      <c r="B110" s="7">
        <v>0.53510356101591816</v>
      </c>
      <c r="C110" s="7">
        <v>0.53510356101591816</v>
      </c>
      <c r="D110" s="7">
        <v>0.53510356101591816</v>
      </c>
      <c r="E110" s="7">
        <v>0.53510356101591816</v>
      </c>
      <c r="F110" s="7">
        <v>0.53510356101591816</v>
      </c>
      <c r="G110" s="7">
        <v>0.53510356101591816</v>
      </c>
      <c r="H110" s="7">
        <v>0.53510356101591816</v>
      </c>
      <c r="I110" s="7">
        <v>0.53510356101591816</v>
      </c>
      <c r="J110" s="7">
        <v>0.53510356101591816</v>
      </c>
      <c r="K110" s="7">
        <f>Table2[[#This Row],[Residential 2060]]</f>
        <v>0.53510356101591816</v>
      </c>
      <c r="L110" s="7">
        <f>Table2[[#This Row],[Residential 2065]]</f>
        <v>0.53510356101591816</v>
      </c>
      <c r="M110" s="7">
        <f>Table2[[#This Row],[Residential 2070]]</f>
        <v>0.53510356101591816</v>
      </c>
      <c r="N110" s="7">
        <v>0.24506190969039537</v>
      </c>
      <c r="O110" s="7">
        <v>0.24506190969039537</v>
      </c>
      <c r="P110" s="7">
        <v>0.24506190969039537</v>
      </c>
      <c r="Q110" s="7">
        <v>0.24506190969039537</v>
      </c>
      <c r="R110" s="7">
        <v>0.24506190969039537</v>
      </c>
      <c r="S110" s="7">
        <v>0.24506190969039537</v>
      </c>
      <c r="T110" s="7">
        <v>0.24506190969039537</v>
      </c>
      <c r="U110" s="7">
        <v>0.24506190969039537</v>
      </c>
      <c r="V110" s="7">
        <v>0.24506190969039537</v>
      </c>
      <c r="W110" s="7">
        <f>Table2[[#This Row],[Industry 2060]]</f>
        <v>0.24506190969039537</v>
      </c>
      <c r="X110" s="7">
        <f>Table2[[#This Row],[Industry 2065]]</f>
        <v>0.24506190969039537</v>
      </c>
      <c r="Y110" s="7">
        <f>Table2[[#This Row],[Industry 2070]]</f>
        <v>0.24506190969039537</v>
      </c>
      <c r="Z110" s="7">
        <v>0.21983452929368655</v>
      </c>
      <c r="AA110" s="7">
        <v>0.21983452929368655</v>
      </c>
      <c r="AB110" s="7">
        <v>0.21983452929368655</v>
      </c>
      <c r="AC110" s="7">
        <v>0.21983452929368655</v>
      </c>
      <c r="AD110" s="7">
        <v>0.21983452929368655</v>
      </c>
      <c r="AE110" s="7">
        <v>0.21983452929368655</v>
      </c>
      <c r="AF110" s="7">
        <v>0.21983452929368655</v>
      </c>
      <c r="AG110" s="7">
        <v>0.21983452929368655</v>
      </c>
      <c r="AH110" s="7">
        <v>0.21983452929368655</v>
      </c>
      <c r="AI110" s="7">
        <f>Table2[[#This Row],[Power Sector 2060]]</f>
        <v>0.21983452929368655</v>
      </c>
      <c r="AJ110" s="7">
        <f>Table2[[#This Row],[Power Sector 2065]]</f>
        <v>0.21983452929368655</v>
      </c>
      <c r="AK110" s="7">
        <f>Table2[[#This Row],[Power Sector 2070]]</f>
        <v>0.21983452929368655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f>Table2[[#This Row],[Transport 2060]]</f>
        <v>0</v>
      </c>
      <c r="AV110" s="7">
        <f>Table2[[#This Row],[Transport 2065]]</f>
        <v>0</v>
      </c>
      <c r="AW110" s="7">
        <f>Table2[[#This Row],[Transport 2070]]</f>
        <v>0</v>
      </c>
    </row>
    <row r="111" spans="1:49" x14ac:dyDescent="0.2">
      <c r="A111" t="s">
        <v>49</v>
      </c>
      <c r="B111" s="7">
        <v>0.27015313303720939</v>
      </c>
      <c r="C111" s="7">
        <v>0.27015313303720939</v>
      </c>
      <c r="D111" s="7">
        <v>0.27015313303720939</v>
      </c>
      <c r="E111" s="7">
        <v>0.27015313303720939</v>
      </c>
      <c r="F111" s="7">
        <v>0.27015313303720939</v>
      </c>
      <c r="G111" s="7">
        <v>0.27015313303720939</v>
      </c>
      <c r="H111" s="7">
        <v>0.27015313303720939</v>
      </c>
      <c r="I111" s="7">
        <v>0.27015313303720939</v>
      </c>
      <c r="J111" s="7">
        <v>0.27015313303720939</v>
      </c>
      <c r="K111" s="7">
        <f>Table2[[#This Row],[Residential 2060]]</f>
        <v>0.27015313303720939</v>
      </c>
      <c r="L111" s="7">
        <f>Table2[[#This Row],[Residential 2065]]</f>
        <v>0.27015313303720939</v>
      </c>
      <c r="M111" s="7">
        <f>Table2[[#This Row],[Residential 2070]]</f>
        <v>0.27015313303720939</v>
      </c>
      <c r="N111" s="7">
        <v>0.45084488846144383</v>
      </c>
      <c r="O111" s="7">
        <v>0.45084488846144383</v>
      </c>
      <c r="P111" s="7">
        <v>0.45084488846144383</v>
      </c>
      <c r="Q111" s="7">
        <v>0.45084488846144383</v>
      </c>
      <c r="R111" s="7">
        <v>0.45084488846144383</v>
      </c>
      <c r="S111" s="7">
        <v>0.45084488846144383</v>
      </c>
      <c r="T111" s="7">
        <v>0.45084488846144383</v>
      </c>
      <c r="U111" s="7">
        <v>0.45084488846144383</v>
      </c>
      <c r="V111" s="7">
        <v>0.45084488846144383</v>
      </c>
      <c r="W111" s="7">
        <f>Table2[[#This Row],[Industry 2060]]</f>
        <v>0.45084488846144383</v>
      </c>
      <c r="X111" s="7">
        <f>Table2[[#This Row],[Industry 2065]]</f>
        <v>0.45084488846144383</v>
      </c>
      <c r="Y111" s="7">
        <f>Table2[[#This Row],[Industry 2070]]</f>
        <v>0.45084488846144383</v>
      </c>
      <c r="Z111" s="7">
        <v>0.27900197850134673</v>
      </c>
      <c r="AA111" s="7">
        <v>0.27900197850134673</v>
      </c>
      <c r="AB111" s="7">
        <v>0.27900197850134673</v>
      </c>
      <c r="AC111" s="7">
        <v>0.27900197850134673</v>
      </c>
      <c r="AD111" s="7">
        <v>0.27900197850134673</v>
      </c>
      <c r="AE111" s="7">
        <v>0.27900197850134673</v>
      </c>
      <c r="AF111" s="7">
        <v>0.27900197850134673</v>
      </c>
      <c r="AG111" s="7">
        <v>0.27900197850134673</v>
      </c>
      <c r="AH111" s="7">
        <v>0.27900197850134673</v>
      </c>
      <c r="AI111" s="7">
        <f>Table2[[#This Row],[Power Sector 2060]]</f>
        <v>0.27900197850134673</v>
      </c>
      <c r="AJ111" s="7">
        <f>Table2[[#This Row],[Power Sector 2065]]</f>
        <v>0.27900197850134673</v>
      </c>
      <c r="AK111" s="7">
        <f>Table2[[#This Row],[Power Sector 2070]]</f>
        <v>0.27900197850134673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f>Table2[[#This Row],[Transport 2060]]</f>
        <v>0</v>
      </c>
      <c r="AV111" s="7">
        <f>Table2[[#This Row],[Transport 2065]]</f>
        <v>0</v>
      </c>
      <c r="AW111" s="7">
        <f>Table2[[#This Row],[Transport 2070]]</f>
        <v>0</v>
      </c>
    </row>
    <row r="112" spans="1:49" x14ac:dyDescent="0.2">
      <c r="A112" t="s">
        <v>68</v>
      </c>
      <c r="B112" s="7">
        <v>1.0703031927097836E-3</v>
      </c>
      <c r="C112" s="7">
        <v>1.0703031927097836E-3</v>
      </c>
      <c r="D112" s="7">
        <v>1.0703031927097836E-3</v>
      </c>
      <c r="E112" s="7">
        <v>1.0703031927097836E-3</v>
      </c>
      <c r="F112" s="7">
        <v>1.0703031927097836E-3</v>
      </c>
      <c r="G112" s="7">
        <v>1.0703031927097836E-3</v>
      </c>
      <c r="H112" s="7">
        <v>1.0703031927097836E-3</v>
      </c>
      <c r="I112" s="7">
        <v>1.0703031927097836E-3</v>
      </c>
      <c r="J112" s="7">
        <v>1.0703031927097836E-3</v>
      </c>
      <c r="K112" s="7">
        <f>Table2[[#This Row],[Residential 2060]]</f>
        <v>1.0703031927097836E-3</v>
      </c>
      <c r="L112" s="7">
        <f>Table2[[#This Row],[Residential 2065]]</f>
        <v>1.0703031927097836E-3</v>
      </c>
      <c r="M112" s="7">
        <f>Table2[[#This Row],[Residential 2070]]</f>
        <v>1.0703031927097836E-3</v>
      </c>
      <c r="N112" s="7">
        <v>0.32720385603380814</v>
      </c>
      <c r="O112" s="7">
        <v>0.32720385603380814</v>
      </c>
      <c r="P112" s="7">
        <v>0.32720385603380814</v>
      </c>
      <c r="Q112" s="7">
        <v>0.32720385603380814</v>
      </c>
      <c r="R112" s="7">
        <v>0.32720385603380814</v>
      </c>
      <c r="S112" s="7">
        <v>0.32720385603380814</v>
      </c>
      <c r="T112" s="7">
        <v>0.32720385603380814</v>
      </c>
      <c r="U112" s="7">
        <v>0.32720385603380814</v>
      </c>
      <c r="V112" s="7">
        <v>0.32720385603380814</v>
      </c>
      <c r="W112" s="7">
        <f>Table2[[#This Row],[Industry 2060]]</f>
        <v>0.32720385603380814</v>
      </c>
      <c r="X112" s="7">
        <f>Table2[[#This Row],[Industry 2065]]</f>
        <v>0.32720385603380814</v>
      </c>
      <c r="Y112" s="7">
        <f>Table2[[#This Row],[Industry 2070]]</f>
        <v>0.32720385603380814</v>
      </c>
      <c r="Z112" s="7">
        <v>0.67172584077348219</v>
      </c>
      <c r="AA112" s="7">
        <v>0.67172584077348219</v>
      </c>
      <c r="AB112" s="7">
        <v>0.67172584077348219</v>
      </c>
      <c r="AC112" s="7">
        <v>0.67172584077348219</v>
      </c>
      <c r="AD112" s="7">
        <v>0.67172584077348219</v>
      </c>
      <c r="AE112" s="7">
        <v>0.67172584077348219</v>
      </c>
      <c r="AF112" s="7">
        <v>0.67172584077348219</v>
      </c>
      <c r="AG112" s="7">
        <v>0.67172584077348219</v>
      </c>
      <c r="AH112" s="7">
        <v>0.67172584077348219</v>
      </c>
      <c r="AI112" s="7">
        <f>Table2[[#This Row],[Power Sector 2060]]</f>
        <v>0.67172584077348219</v>
      </c>
      <c r="AJ112" s="7">
        <f>Table2[[#This Row],[Power Sector 2065]]</f>
        <v>0.67172584077348219</v>
      </c>
      <c r="AK112" s="7">
        <f>Table2[[#This Row],[Power Sector 2070]]</f>
        <v>0.67172584077348219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f>Table2[[#This Row],[Transport 2060]]</f>
        <v>0</v>
      </c>
      <c r="AV112" s="7">
        <f>Table2[[#This Row],[Transport 2065]]</f>
        <v>0</v>
      </c>
      <c r="AW112" s="7">
        <f>Table2[[#This Row],[Transport 2070]]</f>
        <v>0</v>
      </c>
    </row>
    <row r="113" spans="1:49" x14ac:dyDescent="0.2">
      <c r="A113" t="s">
        <v>107</v>
      </c>
      <c r="B113" s="7">
        <v>8.219096536200717E-4</v>
      </c>
      <c r="C113" s="7">
        <v>8.219096536200717E-4</v>
      </c>
      <c r="D113" s="7">
        <v>8.219096536200717E-4</v>
      </c>
      <c r="E113" s="7">
        <v>8.219096536200717E-4</v>
      </c>
      <c r="F113" s="7">
        <v>8.219096536200717E-4</v>
      </c>
      <c r="G113" s="7">
        <v>8.219096536200717E-4</v>
      </c>
      <c r="H113" s="7">
        <v>8.219096536200717E-4</v>
      </c>
      <c r="I113" s="7">
        <v>8.219096536200717E-4</v>
      </c>
      <c r="J113" s="7">
        <v>8.219096536200717E-4</v>
      </c>
      <c r="K113" s="7">
        <f>Table2[[#This Row],[Residential 2060]]</f>
        <v>8.219096536200717E-4</v>
      </c>
      <c r="L113" s="7">
        <f>Table2[[#This Row],[Residential 2065]]</f>
        <v>8.219096536200717E-4</v>
      </c>
      <c r="M113" s="7">
        <f>Table2[[#This Row],[Residential 2070]]</f>
        <v>8.219096536200717E-4</v>
      </c>
      <c r="N113" s="7">
        <v>0.30941988165173634</v>
      </c>
      <c r="O113" s="7">
        <v>0.30941988165173634</v>
      </c>
      <c r="P113" s="7">
        <v>0.30941988165173634</v>
      </c>
      <c r="Q113" s="7">
        <v>0.30941988165173634</v>
      </c>
      <c r="R113" s="7">
        <v>0.30941988165173634</v>
      </c>
      <c r="S113" s="7">
        <v>0.30941988165173634</v>
      </c>
      <c r="T113" s="7">
        <v>0.30941988165173634</v>
      </c>
      <c r="U113" s="7">
        <v>0.30941988165173634</v>
      </c>
      <c r="V113" s="7">
        <v>0.30941988165173634</v>
      </c>
      <c r="W113" s="7">
        <f>Table2[[#This Row],[Industry 2060]]</f>
        <v>0.30941988165173634</v>
      </c>
      <c r="X113" s="7">
        <f>Table2[[#This Row],[Industry 2065]]</f>
        <v>0.30941988165173634</v>
      </c>
      <c r="Y113" s="7">
        <f>Table2[[#This Row],[Industry 2070]]</f>
        <v>0.30941988165173634</v>
      </c>
      <c r="Z113" s="7">
        <v>0.68975820869464355</v>
      </c>
      <c r="AA113" s="7">
        <v>0.68975820869464355</v>
      </c>
      <c r="AB113" s="7">
        <v>0.68975820869464355</v>
      </c>
      <c r="AC113" s="7">
        <v>0.68975820869464355</v>
      </c>
      <c r="AD113" s="7">
        <v>0.68975820869464355</v>
      </c>
      <c r="AE113" s="7">
        <v>0.68975820869464355</v>
      </c>
      <c r="AF113" s="7">
        <v>0.68975820869464355</v>
      </c>
      <c r="AG113" s="7">
        <v>0.68975820869464355</v>
      </c>
      <c r="AH113" s="7">
        <v>0.68975820869464355</v>
      </c>
      <c r="AI113" s="7">
        <f>Table2[[#This Row],[Power Sector 2060]]</f>
        <v>0.68975820869464355</v>
      </c>
      <c r="AJ113" s="7">
        <f>Table2[[#This Row],[Power Sector 2065]]</f>
        <v>0.68975820869464355</v>
      </c>
      <c r="AK113" s="7">
        <f>Table2[[#This Row],[Power Sector 2070]]</f>
        <v>0.68975820869464355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f>Table2[[#This Row],[Transport 2060]]</f>
        <v>0</v>
      </c>
      <c r="AV113" s="7">
        <f>Table2[[#This Row],[Transport 2065]]</f>
        <v>0</v>
      </c>
      <c r="AW113" s="7">
        <f>Table2[[#This Row],[Transport 2070]]</f>
        <v>0</v>
      </c>
    </row>
    <row r="114" spans="1:49" x14ac:dyDescent="0.2">
      <c r="A114" t="s">
        <v>71</v>
      </c>
      <c r="B114" s="7">
        <v>5.9070999454806296E-4</v>
      </c>
      <c r="C114" s="7">
        <v>5.9070999454806296E-4</v>
      </c>
      <c r="D114" s="7">
        <v>5.9070999454806296E-4</v>
      </c>
      <c r="E114" s="7">
        <v>5.9070999454806296E-4</v>
      </c>
      <c r="F114" s="7">
        <v>5.9070999454806296E-4</v>
      </c>
      <c r="G114" s="7">
        <v>5.9070999454806296E-4</v>
      </c>
      <c r="H114" s="7">
        <v>5.9070999454806296E-4</v>
      </c>
      <c r="I114" s="7">
        <v>5.9070999454806296E-4</v>
      </c>
      <c r="J114" s="7">
        <v>5.9070999454806296E-4</v>
      </c>
      <c r="K114" s="7">
        <f>Table2[[#This Row],[Residential 2060]]</f>
        <v>5.9070999454806296E-4</v>
      </c>
      <c r="L114" s="7">
        <f>Table2[[#This Row],[Residential 2065]]</f>
        <v>5.9070999454806296E-4</v>
      </c>
      <c r="M114" s="7">
        <f>Table2[[#This Row],[Residential 2070]]</f>
        <v>5.9070999454806296E-4</v>
      </c>
      <c r="N114" s="7">
        <v>0.29286691964979256</v>
      </c>
      <c r="O114" s="7">
        <v>0.29286691964979256</v>
      </c>
      <c r="P114" s="7">
        <v>0.29286691964979256</v>
      </c>
      <c r="Q114" s="7">
        <v>0.29286691964979256</v>
      </c>
      <c r="R114" s="7">
        <v>0.29286691964979256</v>
      </c>
      <c r="S114" s="7">
        <v>0.29286691964979256</v>
      </c>
      <c r="T114" s="7">
        <v>0.29286691964979256</v>
      </c>
      <c r="U114" s="7">
        <v>0.29286691964979256</v>
      </c>
      <c r="V114" s="7">
        <v>0.29286691964979256</v>
      </c>
      <c r="W114" s="7">
        <f>Table2[[#This Row],[Industry 2060]]</f>
        <v>0.29286691964979256</v>
      </c>
      <c r="X114" s="7">
        <f>Table2[[#This Row],[Industry 2065]]</f>
        <v>0.29286691964979256</v>
      </c>
      <c r="Y114" s="7">
        <f>Table2[[#This Row],[Industry 2070]]</f>
        <v>0.29286691964979256</v>
      </c>
      <c r="Z114" s="7">
        <v>0.70654237035565925</v>
      </c>
      <c r="AA114" s="7">
        <v>0.70654237035565925</v>
      </c>
      <c r="AB114" s="7">
        <v>0.70654237035565925</v>
      </c>
      <c r="AC114" s="7">
        <v>0.70654237035565925</v>
      </c>
      <c r="AD114" s="7">
        <v>0.70654237035565925</v>
      </c>
      <c r="AE114" s="7">
        <v>0.70654237035565925</v>
      </c>
      <c r="AF114" s="7">
        <v>0.70654237035565925</v>
      </c>
      <c r="AG114" s="7">
        <v>0.70654237035565925</v>
      </c>
      <c r="AH114" s="7">
        <v>0.70654237035565925</v>
      </c>
      <c r="AI114" s="7">
        <f>Table2[[#This Row],[Power Sector 2060]]</f>
        <v>0.70654237035565925</v>
      </c>
      <c r="AJ114" s="7">
        <f>Table2[[#This Row],[Power Sector 2065]]</f>
        <v>0.70654237035565925</v>
      </c>
      <c r="AK114" s="7">
        <f>Table2[[#This Row],[Power Sector 2070]]</f>
        <v>0.70654237035565925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f>Table2[[#This Row],[Transport 2060]]</f>
        <v>0</v>
      </c>
      <c r="AV114" s="7">
        <f>Table2[[#This Row],[Transport 2065]]</f>
        <v>0</v>
      </c>
      <c r="AW114" s="7">
        <f>Table2[[#This Row],[Transport 2070]]</f>
        <v>0</v>
      </c>
    </row>
    <row r="115" spans="1:49" x14ac:dyDescent="0.2">
      <c r="A115" t="s">
        <v>61</v>
      </c>
      <c r="B115" s="7">
        <v>5.93495442374163E-4</v>
      </c>
      <c r="C115" s="7">
        <v>5.93495442374163E-4</v>
      </c>
      <c r="D115" s="7">
        <v>5.93495442374163E-4</v>
      </c>
      <c r="E115" s="7">
        <v>5.93495442374163E-4</v>
      </c>
      <c r="F115" s="7">
        <v>5.93495442374163E-4</v>
      </c>
      <c r="G115" s="7">
        <v>5.93495442374163E-4</v>
      </c>
      <c r="H115" s="7">
        <v>5.93495442374163E-4</v>
      </c>
      <c r="I115" s="7">
        <v>5.93495442374163E-4</v>
      </c>
      <c r="J115" s="7">
        <v>5.93495442374163E-4</v>
      </c>
      <c r="K115" s="7">
        <f>Table2[[#This Row],[Residential 2060]]</f>
        <v>5.93495442374163E-4</v>
      </c>
      <c r="L115" s="7">
        <f>Table2[[#This Row],[Residential 2065]]</f>
        <v>5.93495442374163E-4</v>
      </c>
      <c r="M115" s="7">
        <f>Table2[[#This Row],[Residential 2070]]</f>
        <v>5.93495442374163E-4</v>
      </c>
      <c r="N115" s="7">
        <v>0.29306634646646218</v>
      </c>
      <c r="O115" s="7">
        <v>0.29306634646646218</v>
      </c>
      <c r="P115" s="7">
        <v>0.29306634646646218</v>
      </c>
      <c r="Q115" s="7">
        <v>0.29306634646646218</v>
      </c>
      <c r="R115" s="7">
        <v>0.29306634646646218</v>
      </c>
      <c r="S115" s="7">
        <v>0.29306634646646218</v>
      </c>
      <c r="T115" s="7">
        <v>0.29306634646646218</v>
      </c>
      <c r="U115" s="7">
        <v>0.29306634646646218</v>
      </c>
      <c r="V115" s="7">
        <v>0.29306634646646218</v>
      </c>
      <c r="W115" s="7">
        <f>Table2[[#This Row],[Industry 2060]]</f>
        <v>0.29306634646646218</v>
      </c>
      <c r="X115" s="7">
        <f>Table2[[#This Row],[Industry 2065]]</f>
        <v>0.29306634646646218</v>
      </c>
      <c r="Y115" s="7">
        <f>Table2[[#This Row],[Industry 2070]]</f>
        <v>0.29306634646646218</v>
      </c>
      <c r="Z115" s="7">
        <v>0.70634015809116368</v>
      </c>
      <c r="AA115" s="7">
        <v>0.70634015809116368</v>
      </c>
      <c r="AB115" s="7">
        <v>0.70634015809116368</v>
      </c>
      <c r="AC115" s="7">
        <v>0.70634015809116368</v>
      </c>
      <c r="AD115" s="7">
        <v>0.70634015809116368</v>
      </c>
      <c r="AE115" s="7">
        <v>0.70634015809116368</v>
      </c>
      <c r="AF115" s="7">
        <v>0.70634015809116368</v>
      </c>
      <c r="AG115" s="7">
        <v>0.70634015809116368</v>
      </c>
      <c r="AH115" s="7">
        <v>0.70634015809116368</v>
      </c>
      <c r="AI115" s="7">
        <f>Table2[[#This Row],[Power Sector 2060]]</f>
        <v>0.70634015809116368</v>
      </c>
      <c r="AJ115" s="7">
        <f>Table2[[#This Row],[Power Sector 2065]]</f>
        <v>0.70634015809116368</v>
      </c>
      <c r="AK115" s="7">
        <f>Table2[[#This Row],[Power Sector 2070]]</f>
        <v>0.70634015809116368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f>Table2[[#This Row],[Transport 2060]]</f>
        <v>0</v>
      </c>
      <c r="AV115" s="7">
        <f>Table2[[#This Row],[Transport 2065]]</f>
        <v>0</v>
      </c>
      <c r="AW115" s="7">
        <f>Table2[[#This Row],[Transport 2070]]</f>
        <v>0</v>
      </c>
    </row>
    <row r="116" spans="1:49" x14ac:dyDescent="0.2">
      <c r="A116" t="s">
        <v>69</v>
      </c>
      <c r="B116" s="7">
        <v>5.0050985100024328E-2</v>
      </c>
      <c r="C116" s="7">
        <v>5.0050985100024328E-2</v>
      </c>
      <c r="D116" s="7">
        <v>5.0050985100024328E-2</v>
      </c>
      <c r="E116" s="7">
        <v>5.0050985100024328E-2</v>
      </c>
      <c r="F116" s="7">
        <v>5.0050985100024328E-2</v>
      </c>
      <c r="G116" s="7">
        <v>5.0050985100024328E-2</v>
      </c>
      <c r="H116" s="7">
        <v>5.0050985100024328E-2</v>
      </c>
      <c r="I116" s="7">
        <v>5.0050985100024328E-2</v>
      </c>
      <c r="J116" s="7">
        <v>5.0050985100024328E-2</v>
      </c>
      <c r="K116" s="7">
        <f>Table2[[#This Row],[Residential 2060]]</f>
        <v>5.0050985100024328E-2</v>
      </c>
      <c r="L116" s="7">
        <f>Table2[[#This Row],[Residential 2065]]</f>
        <v>5.0050985100024328E-2</v>
      </c>
      <c r="M116" s="7">
        <f>Table2[[#This Row],[Residential 2070]]</f>
        <v>5.0050985100024328E-2</v>
      </c>
      <c r="N116" s="7">
        <v>0.35577175287026674</v>
      </c>
      <c r="O116" s="7">
        <v>0.35577175287026674</v>
      </c>
      <c r="P116" s="7">
        <v>0.35577175287026674</v>
      </c>
      <c r="Q116" s="7">
        <v>0.35577175287026674</v>
      </c>
      <c r="R116" s="7">
        <v>0.35577175287026674</v>
      </c>
      <c r="S116" s="7">
        <v>0.35577175287026674</v>
      </c>
      <c r="T116" s="7">
        <v>0.35577175287026674</v>
      </c>
      <c r="U116" s="7">
        <v>0.35577175287026674</v>
      </c>
      <c r="V116" s="7">
        <v>0.35577175287026674</v>
      </c>
      <c r="W116" s="7">
        <f>Table2[[#This Row],[Industry 2060]]</f>
        <v>0.35577175287026674</v>
      </c>
      <c r="X116" s="7">
        <f>Table2[[#This Row],[Industry 2065]]</f>
        <v>0.35577175287026674</v>
      </c>
      <c r="Y116" s="7">
        <f>Table2[[#This Row],[Industry 2070]]</f>
        <v>0.35577175287026674</v>
      </c>
      <c r="Z116" s="7">
        <v>0.594177262029709</v>
      </c>
      <c r="AA116" s="7">
        <v>0.594177262029709</v>
      </c>
      <c r="AB116" s="7">
        <v>0.594177262029709</v>
      </c>
      <c r="AC116" s="7">
        <v>0.594177262029709</v>
      </c>
      <c r="AD116" s="7">
        <v>0.594177262029709</v>
      </c>
      <c r="AE116" s="7">
        <v>0.594177262029709</v>
      </c>
      <c r="AF116" s="7">
        <v>0.594177262029709</v>
      </c>
      <c r="AG116" s="7">
        <v>0.594177262029709</v>
      </c>
      <c r="AH116" s="7">
        <v>0.594177262029709</v>
      </c>
      <c r="AI116" s="7">
        <f>Table2[[#This Row],[Power Sector 2060]]</f>
        <v>0.594177262029709</v>
      </c>
      <c r="AJ116" s="7">
        <f>Table2[[#This Row],[Power Sector 2065]]</f>
        <v>0.594177262029709</v>
      </c>
      <c r="AK116" s="7">
        <f>Table2[[#This Row],[Power Sector 2070]]</f>
        <v>0.594177262029709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f>Table2[[#This Row],[Transport 2060]]</f>
        <v>0</v>
      </c>
      <c r="AV116" s="7">
        <f>Table2[[#This Row],[Transport 2065]]</f>
        <v>0</v>
      </c>
      <c r="AW116" s="7">
        <f>Table2[[#This Row],[Transport 2070]]</f>
        <v>0</v>
      </c>
    </row>
    <row r="117" spans="1:49" x14ac:dyDescent="0.2">
      <c r="A117" t="s">
        <v>67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f>Table2[[#This Row],[Residential 2060]]</f>
        <v>0</v>
      </c>
      <c r="L117" s="7">
        <f>Table2[[#This Row],[Residential 2065]]</f>
        <v>0</v>
      </c>
      <c r="M117" s="7">
        <f>Table2[[#This Row],[Residential 2070]]</f>
        <v>0</v>
      </c>
      <c r="N117" s="7">
        <v>0.46644664793829155</v>
      </c>
      <c r="O117" s="7">
        <v>0.46644664793829155</v>
      </c>
      <c r="P117" s="7">
        <v>0.46644664793829155</v>
      </c>
      <c r="Q117" s="7">
        <v>0.46644664793829155</v>
      </c>
      <c r="R117" s="7">
        <v>0.46644664793829155</v>
      </c>
      <c r="S117" s="7">
        <v>0.46644664793829155</v>
      </c>
      <c r="T117" s="7">
        <v>0.46644664793829155</v>
      </c>
      <c r="U117" s="7">
        <v>0.46644664793829155</v>
      </c>
      <c r="V117" s="7">
        <v>0.46644664793829155</v>
      </c>
      <c r="W117" s="7">
        <f>Table2[[#This Row],[Industry 2060]]</f>
        <v>0.46644664793829155</v>
      </c>
      <c r="X117" s="7">
        <f>Table2[[#This Row],[Industry 2065]]</f>
        <v>0.46644664793829155</v>
      </c>
      <c r="Y117" s="7">
        <f>Table2[[#This Row],[Industry 2070]]</f>
        <v>0.46644664793829155</v>
      </c>
      <c r="Z117" s="7">
        <v>0.5335533520617084</v>
      </c>
      <c r="AA117" s="7">
        <v>0.5335533520617084</v>
      </c>
      <c r="AB117" s="7">
        <v>0.5335533520617084</v>
      </c>
      <c r="AC117" s="7">
        <v>0.5335533520617084</v>
      </c>
      <c r="AD117" s="7">
        <v>0.5335533520617084</v>
      </c>
      <c r="AE117" s="7">
        <v>0.5335533520617084</v>
      </c>
      <c r="AF117" s="7">
        <v>0.5335533520617084</v>
      </c>
      <c r="AG117" s="7">
        <v>0.5335533520617084</v>
      </c>
      <c r="AH117" s="7">
        <v>0.5335533520617084</v>
      </c>
      <c r="AI117" s="7">
        <f>Table2[[#This Row],[Power Sector 2060]]</f>
        <v>0.5335533520617084</v>
      </c>
      <c r="AJ117" s="7">
        <f>Table2[[#This Row],[Power Sector 2065]]</f>
        <v>0.5335533520617084</v>
      </c>
      <c r="AK117" s="7">
        <f>Table2[[#This Row],[Power Sector 2070]]</f>
        <v>0.5335533520617084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f>Table2[[#This Row],[Transport 2060]]</f>
        <v>0</v>
      </c>
      <c r="AV117" s="7">
        <f>Table2[[#This Row],[Transport 2065]]</f>
        <v>0</v>
      </c>
      <c r="AW117" s="7">
        <f>Table2[[#This Row],[Transport 2070]]</f>
        <v>0</v>
      </c>
    </row>
    <row r="118" spans="1:49" x14ac:dyDescent="0.2">
      <c r="A118" t="s">
        <v>70</v>
      </c>
      <c r="B118" s="7">
        <v>3.0623336976854123E-5</v>
      </c>
      <c r="C118" s="7">
        <v>3.0623336976854123E-5</v>
      </c>
      <c r="D118" s="7">
        <v>3.0623336976854123E-5</v>
      </c>
      <c r="E118" s="7">
        <v>3.0623336976854123E-5</v>
      </c>
      <c r="F118" s="7">
        <v>3.0623336976854123E-5</v>
      </c>
      <c r="G118" s="7">
        <v>3.0623336976854123E-5</v>
      </c>
      <c r="H118" s="7">
        <v>3.0623336976854123E-5</v>
      </c>
      <c r="I118" s="7">
        <v>3.0623336976854123E-5</v>
      </c>
      <c r="J118" s="7">
        <v>3.0623336976854123E-5</v>
      </c>
      <c r="K118" s="7">
        <f>Table2[[#This Row],[Residential 2060]]</f>
        <v>3.0623336976854123E-5</v>
      </c>
      <c r="L118" s="7">
        <f>Table2[[#This Row],[Residential 2065]]</f>
        <v>3.0623336976854123E-5</v>
      </c>
      <c r="M118" s="7">
        <f>Table2[[#This Row],[Residential 2070]]</f>
        <v>3.0623336976854123E-5</v>
      </c>
      <c r="N118" s="7">
        <v>0.14450373520926341</v>
      </c>
      <c r="O118" s="7">
        <v>0.14450373520926341</v>
      </c>
      <c r="P118" s="7">
        <v>0.14450373520926341</v>
      </c>
      <c r="Q118" s="7">
        <v>0.14450373520926341</v>
      </c>
      <c r="R118" s="7">
        <v>0.14450373520926341</v>
      </c>
      <c r="S118" s="7">
        <v>0.14450373520926341</v>
      </c>
      <c r="T118" s="7">
        <v>0.14450373520926341</v>
      </c>
      <c r="U118" s="7">
        <v>0.14450373520926341</v>
      </c>
      <c r="V118" s="7">
        <v>0.14450373520926341</v>
      </c>
      <c r="W118" s="7">
        <f>Table2[[#This Row],[Industry 2060]]</f>
        <v>0.14450373520926341</v>
      </c>
      <c r="X118" s="7">
        <f>Table2[[#This Row],[Industry 2065]]</f>
        <v>0.14450373520926341</v>
      </c>
      <c r="Y118" s="7">
        <f>Table2[[#This Row],[Industry 2070]]</f>
        <v>0.14450373520926341</v>
      </c>
      <c r="Z118" s="7">
        <v>0.85546564145375981</v>
      </c>
      <c r="AA118" s="7">
        <v>0.85546564145375981</v>
      </c>
      <c r="AB118" s="7">
        <v>0.85546564145375981</v>
      </c>
      <c r="AC118" s="7">
        <v>0.85546564145375981</v>
      </c>
      <c r="AD118" s="7">
        <v>0.85546564145375981</v>
      </c>
      <c r="AE118" s="7">
        <v>0.85546564145375981</v>
      </c>
      <c r="AF118" s="7">
        <v>0.85546564145375981</v>
      </c>
      <c r="AG118" s="7">
        <v>0.85546564145375981</v>
      </c>
      <c r="AH118" s="7">
        <v>0.85546564145375981</v>
      </c>
      <c r="AI118" s="7">
        <f>Table2[[#This Row],[Power Sector 2060]]</f>
        <v>0.85546564145375981</v>
      </c>
      <c r="AJ118" s="7">
        <f>Table2[[#This Row],[Power Sector 2065]]</f>
        <v>0.85546564145375981</v>
      </c>
      <c r="AK118" s="7">
        <f>Table2[[#This Row],[Power Sector 2070]]</f>
        <v>0.85546564145375981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f>Table2[[#This Row],[Transport 2060]]</f>
        <v>0</v>
      </c>
      <c r="AV118" s="7">
        <f>Table2[[#This Row],[Transport 2065]]</f>
        <v>0</v>
      </c>
      <c r="AW118" s="7">
        <f>Table2[[#This Row],[Transport 2070]]</f>
        <v>0</v>
      </c>
    </row>
    <row r="119" spans="1:49" x14ac:dyDescent="0.2">
      <c r="A119" t="s">
        <v>73</v>
      </c>
      <c r="B119" s="7">
        <v>1.6669119294532608E-3</v>
      </c>
      <c r="C119" s="7">
        <v>1.6669119294532608E-3</v>
      </c>
      <c r="D119" s="7">
        <v>1.6669119294532608E-3</v>
      </c>
      <c r="E119" s="7">
        <v>1.6669119294532608E-3</v>
      </c>
      <c r="F119" s="7">
        <v>1.6669119294532608E-3</v>
      </c>
      <c r="G119" s="7">
        <v>1.6669119294532608E-3</v>
      </c>
      <c r="H119" s="7">
        <v>1.6669119294532608E-3</v>
      </c>
      <c r="I119" s="7">
        <v>1.6669119294532608E-3</v>
      </c>
      <c r="J119" s="7">
        <v>1.6669119294532608E-3</v>
      </c>
      <c r="K119" s="7">
        <f>Table2[[#This Row],[Residential 2060]]</f>
        <v>1.6669119294532608E-3</v>
      </c>
      <c r="L119" s="7">
        <f>Table2[[#This Row],[Residential 2065]]</f>
        <v>1.6669119294532608E-3</v>
      </c>
      <c r="M119" s="7">
        <f>Table2[[#This Row],[Residential 2070]]</f>
        <v>1.6669119294532608E-3</v>
      </c>
      <c r="N119" s="7">
        <v>0.2110402637081952</v>
      </c>
      <c r="O119" s="7">
        <v>0.2110402637081952</v>
      </c>
      <c r="P119" s="7">
        <v>0.2110402637081952</v>
      </c>
      <c r="Q119" s="7">
        <v>0.2110402637081952</v>
      </c>
      <c r="R119" s="7">
        <v>0.2110402637081952</v>
      </c>
      <c r="S119" s="7">
        <v>0.2110402637081952</v>
      </c>
      <c r="T119" s="7">
        <v>0.2110402637081952</v>
      </c>
      <c r="U119" s="7">
        <v>0.2110402637081952</v>
      </c>
      <c r="V119" s="7">
        <v>0.2110402637081952</v>
      </c>
      <c r="W119" s="7">
        <f>Table2[[#This Row],[Industry 2060]]</f>
        <v>0.2110402637081952</v>
      </c>
      <c r="X119" s="7">
        <f>Table2[[#This Row],[Industry 2065]]</f>
        <v>0.2110402637081952</v>
      </c>
      <c r="Y119" s="7">
        <f>Table2[[#This Row],[Industry 2070]]</f>
        <v>0.2110402637081952</v>
      </c>
      <c r="Z119" s="7">
        <v>0.78729282436235148</v>
      </c>
      <c r="AA119" s="7">
        <v>0.78729282436235148</v>
      </c>
      <c r="AB119" s="7">
        <v>0.78729282436235148</v>
      </c>
      <c r="AC119" s="7">
        <v>0.78729282436235148</v>
      </c>
      <c r="AD119" s="7">
        <v>0.78729282436235148</v>
      </c>
      <c r="AE119" s="7">
        <v>0.78729282436235148</v>
      </c>
      <c r="AF119" s="7">
        <v>0.78729282436235148</v>
      </c>
      <c r="AG119" s="7">
        <v>0.78729282436235148</v>
      </c>
      <c r="AH119" s="7">
        <v>0.78729282436235148</v>
      </c>
      <c r="AI119" s="7">
        <f>Table2[[#This Row],[Power Sector 2060]]</f>
        <v>0.78729282436235148</v>
      </c>
      <c r="AJ119" s="7">
        <f>Table2[[#This Row],[Power Sector 2065]]</f>
        <v>0.78729282436235148</v>
      </c>
      <c r="AK119" s="7">
        <f>Table2[[#This Row],[Power Sector 2070]]</f>
        <v>0.78729282436235148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f>Table2[[#This Row],[Transport 2060]]</f>
        <v>0</v>
      </c>
      <c r="AV119" s="7">
        <f>Table2[[#This Row],[Transport 2065]]</f>
        <v>0</v>
      </c>
      <c r="AW119" s="7">
        <f>Table2[[#This Row],[Transport 2070]]</f>
        <v>0</v>
      </c>
    </row>
    <row r="120" spans="1:49" x14ac:dyDescent="0.2">
      <c r="A120" t="s">
        <v>108</v>
      </c>
      <c r="B120" s="7">
        <v>1.5151333052299614E-2</v>
      </c>
      <c r="C120" s="7">
        <v>1.5151333052299614E-2</v>
      </c>
      <c r="D120" s="7">
        <v>1.5151333052299614E-2</v>
      </c>
      <c r="E120" s="7">
        <v>1.5151333052299614E-2</v>
      </c>
      <c r="F120" s="7">
        <v>1.5151333052299614E-2</v>
      </c>
      <c r="G120" s="7">
        <v>1.5151333052299614E-2</v>
      </c>
      <c r="H120" s="7">
        <v>1.5151333052299614E-2</v>
      </c>
      <c r="I120" s="7">
        <v>1.5151333052299614E-2</v>
      </c>
      <c r="J120" s="7">
        <v>1.5151333052299614E-2</v>
      </c>
      <c r="K120" s="7">
        <f>Table2[[#This Row],[Residential 2060]]</f>
        <v>1.5151333052299614E-2</v>
      </c>
      <c r="L120" s="7">
        <f>Table2[[#This Row],[Residential 2065]]</f>
        <v>1.5151333052299614E-2</v>
      </c>
      <c r="M120" s="7">
        <f>Table2[[#This Row],[Residential 2070]]</f>
        <v>1.5151333052299614E-2</v>
      </c>
      <c r="N120" s="7">
        <v>0.12227881289193611</v>
      </c>
      <c r="O120" s="7">
        <v>0.12227881289193611</v>
      </c>
      <c r="P120" s="7">
        <v>0.12227881289193611</v>
      </c>
      <c r="Q120" s="7">
        <v>0.12227881289193611</v>
      </c>
      <c r="R120" s="7">
        <v>0.12227881289193611</v>
      </c>
      <c r="S120" s="7">
        <v>0.12227881289193611</v>
      </c>
      <c r="T120" s="7">
        <v>0.12227881289193611</v>
      </c>
      <c r="U120" s="7">
        <v>0.12227881289193611</v>
      </c>
      <c r="V120" s="7">
        <v>0.12227881289193611</v>
      </c>
      <c r="W120" s="7">
        <f>Table2[[#This Row],[Industry 2060]]</f>
        <v>0.12227881289193611</v>
      </c>
      <c r="X120" s="7">
        <f>Table2[[#This Row],[Industry 2065]]</f>
        <v>0.12227881289193611</v>
      </c>
      <c r="Y120" s="7">
        <f>Table2[[#This Row],[Industry 2070]]</f>
        <v>0.12227881289193611</v>
      </c>
      <c r="Z120" s="7">
        <v>0.86256985405576436</v>
      </c>
      <c r="AA120" s="7">
        <v>0.86256985405576436</v>
      </c>
      <c r="AB120" s="7">
        <v>0.86256985405576436</v>
      </c>
      <c r="AC120" s="7">
        <v>0.86256985405576436</v>
      </c>
      <c r="AD120" s="7">
        <v>0.86256985405576436</v>
      </c>
      <c r="AE120" s="7">
        <v>0.86256985405576436</v>
      </c>
      <c r="AF120" s="7">
        <v>0.86256985405576436</v>
      </c>
      <c r="AG120" s="7">
        <v>0.86256985405576436</v>
      </c>
      <c r="AH120" s="7">
        <v>0.86256985405576436</v>
      </c>
      <c r="AI120" s="7">
        <f>Table2[[#This Row],[Power Sector 2060]]</f>
        <v>0.86256985405576436</v>
      </c>
      <c r="AJ120" s="7">
        <f>Table2[[#This Row],[Power Sector 2065]]</f>
        <v>0.86256985405576436</v>
      </c>
      <c r="AK120" s="7">
        <f>Table2[[#This Row],[Power Sector 2070]]</f>
        <v>0.86256985405576436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f>Table2[[#This Row],[Transport 2060]]</f>
        <v>0</v>
      </c>
      <c r="AV120" s="7">
        <f>Table2[[#This Row],[Transport 2065]]</f>
        <v>0</v>
      </c>
      <c r="AW120" s="7">
        <f>Table2[[#This Row],[Transport 2070]]</f>
        <v>0</v>
      </c>
    </row>
    <row r="121" spans="1:49" x14ac:dyDescent="0.2">
      <c r="A121" t="s">
        <v>84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f>Table2[[#This Row],[Residential 2060]]</f>
        <v>0</v>
      </c>
      <c r="L121" s="7">
        <f>Table2[[#This Row],[Residential 2065]]</f>
        <v>0</v>
      </c>
      <c r="M121" s="7">
        <f>Table2[[#This Row],[Residential 2070]]</f>
        <v>0</v>
      </c>
      <c r="N121" s="7">
        <v>6.2586670706216291E-2</v>
      </c>
      <c r="O121" s="7">
        <v>6.2586670706216291E-2</v>
      </c>
      <c r="P121" s="7">
        <v>6.2586670706216291E-2</v>
      </c>
      <c r="Q121" s="7">
        <v>6.2586670706216291E-2</v>
      </c>
      <c r="R121" s="7">
        <v>6.2586670706216291E-2</v>
      </c>
      <c r="S121" s="7">
        <v>6.2586670706216291E-2</v>
      </c>
      <c r="T121" s="7">
        <v>6.2586670706216291E-2</v>
      </c>
      <c r="U121" s="7">
        <v>6.2586670706216291E-2</v>
      </c>
      <c r="V121" s="7">
        <v>6.2586670706216291E-2</v>
      </c>
      <c r="W121" s="7">
        <f>Table2[[#This Row],[Industry 2060]]</f>
        <v>6.2586670706216291E-2</v>
      </c>
      <c r="X121" s="7">
        <f>Table2[[#This Row],[Industry 2065]]</f>
        <v>6.2586670706216291E-2</v>
      </c>
      <c r="Y121" s="7">
        <f>Table2[[#This Row],[Industry 2070]]</f>
        <v>6.2586670706216291E-2</v>
      </c>
      <c r="Z121" s="7">
        <v>0.93741332929378363</v>
      </c>
      <c r="AA121" s="7">
        <v>0.93741332929378363</v>
      </c>
      <c r="AB121" s="7">
        <v>0.93741332929378363</v>
      </c>
      <c r="AC121" s="7">
        <v>0.93741332929378363</v>
      </c>
      <c r="AD121" s="7">
        <v>0.93741332929378363</v>
      </c>
      <c r="AE121" s="7">
        <v>0.93741332929378363</v>
      </c>
      <c r="AF121" s="7">
        <v>0.93741332929378363</v>
      </c>
      <c r="AG121" s="7">
        <v>0.93741332929378363</v>
      </c>
      <c r="AH121" s="7">
        <v>0.93741332929378363</v>
      </c>
      <c r="AI121" s="7">
        <f>Table2[[#This Row],[Power Sector 2060]]</f>
        <v>0.93741332929378363</v>
      </c>
      <c r="AJ121" s="7">
        <f>Table2[[#This Row],[Power Sector 2065]]</f>
        <v>0.93741332929378363</v>
      </c>
      <c r="AK121" s="7">
        <f>Table2[[#This Row],[Power Sector 2070]]</f>
        <v>0.93741332929378363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f>Table2[[#This Row],[Transport 2060]]</f>
        <v>0</v>
      </c>
      <c r="AV121" s="7">
        <f>Table2[[#This Row],[Transport 2065]]</f>
        <v>0</v>
      </c>
      <c r="AW121" s="7">
        <f>Table2[[#This Row],[Transport 2070]]</f>
        <v>0</v>
      </c>
    </row>
    <row r="122" spans="1:49" x14ac:dyDescent="0.2">
      <c r="A122" t="s">
        <v>66</v>
      </c>
      <c r="B122" s="7">
        <v>0.28700290025453329</v>
      </c>
      <c r="C122" s="7">
        <v>0.28700290025453329</v>
      </c>
      <c r="D122" s="7">
        <v>0.28700290025453329</v>
      </c>
      <c r="E122" s="7">
        <v>0.28700290025453329</v>
      </c>
      <c r="F122" s="7">
        <v>0.28700290025453329</v>
      </c>
      <c r="G122" s="7">
        <v>0.28700290025453329</v>
      </c>
      <c r="H122" s="7">
        <v>0.28700290025453329</v>
      </c>
      <c r="I122" s="7">
        <v>0.28700290025453329</v>
      </c>
      <c r="J122" s="7">
        <v>0.28700290025453329</v>
      </c>
      <c r="K122" s="7">
        <f>Table2[[#This Row],[Residential 2060]]</f>
        <v>0.28700290025453329</v>
      </c>
      <c r="L122" s="7">
        <f>Table2[[#This Row],[Residential 2065]]</f>
        <v>0.28700290025453329</v>
      </c>
      <c r="M122" s="7">
        <f>Table2[[#This Row],[Residential 2070]]</f>
        <v>0.28700290025453329</v>
      </c>
      <c r="N122" s="7">
        <v>8.9362700277781856E-2</v>
      </c>
      <c r="O122" s="7">
        <v>8.9362700277781856E-2</v>
      </c>
      <c r="P122" s="7">
        <v>8.9362700277781856E-2</v>
      </c>
      <c r="Q122" s="7">
        <v>8.9362700277781856E-2</v>
      </c>
      <c r="R122" s="7">
        <v>8.9362700277781856E-2</v>
      </c>
      <c r="S122" s="7">
        <v>8.9362700277781856E-2</v>
      </c>
      <c r="T122" s="7">
        <v>8.9362700277781856E-2</v>
      </c>
      <c r="U122" s="7">
        <v>8.9362700277781856E-2</v>
      </c>
      <c r="V122" s="7">
        <v>8.9362700277781856E-2</v>
      </c>
      <c r="W122" s="7">
        <f>Table2[[#This Row],[Industry 2060]]</f>
        <v>8.9362700277781856E-2</v>
      </c>
      <c r="X122" s="7">
        <f>Table2[[#This Row],[Industry 2065]]</f>
        <v>8.9362700277781856E-2</v>
      </c>
      <c r="Y122" s="7">
        <f>Table2[[#This Row],[Industry 2070]]</f>
        <v>8.9362700277781856E-2</v>
      </c>
      <c r="Z122" s="7">
        <v>0.62363439946768484</v>
      </c>
      <c r="AA122" s="7">
        <v>0.62363439946768484</v>
      </c>
      <c r="AB122" s="7">
        <v>0.62363439946768484</v>
      </c>
      <c r="AC122" s="7">
        <v>0.62363439946768484</v>
      </c>
      <c r="AD122" s="7">
        <v>0.62363439946768484</v>
      </c>
      <c r="AE122" s="7">
        <v>0.62363439946768484</v>
      </c>
      <c r="AF122" s="7">
        <v>0.62363439946768484</v>
      </c>
      <c r="AG122" s="7">
        <v>0.62363439946768484</v>
      </c>
      <c r="AH122" s="7">
        <v>0.62363439946768484</v>
      </c>
      <c r="AI122" s="7">
        <f>Table2[[#This Row],[Power Sector 2060]]</f>
        <v>0.62363439946768484</v>
      </c>
      <c r="AJ122" s="7">
        <f>Table2[[#This Row],[Power Sector 2065]]</f>
        <v>0.62363439946768484</v>
      </c>
      <c r="AK122" s="7">
        <f>Table2[[#This Row],[Power Sector 2070]]</f>
        <v>0.62363439946768484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f>Table2[[#This Row],[Transport 2060]]</f>
        <v>0</v>
      </c>
      <c r="AV122" s="7">
        <f>Table2[[#This Row],[Transport 2065]]</f>
        <v>0</v>
      </c>
      <c r="AW122" s="7">
        <f>Table2[[#This Row],[Transport 2070]]</f>
        <v>0</v>
      </c>
    </row>
    <row r="123" spans="1:49" x14ac:dyDescent="0.2">
      <c r="A123" t="s">
        <v>64</v>
      </c>
      <c r="B123" s="7">
        <v>0.32027179186554711</v>
      </c>
      <c r="C123" s="7">
        <v>0.32027179186554711</v>
      </c>
      <c r="D123" s="7">
        <v>0.32027179186554711</v>
      </c>
      <c r="E123" s="7">
        <v>0.32027179186554711</v>
      </c>
      <c r="F123" s="7">
        <v>0.32027179186554711</v>
      </c>
      <c r="G123" s="7">
        <v>0.32027179186554711</v>
      </c>
      <c r="H123" s="7">
        <v>0.32027179186554711</v>
      </c>
      <c r="I123" s="7">
        <v>0.32027179186554711</v>
      </c>
      <c r="J123" s="7">
        <v>0.32027179186554711</v>
      </c>
      <c r="K123" s="7">
        <f>Table2[[#This Row],[Residential 2060]]</f>
        <v>0.32027179186554711</v>
      </c>
      <c r="L123" s="7">
        <f>Table2[[#This Row],[Residential 2065]]</f>
        <v>0.32027179186554711</v>
      </c>
      <c r="M123" s="7">
        <f>Table2[[#This Row],[Residential 2070]]</f>
        <v>0.32027179186554711</v>
      </c>
      <c r="N123" s="7">
        <v>0.24954002526950272</v>
      </c>
      <c r="O123" s="7">
        <v>0.24954002526950272</v>
      </c>
      <c r="P123" s="7">
        <v>0.24954002526950272</v>
      </c>
      <c r="Q123" s="7">
        <v>0.24954002526950272</v>
      </c>
      <c r="R123" s="7">
        <v>0.24954002526950272</v>
      </c>
      <c r="S123" s="7">
        <v>0.24954002526950272</v>
      </c>
      <c r="T123" s="7">
        <v>0.24954002526950272</v>
      </c>
      <c r="U123" s="7">
        <v>0.24954002526950272</v>
      </c>
      <c r="V123" s="7">
        <v>0.24954002526950272</v>
      </c>
      <c r="W123" s="7">
        <f>Table2[[#This Row],[Industry 2060]]</f>
        <v>0.24954002526950272</v>
      </c>
      <c r="X123" s="7">
        <f>Table2[[#This Row],[Industry 2065]]</f>
        <v>0.24954002526950272</v>
      </c>
      <c r="Y123" s="7">
        <f>Table2[[#This Row],[Industry 2070]]</f>
        <v>0.24954002526950272</v>
      </c>
      <c r="Z123" s="7">
        <v>0.43018818286495009</v>
      </c>
      <c r="AA123" s="7">
        <v>0.43018818286495009</v>
      </c>
      <c r="AB123" s="7">
        <v>0.43018818286495009</v>
      </c>
      <c r="AC123" s="7">
        <v>0.43018818286495009</v>
      </c>
      <c r="AD123" s="7">
        <v>0.43018818286495009</v>
      </c>
      <c r="AE123" s="7">
        <v>0.43018818286495009</v>
      </c>
      <c r="AF123" s="7">
        <v>0.43018818286495009</v>
      </c>
      <c r="AG123" s="7">
        <v>0.43018818286495009</v>
      </c>
      <c r="AH123" s="7">
        <v>0.43018818286495009</v>
      </c>
      <c r="AI123" s="7">
        <f>Table2[[#This Row],[Power Sector 2060]]</f>
        <v>0.43018818286495009</v>
      </c>
      <c r="AJ123" s="7">
        <f>Table2[[#This Row],[Power Sector 2065]]</f>
        <v>0.43018818286495009</v>
      </c>
      <c r="AK123" s="7">
        <f>Table2[[#This Row],[Power Sector 2070]]</f>
        <v>0.43018818286495009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f>Table2[[#This Row],[Transport 2060]]</f>
        <v>0</v>
      </c>
      <c r="AV123" s="7">
        <f>Table2[[#This Row],[Transport 2065]]</f>
        <v>0</v>
      </c>
      <c r="AW123" s="7">
        <f>Table2[[#This Row],[Transport 2070]]</f>
        <v>0</v>
      </c>
    </row>
    <row r="124" spans="1:49" x14ac:dyDescent="0.2">
      <c r="A124" t="s">
        <v>3</v>
      </c>
      <c r="B124" s="7">
        <v>0.19620145836866204</v>
      </c>
      <c r="C124" s="7">
        <v>0.19620145836866204</v>
      </c>
      <c r="D124" s="7">
        <v>0.19620145836866204</v>
      </c>
      <c r="E124" s="7">
        <v>0.19620145836866204</v>
      </c>
      <c r="F124" s="7">
        <v>0.19620145836866204</v>
      </c>
      <c r="G124" s="7">
        <v>0.19620145836866204</v>
      </c>
      <c r="H124" s="7">
        <v>0.19620145836866204</v>
      </c>
      <c r="I124" s="7">
        <v>0.19620145836866204</v>
      </c>
      <c r="J124" s="7">
        <v>0.19620145836866204</v>
      </c>
      <c r="K124" s="7">
        <f>Table2[[#This Row],[Residential 2060]]</f>
        <v>0.19620145836866204</v>
      </c>
      <c r="L124" s="7">
        <f>Table2[[#This Row],[Residential 2065]]</f>
        <v>0.19620145836866204</v>
      </c>
      <c r="M124" s="7">
        <f>Table2[[#This Row],[Residential 2070]]</f>
        <v>0.19620145836866204</v>
      </c>
      <c r="N124" s="7">
        <v>0.25097507207054431</v>
      </c>
      <c r="O124" s="7">
        <v>0.25097507207054431</v>
      </c>
      <c r="P124" s="7">
        <v>0.25097507207054431</v>
      </c>
      <c r="Q124" s="7">
        <v>0.25097507207054431</v>
      </c>
      <c r="R124" s="7">
        <v>0.25097507207054431</v>
      </c>
      <c r="S124" s="7">
        <v>0.25097507207054431</v>
      </c>
      <c r="T124" s="7">
        <v>0.25097507207054431</v>
      </c>
      <c r="U124" s="7">
        <v>0.25097507207054431</v>
      </c>
      <c r="V124" s="7">
        <v>0.25097507207054431</v>
      </c>
      <c r="W124" s="7">
        <f>Table2[[#This Row],[Industry 2060]]</f>
        <v>0.25097507207054431</v>
      </c>
      <c r="X124" s="7">
        <f>Table2[[#This Row],[Industry 2065]]</f>
        <v>0.25097507207054431</v>
      </c>
      <c r="Y124" s="7">
        <f>Table2[[#This Row],[Industry 2070]]</f>
        <v>0.25097507207054431</v>
      </c>
      <c r="Z124" s="7">
        <v>0.55282346956079365</v>
      </c>
      <c r="AA124" s="7">
        <v>0.55282346956079365</v>
      </c>
      <c r="AB124" s="7">
        <v>0.55282346956079365</v>
      </c>
      <c r="AC124" s="7">
        <v>0.55282346956079365</v>
      </c>
      <c r="AD124" s="7">
        <v>0.55282346956079365</v>
      </c>
      <c r="AE124" s="7">
        <v>0.55282346956079365</v>
      </c>
      <c r="AF124" s="7">
        <v>0.55282346956079365</v>
      </c>
      <c r="AG124" s="7">
        <v>0.55282346956079365</v>
      </c>
      <c r="AH124" s="7">
        <v>0.55282346956079365</v>
      </c>
      <c r="AI124" s="7">
        <f>Table2[[#This Row],[Power Sector 2060]]</f>
        <v>0.55282346956079365</v>
      </c>
      <c r="AJ124" s="7">
        <f>Table2[[#This Row],[Power Sector 2065]]</f>
        <v>0.55282346956079365</v>
      </c>
      <c r="AK124" s="7">
        <f>Table2[[#This Row],[Power Sector 2070]]</f>
        <v>0.55282346956079365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f>Table2[[#This Row],[Transport 2060]]</f>
        <v>0</v>
      </c>
      <c r="AV124" s="7">
        <f>Table2[[#This Row],[Transport 2065]]</f>
        <v>0</v>
      </c>
      <c r="AW124" s="7">
        <f>Table2[[#This Row],[Transport 2070]]</f>
        <v>0</v>
      </c>
    </row>
    <row r="125" spans="1:49" x14ac:dyDescent="0.2">
      <c r="A125" t="s">
        <v>2</v>
      </c>
      <c r="B125" s="7">
        <v>0.30451646310799985</v>
      </c>
      <c r="C125" s="7">
        <v>0.30451646310799985</v>
      </c>
      <c r="D125" s="7">
        <v>0.30451646310799985</v>
      </c>
      <c r="E125" s="7">
        <v>0.30451646310799985</v>
      </c>
      <c r="F125" s="7">
        <v>0.30451646310799985</v>
      </c>
      <c r="G125" s="7">
        <v>0.30451646310799985</v>
      </c>
      <c r="H125" s="7">
        <v>0.30451646310799985</v>
      </c>
      <c r="I125" s="7">
        <v>0.30451646310799985</v>
      </c>
      <c r="J125" s="7">
        <v>0.30451646310799985</v>
      </c>
      <c r="K125" s="7">
        <f>Table2[[#This Row],[Residential 2060]]</f>
        <v>0.30451646310799985</v>
      </c>
      <c r="L125" s="7">
        <f>Table2[[#This Row],[Residential 2065]]</f>
        <v>0.30451646310799985</v>
      </c>
      <c r="M125" s="7">
        <f>Table2[[#This Row],[Residential 2070]]</f>
        <v>0.30451646310799985</v>
      </c>
      <c r="N125" s="7">
        <v>0.1917915984126905</v>
      </c>
      <c r="O125" s="7">
        <v>0.1917915984126905</v>
      </c>
      <c r="P125" s="7">
        <v>0.1917915984126905</v>
      </c>
      <c r="Q125" s="7">
        <v>0.1917915984126905</v>
      </c>
      <c r="R125" s="7">
        <v>0.1917915984126905</v>
      </c>
      <c r="S125" s="7">
        <v>0.1917915984126905</v>
      </c>
      <c r="T125" s="7">
        <v>0.1917915984126905</v>
      </c>
      <c r="U125" s="7">
        <v>0.1917915984126905</v>
      </c>
      <c r="V125" s="7">
        <v>0.1917915984126905</v>
      </c>
      <c r="W125" s="7">
        <f>Table2[[#This Row],[Industry 2060]]</f>
        <v>0.1917915984126905</v>
      </c>
      <c r="X125" s="7">
        <f>Table2[[#This Row],[Industry 2065]]</f>
        <v>0.1917915984126905</v>
      </c>
      <c r="Y125" s="7">
        <f>Table2[[#This Row],[Industry 2070]]</f>
        <v>0.1917915984126905</v>
      </c>
      <c r="Z125" s="7">
        <v>0.50369193847930982</v>
      </c>
      <c r="AA125" s="7">
        <v>0.50369193847930982</v>
      </c>
      <c r="AB125" s="7">
        <v>0.50369193847930982</v>
      </c>
      <c r="AC125" s="7">
        <v>0.50369193847930982</v>
      </c>
      <c r="AD125" s="7">
        <v>0.50369193847930982</v>
      </c>
      <c r="AE125" s="7">
        <v>0.50369193847930982</v>
      </c>
      <c r="AF125" s="7">
        <v>0.50369193847930982</v>
      </c>
      <c r="AG125" s="7">
        <v>0.50369193847930982</v>
      </c>
      <c r="AH125" s="7">
        <v>0.50369193847930982</v>
      </c>
      <c r="AI125" s="7">
        <f>Table2[[#This Row],[Power Sector 2060]]</f>
        <v>0.50369193847930982</v>
      </c>
      <c r="AJ125" s="7">
        <f>Table2[[#This Row],[Power Sector 2065]]</f>
        <v>0.50369193847930982</v>
      </c>
      <c r="AK125" s="7">
        <f>Table2[[#This Row],[Power Sector 2070]]</f>
        <v>0.50369193847930982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f>Table2[[#This Row],[Transport 2060]]</f>
        <v>0</v>
      </c>
      <c r="AV125" s="7">
        <f>Table2[[#This Row],[Transport 2065]]</f>
        <v>0</v>
      </c>
      <c r="AW125" s="7">
        <f>Table2[[#This Row],[Transport 2070]]</f>
        <v>0</v>
      </c>
    </row>
    <row r="126" spans="1:49" x14ac:dyDescent="0.2">
      <c r="A126" t="s">
        <v>65</v>
      </c>
      <c r="B126" s="7">
        <v>0.27139826124259553</v>
      </c>
      <c r="C126" s="7">
        <v>0.27139826124259553</v>
      </c>
      <c r="D126" s="7">
        <v>0.27139826124259553</v>
      </c>
      <c r="E126" s="7">
        <v>0.27139826124259553</v>
      </c>
      <c r="F126" s="7">
        <v>0.27139826124259553</v>
      </c>
      <c r="G126" s="7">
        <v>0.27139826124259553</v>
      </c>
      <c r="H126" s="7">
        <v>0.27139826124259553</v>
      </c>
      <c r="I126" s="7">
        <v>0.27139826124259553</v>
      </c>
      <c r="J126" s="7">
        <v>0.27139826124259553</v>
      </c>
      <c r="K126" s="7">
        <f>Table2[[#This Row],[Residential 2060]]</f>
        <v>0.27139826124259553</v>
      </c>
      <c r="L126" s="7">
        <f>Table2[[#This Row],[Residential 2065]]</f>
        <v>0.27139826124259553</v>
      </c>
      <c r="M126" s="7">
        <f>Table2[[#This Row],[Residential 2070]]</f>
        <v>0.27139826124259553</v>
      </c>
      <c r="N126" s="7">
        <v>0.26569398291265706</v>
      </c>
      <c r="O126" s="7">
        <v>0.26569398291265706</v>
      </c>
      <c r="P126" s="7">
        <v>0.26569398291265706</v>
      </c>
      <c r="Q126" s="7">
        <v>0.26569398291265706</v>
      </c>
      <c r="R126" s="7">
        <v>0.26569398291265706</v>
      </c>
      <c r="S126" s="7">
        <v>0.26569398291265706</v>
      </c>
      <c r="T126" s="7">
        <v>0.26569398291265706</v>
      </c>
      <c r="U126" s="7">
        <v>0.26569398291265706</v>
      </c>
      <c r="V126" s="7">
        <v>0.26569398291265706</v>
      </c>
      <c r="W126" s="7">
        <f>Table2[[#This Row],[Industry 2060]]</f>
        <v>0.26569398291265706</v>
      </c>
      <c r="X126" s="7">
        <f>Table2[[#This Row],[Industry 2065]]</f>
        <v>0.26569398291265706</v>
      </c>
      <c r="Y126" s="7">
        <f>Table2[[#This Row],[Industry 2070]]</f>
        <v>0.26569398291265706</v>
      </c>
      <c r="Z126" s="7">
        <v>0.46290775584474747</v>
      </c>
      <c r="AA126" s="7">
        <v>0.46290775584474747</v>
      </c>
      <c r="AB126" s="7">
        <v>0.46290775584474747</v>
      </c>
      <c r="AC126" s="7">
        <v>0.46290775584474747</v>
      </c>
      <c r="AD126" s="7">
        <v>0.46290775584474747</v>
      </c>
      <c r="AE126" s="7">
        <v>0.46290775584474747</v>
      </c>
      <c r="AF126" s="7">
        <v>0.46290775584474747</v>
      </c>
      <c r="AG126" s="7">
        <v>0.46290775584474747</v>
      </c>
      <c r="AH126" s="7">
        <v>0.46290775584474747</v>
      </c>
      <c r="AI126" s="7">
        <f>Table2[[#This Row],[Power Sector 2060]]</f>
        <v>0.46290775584474747</v>
      </c>
      <c r="AJ126" s="7">
        <f>Table2[[#This Row],[Power Sector 2065]]</f>
        <v>0.46290775584474747</v>
      </c>
      <c r="AK126" s="7">
        <f>Table2[[#This Row],[Power Sector 2070]]</f>
        <v>0.46290775584474747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f>Table2[[#This Row],[Transport 2060]]</f>
        <v>0</v>
      </c>
      <c r="AV126" s="7">
        <f>Table2[[#This Row],[Transport 2065]]</f>
        <v>0</v>
      </c>
      <c r="AW126" s="7">
        <f>Table2[[#This Row],[Transport 2070]]</f>
        <v>0</v>
      </c>
    </row>
    <row r="127" spans="1:49" x14ac:dyDescent="0.2">
      <c r="A127" t="s">
        <v>47</v>
      </c>
      <c r="B127" s="7">
        <v>0.13850614256046656</v>
      </c>
      <c r="C127" s="7">
        <v>0.13850614256046656</v>
      </c>
      <c r="D127" s="7">
        <v>0.13850614256046656</v>
      </c>
      <c r="E127" s="7">
        <v>0.13850614256046656</v>
      </c>
      <c r="F127" s="7">
        <v>0.13850614256046656</v>
      </c>
      <c r="G127" s="7">
        <v>0.13850614256046656</v>
      </c>
      <c r="H127" s="7">
        <v>0.13850614256046656</v>
      </c>
      <c r="I127" s="7">
        <v>0.13850614256046656</v>
      </c>
      <c r="J127" s="7">
        <v>0.13850614256046656</v>
      </c>
      <c r="K127" s="7">
        <f>Table2[[#This Row],[Residential 2060]]</f>
        <v>0.13850614256046656</v>
      </c>
      <c r="L127" s="7">
        <f>Table2[[#This Row],[Residential 2065]]</f>
        <v>0.13850614256046656</v>
      </c>
      <c r="M127" s="7">
        <f>Table2[[#This Row],[Residential 2070]]</f>
        <v>0.13850614256046656</v>
      </c>
      <c r="N127" s="7">
        <v>0.14172112097881662</v>
      </c>
      <c r="O127" s="7">
        <v>0.14172112097881662</v>
      </c>
      <c r="P127" s="7">
        <v>0.14172112097881662</v>
      </c>
      <c r="Q127" s="7">
        <v>0.14172112097881662</v>
      </c>
      <c r="R127" s="7">
        <v>0.14172112097881662</v>
      </c>
      <c r="S127" s="7">
        <v>0.14172112097881662</v>
      </c>
      <c r="T127" s="7">
        <v>0.14172112097881662</v>
      </c>
      <c r="U127" s="7">
        <v>0.14172112097881662</v>
      </c>
      <c r="V127" s="7">
        <v>0.14172112097881662</v>
      </c>
      <c r="W127" s="7">
        <f>Table2[[#This Row],[Industry 2060]]</f>
        <v>0.14172112097881662</v>
      </c>
      <c r="X127" s="7">
        <f>Table2[[#This Row],[Industry 2065]]</f>
        <v>0.14172112097881662</v>
      </c>
      <c r="Y127" s="7">
        <f>Table2[[#This Row],[Industry 2070]]</f>
        <v>0.14172112097881662</v>
      </c>
      <c r="Z127" s="7">
        <v>0.71977273646071682</v>
      </c>
      <c r="AA127" s="7">
        <v>0.71977273646071682</v>
      </c>
      <c r="AB127" s="7">
        <v>0.71977273646071682</v>
      </c>
      <c r="AC127" s="7">
        <v>0.71977273646071682</v>
      </c>
      <c r="AD127" s="7">
        <v>0.71977273646071682</v>
      </c>
      <c r="AE127" s="7">
        <v>0.71977273646071682</v>
      </c>
      <c r="AF127" s="7">
        <v>0.71977273646071682</v>
      </c>
      <c r="AG127" s="7">
        <v>0.71977273646071682</v>
      </c>
      <c r="AH127" s="7">
        <v>0.71977273646071682</v>
      </c>
      <c r="AI127" s="7">
        <f>Table2[[#This Row],[Power Sector 2060]]</f>
        <v>0.71977273646071682</v>
      </c>
      <c r="AJ127" s="7">
        <f>Table2[[#This Row],[Power Sector 2065]]</f>
        <v>0.71977273646071682</v>
      </c>
      <c r="AK127" s="7">
        <f>Table2[[#This Row],[Power Sector 2070]]</f>
        <v>0.71977273646071682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f>Table2[[#This Row],[Transport 2060]]</f>
        <v>0</v>
      </c>
      <c r="AV127" s="7">
        <f>Table2[[#This Row],[Transport 2065]]</f>
        <v>0</v>
      </c>
      <c r="AW127" s="7">
        <f>Table2[[#This Row],[Transport 2070]]</f>
        <v>0</v>
      </c>
    </row>
    <row r="128" spans="1:49" x14ac:dyDescent="0.2">
      <c r="A128" t="s">
        <v>83</v>
      </c>
      <c r="B128" s="7">
        <v>7.9702971316338404E-3</v>
      </c>
      <c r="C128" s="7">
        <v>7.9702971316338404E-3</v>
      </c>
      <c r="D128" s="7">
        <v>7.9702971316338404E-3</v>
      </c>
      <c r="E128" s="7">
        <v>7.9702971316338404E-3</v>
      </c>
      <c r="F128" s="7">
        <v>7.9702971316338404E-3</v>
      </c>
      <c r="G128" s="7">
        <v>7.9702971316338404E-3</v>
      </c>
      <c r="H128" s="7">
        <v>7.9702971316338404E-3</v>
      </c>
      <c r="I128" s="7">
        <v>7.9702971316338404E-3</v>
      </c>
      <c r="J128" s="7">
        <v>7.9702971316338404E-3</v>
      </c>
      <c r="K128" s="7">
        <f>Table2[[#This Row],[Residential 2060]]</f>
        <v>7.9702971316338404E-3</v>
      </c>
      <c r="L128" s="7">
        <f>Table2[[#This Row],[Residential 2065]]</f>
        <v>7.9702971316338404E-3</v>
      </c>
      <c r="M128" s="7">
        <f>Table2[[#This Row],[Residential 2070]]</f>
        <v>7.9702971316338404E-3</v>
      </c>
      <c r="N128" s="7">
        <v>0.62275528357467924</v>
      </c>
      <c r="O128" s="7">
        <v>0.62275528357467924</v>
      </c>
      <c r="P128" s="7">
        <v>0.62275528357467924</v>
      </c>
      <c r="Q128" s="7">
        <v>0.62275528357467924</v>
      </c>
      <c r="R128" s="7">
        <v>0.62275528357467924</v>
      </c>
      <c r="S128" s="7">
        <v>0.62275528357467924</v>
      </c>
      <c r="T128" s="7">
        <v>0.62275528357467924</v>
      </c>
      <c r="U128" s="7">
        <v>0.62275528357467924</v>
      </c>
      <c r="V128" s="7">
        <v>0.62275528357467924</v>
      </c>
      <c r="W128" s="7">
        <f>Table2[[#This Row],[Industry 2060]]</f>
        <v>0.62275528357467924</v>
      </c>
      <c r="X128" s="7">
        <f>Table2[[#This Row],[Industry 2065]]</f>
        <v>0.62275528357467924</v>
      </c>
      <c r="Y128" s="7">
        <f>Table2[[#This Row],[Industry 2070]]</f>
        <v>0.62275528357467924</v>
      </c>
      <c r="Z128" s="7">
        <v>0.36927441929368687</v>
      </c>
      <c r="AA128" s="7">
        <v>0.36927441929368687</v>
      </c>
      <c r="AB128" s="7">
        <v>0.36927441929368687</v>
      </c>
      <c r="AC128" s="7">
        <v>0.36927441929368687</v>
      </c>
      <c r="AD128" s="7">
        <v>0.36927441929368687</v>
      </c>
      <c r="AE128" s="7">
        <v>0.36927441929368687</v>
      </c>
      <c r="AF128" s="7">
        <v>0.36927441929368687</v>
      </c>
      <c r="AG128" s="7">
        <v>0.36927441929368687</v>
      </c>
      <c r="AH128" s="7">
        <v>0.36927441929368687</v>
      </c>
      <c r="AI128" s="7">
        <f>Table2[[#This Row],[Power Sector 2060]]</f>
        <v>0.36927441929368687</v>
      </c>
      <c r="AJ128" s="7">
        <f>Table2[[#This Row],[Power Sector 2065]]</f>
        <v>0.36927441929368687</v>
      </c>
      <c r="AK128" s="7">
        <f>Table2[[#This Row],[Power Sector 2070]]</f>
        <v>0.36927441929368687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f>Table2[[#This Row],[Transport 2060]]</f>
        <v>0</v>
      </c>
      <c r="AV128" s="7">
        <f>Table2[[#This Row],[Transport 2065]]</f>
        <v>0</v>
      </c>
      <c r="AW128" s="7">
        <f>Table2[[#This Row],[Transport 2070]]</f>
        <v>0</v>
      </c>
    </row>
    <row r="129" spans="1:49" x14ac:dyDescent="0.2">
      <c r="A129" t="s">
        <v>109</v>
      </c>
      <c r="B129" s="7">
        <v>8.8600278089373846E-2</v>
      </c>
      <c r="C129" s="7">
        <v>8.8600278089373846E-2</v>
      </c>
      <c r="D129" s="7">
        <v>8.8600278089373846E-2</v>
      </c>
      <c r="E129" s="7">
        <v>8.8600278089373846E-2</v>
      </c>
      <c r="F129" s="7">
        <v>8.8600278089373846E-2</v>
      </c>
      <c r="G129" s="7">
        <v>8.8600278089373846E-2</v>
      </c>
      <c r="H129" s="7">
        <v>8.8600278089373846E-2</v>
      </c>
      <c r="I129" s="7">
        <v>8.8600278089373846E-2</v>
      </c>
      <c r="J129" s="7">
        <v>8.8600278089373846E-2</v>
      </c>
      <c r="K129" s="7">
        <f>Table2[[#This Row],[Residential 2060]]</f>
        <v>8.8600278089373846E-2</v>
      </c>
      <c r="L129" s="7">
        <f>Table2[[#This Row],[Residential 2065]]</f>
        <v>8.8600278089373846E-2</v>
      </c>
      <c r="M129" s="7">
        <f>Table2[[#This Row],[Residential 2070]]</f>
        <v>8.8600278089373846E-2</v>
      </c>
      <c r="N129" s="7">
        <v>8.1455339785395306E-2</v>
      </c>
      <c r="O129" s="7">
        <v>8.1455339785395306E-2</v>
      </c>
      <c r="P129" s="7">
        <v>8.1455339785395306E-2</v>
      </c>
      <c r="Q129" s="7">
        <v>8.1455339785395306E-2</v>
      </c>
      <c r="R129" s="7">
        <v>8.1455339785395306E-2</v>
      </c>
      <c r="S129" s="7">
        <v>8.1455339785395306E-2</v>
      </c>
      <c r="T129" s="7">
        <v>8.1455339785395306E-2</v>
      </c>
      <c r="U129" s="7">
        <v>8.1455339785395306E-2</v>
      </c>
      <c r="V129" s="7">
        <v>8.1455339785395306E-2</v>
      </c>
      <c r="W129" s="7">
        <f>Table2[[#This Row],[Industry 2060]]</f>
        <v>8.1455339785395306E-2</v>
      </c>
      <c r="X129" s="7">
        <f>Table2[[#This Row],[Industry 2065]]</f>
        <v>8.1455339785395306E-2</v>
      </c>
      <c r="Y129" s="7">
        <f>Table2[[#This Row],[Industry 2070]]</f>
        <v>8.1455339785395306E-2</v>
      </c>
      <c r="Z129" s="7">
        <v>0.82994438212523092</v>
      </c>
      <c r="AA129" s="7">
        <v>0.82994438212523092</v>
      </c>
      <c r="AB129" s="7">
        <v>0.82994438212523092</v>
      </c>
      <c r="AC129" s="7">
        <v>0.82994438212523092</v>
      </c>
      <c r="AD129" s="7">
        <v>0.82994438212523092</v>
      </c>
      <c r="AE129" s="7">
        <v>0.82994438212523092</v>
      </c>
      <c r="AF129" s="7">
        <v>0.82994438212523092</v>
      </c>
      <c r="AG129" s="7">
        <v>0.82994438212523092</v>
      </c>
      <c r="AH129" s="7">
        <v>0.82994438212523092</v>
      </c>
      <c r="AI129" s="7">
        <f>Table2[[#This Row],[Power Sector 2060]]</f>
        <v>0.82994438212523092</v>
      </c>
      <c r="AJ129" s="7">
        <f>Table2[[#This Row],[Power Sector 2065]]</f>
        <v>0.82994438212523092</v>
      </c>
      <c r="AK129" s="7">
        <f>Table2[[#This Row],[Power Sector 2070]]</f>
        <v>0.82994438212523092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f>Table2[[#This Row],[Transport 2060]]</f>
        <v>0</v>
      </c>
      <c r="AV129" s="7">
        <f>Table2[[#This Row],[Transport 2065]]</f>
        <v>0</v>
      </c>
      <c r="AW129" s="7">
        <f>Table2[[#This Row],[Transport 2070]]</f>
        <v>0</v>
      </c>
    </row>
    <row r="130" spans="1:49" x14ac:dyDescent="0.2">
      <c r="A130" t="s">
        <v>1</v>
      </c>
      <c r="B130" s="7">
        <v>0.36908836180914173</v>
      </c>
      <c r="C130" s="7">
        <v>0.36908836180914173</v>
      </c>
      <c r="D130" s="7">
        <v>0.36908836180914173</v>
      </c>
      <c r="E130" s="7">
        <v>0.36908836180914173</v>
      </c>
      <c r="F130" s="7">
        <v>0.36908836180914173</v>
      </c>
      <c r="G130" s="7">
        <v>0.36908836180914173</v>
      </c>
      <c r="H130" s="7">
        <v>0.36908836180914173</v>
      </c>
      <c r="I130" s="7">
        <v>0.36908836180914173</v>
      </c>
      <c r="J130" s="7">
        <v>0.36908836180914173</v>
      </c>
      <c r="K130" s="7">
        <f>Table2[[#This Row],[Residential 2060]]</f>
        <v>0.36908836180914173</v>
      </c>
      <c r="L130" s="7">
        <f>Table2[[#This Row],[Residential 2065]]</f>
        <v>0.36908836180914173</v>
      </c>
      <c r="M130" s="7">
        <f>Table2[[#This Row],[Residential 2070]]</f>
        <v>0.36908836180914173</v>
      </c>
      <c r="N130" s="7">
        <v>0.23386989710317518</v>
      </c>
      <c r="O130" s="7">
        <v>0.23386989710317518</v>
      </c>
      <c r="P130" s="7">
        <v>0.23386989710317518</v>
      </c>
      <c r="Q130" s="7">
        <v>0.23386989710317518</v>
      </c>
      <c r="R130" s="7">
        <v>0.23386989710317518</v>
      </c>
      <c r="S130" s="7">
        <v>0.23386989710317518</v>
      </c>
      <c r="T130" s="7">
        <v>0.23386989710317518</v>
      </c>
      <c r="U130" s="7">
        <v>0.23386989710317518</v>
      </c>
      <c r="V130" s="7">
        <v>0.23386989710317518</v>
      </c>
      <c r="W130" s="7">
        <f>Table2[[#This Row],[Industry 2060]]</f>
        <v>0.23386989710317518</v>
      </c>
      <c r="X130" s="7">
        <f>Table2[[#This Row],[Industry 2065]]</f>
        <v>0.23386989710317518</v>
      </c>
      <c r="Y130" s="7">
        <f>Table2[[#This Row],[Industry 2070]]</f>
        <v>0.23386989710317518</v>
      </c>
      <c r="Z130" s="7">
        <v>0.3970417410876832</v>
      </c>
      <c r="AA130" s="7">
        <v>0.3970417410876832</v>
      </c>
      <c r="AB130" s="7">
        <v>0.3970417410876832</v>
      </c>
      <c r="AC130" s="7">
        <v>0.3970417410876832</v>
      </c>
      <c r="AD130" s="7">
        <v>0.3970417410876832</v>
      </c>
      <c r="AE130" s="7">
        <v>0.3970417410876832</v>
      </c>
      <c r="AF130" s="7">
        <v>0.3970417410876832</v>
      </c>
      <c r="AG130" s="7">
        <v>0.3970417410876832</v>
      </c>
      <c r="AH130" s="7">
        <v>0.3970417410876832</v>
      </c>
      <c r="AI130" s="7">
        <f>Table2[[#This Row],[Power Sector 2060]]</f>
        <v>0.3970417410876832</v>
      </c>
      <c r="AJ130" s="7">
        <f>Table2[[#This Row],[Power Sector 2065]]</f>
        <v>0.3970417410876832</v>
      </c>
      <c r="AK130" s="7">
        <f>Table2[[#This Row],[Power Sector 2070]]</f>
        <v>0.3970417410876832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f>Table2[[#This Row],[Transport 2060]]</f>
        <v>0</v>
      </c>
      <c r="AV130" s="7">
        <f>Table2[[#This Row],[Transport 2065]]</f>
        <v>0</v>
      </c>
      <c r="AW130" s="7">
        <f>Table2[[#This Row],[Transport 2070]]</f>
        <v>0</v>
      </c>
    </row>
    <row r="131" spans="1:49" x14ac:dyDescent="0.2">
      <c r="A131" t="s">
        <v>0</v>
      </c>
      <c r="B131" s="7">
        <v>0.30634448654348839</v>
      </c>
      <c r="C131" s="7">
        <v>0.30634448654348839</v>
      </c>
      <c r="D131" s="7">
        <v>0.30634448654348839</v>
      </c>
      <c r="E131" s="7">
        <v>0.30634448654348839</v>
      </c>
      <c r="F131" s="7">
        <v>0.30634448654348839</v>
      </c>
      <c r="G131" s="7">
        <v>0.30634448654348839</v>
      </c>
      <c r="H131" s="7">
        <v>0.30634448654348839</v>
      </c>
      <c r="I131" s="7">
        <v>0.30634448654348839</v>
      </c>
      <c r="J131" s="7">
        <v>0.30634448654348839</v>
      </c>
      <c r="K131" s="7">
        <f>Table2[[#This Row],[Residential 2060]]</f>
        <v>0.30634448654348839</v>
      </c>
      <c r="L131" s="7">
        <f>Table2[[#This Row],[Residential 2065]]</f>
        <v>0.30634448654348839</v>
      </c>
      <c r="M131" s="7">
        <f>Table2[[#This Row],[Residential 2070]]</f>
        <v>0.30634448654348839</v>
      </c>
      <c r="N131" s="7">
        <v>9.0912006942009876E-2</v>
      </c>
      <c r="O131" s="7">
        <v>9.0912006942009876E-2</v>
      </c>
      <c r="P131" s="7">
        <v>9.0912006942009876E-2</v>
      </c>
      <c r="Q131" s="7">
        <v>9.0912006942009876E-2</v>
      </c>
      <c r="R131" s="7">
        <v>9.0912006942009876E-2</v>
      </c>
      <c r="S131" s="7">
        <v>9.0912006942009876E-2</v>
      </c>
      <c r="T131" s="7">
        <v>9.0912006942009876E-2</v>
      </c>
      <c r="U131" s="7">
        <v>9.0912006942009876E-2</v>
      </c>
      <c r="V131" s="7">
        <v>9.0912006942009876E-2</v>
      </c>
      <c r="W131" s="7">
        <f>Table2[[#This Row],[Industry 2060]]</f>
        <v>9.0912006942009876E-2</v>
      </c>
      <c r="X131" s="7">
        <f>Table2[[#This Row],[Industry 2065]]</f>
        <v>9.0912006942009876E-2</v>
      </c>
      <c r="Y131" s="7">
        <f>Table2[[#This Row],[Industry 2070]]</f>
        <v>9.0912006942009876E-2</v>
      </c>
      <c r="Z131" s="7">
        <v>0.60274350651450181</v>
      </c>
      <c r="AA131" s="7">
        <v>0.60274350651450181</v>
      </c>
      <c r="AB131" s="7">
        <v>0.60274350651450181</v>
      </c>
      <c r="AC131" s="7">
        <v>0.60274350651450181</v>
      </c>
      <c r="AD131" s="7">
        <v>0.60274350651450181</v>
      </c>
      <c r="AE131" s="7">
        <v>0.60274350651450181</v>
      </c>
      <c r="AF131" s="7">
        <v>0.60274350651450181</v>
      </c>
      <c r="AG131" s="7">
        <v>0.60274350651450181</v>
      </c>
      <c r="AH131" s="7">
        <v>0.60274350651450181</v>
      </c>
      <c r="AI131" s="7">
        <f>Table2[[#This Row],[Power Sector 2060]]</f>
        <v>0.60274350651450181</v>
      </c>
      <c r="AJ131" s="7">
        <f>Table2[[#This Row],[Power Sector 2065]]</f>
        <v>0.60274350651450181</v>
      </c>
      <c r="AK131" s="7">
        <f>Table2[[#This Row],[Power Sector 2070]]</f>
        <v>0.60274350651450181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f>Table2[[#This Row],[Transport 2060]]</f>
        <v>0</v>
      </c>
      <c r="AV131" s="7">
        <f>Table2[[#This Row],[Transport 2065]]</f>
        <v>0</v>
      </c>
      <c r="AW131" s="7">
        <f>Table2[[#This Row],[Transport 2070]]</f>
        <v>0</v>
      </c>
    </row>
    <row r="132" spans="1:49" x14ac:dyDescent="0.2">
      <c r="A132" t="s">
        <v>79</v>
      </c>
      <c r="B132" s="7">
        <v>1.316815048093746E-2</v>
      </c>
      <c r="C132" s="7">
        <v>1.316815048093746E-2</v>
      </c>
      <c r="D132" s="7">
        <v>1.316815048093746E-2</v>
      </c>
      <c r="E132" s="7">
        <v>1.316815048093746E-2</v>
      </c>
      <c r="F132" s="7">
        <v>1.316815048093746E-2</v>
      </c>
      <c r="G132" s="7">
        <v>1.316815048093746E-2</v>
      </c>
      <c r="H132" s="7">
        <v>1.316815048093746E-2</v>
      </c>
      <c r="I132" s="7">
        <v>1.316815048093746E-2</v>
      </c>
      <c r="J132" s="7">
        <v>1.316815048093746E-2</v>
      </c>
      <c r="K132" s="7">
        <f>Table2[[#This Row],[Residential 2060]]</f>
        <v>1.316815048093746E-2</v>
      </c>
      <c r="L132" s="7">
        <f>Table2[[#This Row],[Residential 2065]]</f>
        <v>1.316815048093746E-2</v>
      </c>
      <c r="M132" s="7">
        <f>Table2[[#This Row],[Residential 2070]]</f>
        <v>1.316815048093746E-2</v>
      </c>
      <c r="N132" s="7">
        <v>0.43256324574688881</v>
      </c>
      <c r="O132" s="7">
        <v>0.43256324574688881</v>
      </c>
      <c r="P132" s="7">
        <v>0.43256324574688881</v>
      </c>
      <c r="Q132" s="7">
        <v>0.43256324574688881</v>
      </c>
      <c r="R132" s="7">
        <v>0.43256324574688881</v>
      </c>
      <c r="S132" s="7">
        <v>0.43256324574688881</v>
      </c>
      <c r="T132" s="7">
        <v>0.43256324574688881</v>
      </c>
      <c r="U132" s="7">
        <v>0.43256324574688881</v>
      </c>
      <c r="V132" s="7">
        <v>0.43256324574688881</v>
      </c>
      <c r="W132" s="7">
        <f>Table2[[#This Row],[Industry 2060]]</f>
        <v>0.43256324574688881</v>
      </c>
      <c r="X132" s="7">
        <f>Table2[[#This Row],[Industry 2065]]</f>
        <v>0.43256324574688881</v>
      </c>
      <c r="Y132" s="7">
        <f>Table2[[#This Row],[Industry 2070]]</f>
        <v>0.43256324574688881</v>
      </c>
      <c r="Z132" s="7">
        <v>0.5542686037721738</v>
      </c>
      <c r="AA132" s="7">
        <v>0.5542686037721738</v>
      </c>
      <c r="AB132" s="7">
        <v>0.5542686037721738</v>
      </c>
      <c r="AC132" s="7">
        <v>0.5542686037721738</v>
      </c>
      <c r="AD132" s="7">
        <v>0.5542686037721738</v>
      </c>
      <c r="AE132" s="7">
        <v>0.5542686037721738</v>
      </c>
      <c r="AF132" s="7">
        <v>0.5542686037721738</v>
      </c>
      <c r="AG132" s="7">
        <v>0.5542686037721738</v>
      </c>
      <c r="AH132" s="7">
        <v>0.5542686037721738</v>
      </c>
      <c r="AI132" s="7">
        <f>Table2[[#This Row],[Power Sector 2060]]</f>
        <v>0.5542686037721738</v>
      </c>
      <c r="AJ132" s="7">
        <f>Table2[[#This Row],[Power Sector 2065]]</f>
        <v>0.5542686037721738</v>
      </c>
      <c r="AK132" s="7">
        <f>Table2[[#This Row],[Power Sector 2070]]</f>
        <v>0.5542686037721738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f>Table2[[#This Row],[Transport 2060]]</f>
        <v>0</v>
      </c>
      <c r="AV132" s="7">
        <f>Table2[[#This Row],[Transport 2065]]</f>
        <v>0</v>
      </c>
      <c r="AW132" s="7">
        <f>Table2[[#This Row],[Transport 2070]]</f>
        <v>0</v>
      </c>
    </row>
    <row r="133" spans="1:49" x14ac:dyDescent="0.2">
      <c r="A133" t="s">
        <v>72</v>
      </c>
      <c r="B133" s="7">
        <v>7.9702971316338404E-3</v>
      </c>
      <c r="C133" s="7">
        <v>7.9702971316338404E-3</v>
      </c>
      <c r="D133" s="7">
        <v>7.9702971316338404E-3</v>
      </c>
      <c r="E133" s="7">
        <v>7.9702971316338404E-3</v>
      </c>
      <c r="F133" s="7">
        <v>7.9702971316338404E-3</v>
      </c>
      <c r="G133" s="7">
        <v>7.9702971316338404E-3</v>
      </c>
      <c r="H133" s="7">
        <v>7.9702971316338404E-3</v>
      </c>
      <c r="I133" s="7">
        <v>7.9702971316338404E-3</v>
      </c>
      <c r="J133" s="7">
        <v>7.9702971316338404E-3</v>
      </c>
      <c r="K133" s="7">
        <f>Table2[[#This Row],[Residential 2060]]</f>
        <v>7.9702971316338404E-3</v>
      </c>
      <c r="L133" s="7">
        <f>Table2[[#This Row],[Residential 2065]]</f>
        <v>7.9702971316338404E-3</v>
      </c>
      <c r="M133" s="7">
        <f>Table2[[#This Row],[Residential 2070]]</f>
        <v>7.9702971316338404E-3</v>
      </c>
      <c r="N133" s="7">
        <v>0.62275528357467924</v>
      </c>
      <c r="O133" s="7">
        <v>0.62275528357467924</v>
      </c>
      <c r="P133" s="7">
        <v>0.62275528357467924</v>
      </c>
      <c r="Q133" s="7">
        <v>0.62275528357467924</v>
      </c>
      <c r="R133" s="7">
        <v>0.62275528357467924</v>
      </c>
      <c r="S133" s="7">
        <v>0.62275528357467924</v>
      </c>
      <c r="T133" s="7">
        <v>0.62275528357467924</v>
      </c>
      <c r="U133" s="7">
        <v>0.62275528357467924</v>
      </c>
      <c r="V133" s="7">
        <v>0.62275528357467924</v>
      </c>
      <c r="W133" s="7">
        <f>Table2[[#This Row],[Industry 2060]]</f>
        <v>0.62275528357467924</v>
      </c>
      <c r="X133" s="7">
        <f>Table2[[#This Row],[Industry 2065]]</f>
        <v>0.62275528357467924</v>
      </c>
      <c r="Y133" s="7">
        <f>Table2[[#This Row],[Industry 2070]]</f>
        <v>0.62275528357467924</v>
      </c>
      <c r="Z133" s="7">
        <v>0.36927441929368687</v>
      </c>
      <c r="AA133" s="7">
        <v>0.36927441929368687</v>
      </c>
      <c r="AB133" s="7">
        <v>0.36927441929368687</v>
      </c>
      <c r="AC133" s="7">
        <v>0.36927441929368687</v>
      </c>
      <c r="AD133" s="7">
        <v>0.36927441929368687</v>
      </c>
      <c r="AE133" s="7">
        <v>0.36927441929368687</v>
      </c>
      <c r="AF133" s="7">
        <v>0.36927441929368687</v>
      </c>
      <c r="AG133" s="7">
        <v>0.36927441929368687</v>
      </c>
      <c r="AH133" s="7">
        <v>0.36927441929368687</v>
      </c>
      <c r="AI133" s="7">
        <f>Table2[[#This Row],[Power Sector 2060]]</f>
        <v>0.36927441929368687</v>
      </c>
      <c r="AJ133" s="7">
        <f>Table2[[#This Row],[Power Sector 2065]]</f>
        <v>0.36927441929368687</v>
      </c>
      <c r="AK133" s="7">
        <f>Table2[[#This Row],[Power Sector 2070]]</f>
        <v>0.36927441929368687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f>Table2[[#This Row],[Transport 2060]]</f>
        <v>0</v>
      </c>
      <c r="AV133" s="7">
        <f>Table2[[#This Row],[Transport 2065]]</f>
        <v>0</v>
      </c>
      <c r="AW133" s="7">
        <f>Table2[[#This Row],[Transport 2070]]</f>
        <v>0</v>
      </c>
    </row>
    <row r="134" spans="1:49" x14ac:dyDescent="0.2">
      <c r="A134" t="s">
        <v>206</v>
      </c>
      <c r="B134" s="7">
        <v>7.9702971316338404E-3</v>
      </c>
      <c r="C134" s="7">
        <v>7.9702971316338404E-3</v>
      </c>
      <c r="D134" s="7">
        <v>7.9702971316338404E-3</v>
      </c>
      <c r="E134" s="7">
        <v>7.9702971316338404E-3</v>
      </c>
      <c r="F134" s="7">
        <v>7.9702971316338404E-3</v>
      </c>
      <c r="G134" s="7">
        <v>7.9702971316338404E-3</v>
      </c>
      <c r="H134" s="7">
        <v>7.9702971316338404E-3</v>
      </c>
      <c r="I134" s="7">
        <v>7.9702971316338404E-3</v>
      </c>
      <c r="J134" s="7">
        <v>7.9702971316338404E-3</v>
      </c>
      <c r="K134" s="7">
        <f>Table2[[#This Row],[Residential 2060]]</f>
        <v>7.9702971316338404E-3</v>
      </c>
      <c r="L134" s="7">
        <f>Table2[[#This Row],[Residential 2065]]</f>
        <v>7.9702971316338404E-3</v>
      </c>
      <c r="M134" s="7">
        <f>Table2[[#This Row],[Residential 2070]]</f>
        <v>7.9702971316338404E-3</v>
      </c>
      <c r="N134" s="7">
        <v>0.62275528357467924</v>
      </c>
      <c r="O134" s="7">
        <v>0.62275528357467924</v>
      </c>
      <c r="P134" s="7">
        <v>0.62275528357467924</v>
      </c>
      <c r="Q134" s="7">
        <v>0.62275528357467924</v>
      </c>
      <c r="R134" s="7">
        <v>0.62275528357467924</v>
      </c>
      <c r="S134" s="7">
        <v>0.62275528357467924</v>
      </c>
      <c r="T134" s="7">
        <v>0.62275528357467924</v>
      </c>
      <c r="U134" s="7">
        <v>0.62275528357467924</v>
      </c>
      <c r="V134" s="7">
        <v>0.62275528357467924</v>
      </c>
      <c r="W134" s="7">
        <f>Table2[[#This Row],[Industry 2060]]</f>
        <v>0.62275528357467924</v>
      </c>
      <c r="X134" s="7">
        <f>Table2[[#This Row],[Industry 2065]]</f>
        <v>0.62275528357467924</v>
      </c>
      <c r="Y134" s="7">
        <f>Table2[[#This Row],[Industry 2070]]</f>
        <v>0.62275528357467924</v>
      </c>
      <c r="Z134" s="7">
        <v>0.36927441929368687</v>
      </c>
      <c r="AA134" s="7">
        <v>0.36927441929368687</v>
      </c>
      <c r="AB134" s="7">
        <v>0.36927441929368687</v>
      </c>
      <c r="AC134" s="7">
        <v>0.36927441929368687</v>
      </c>
      <c r="AD134" s="7">
        <v>0.36927441929368687</v>
      </c>
      <c r="AE134" s="7">
        <v>0.36927441929368687</v>
      </c>
      <c r="AF134" s="7">
        <v>0.36927441929368687</v>
      </c>
      <c r="AG134" s="7">
        <v>0.36927441929368687</v>
      </c>
      <c r="AH134" s="7">
        <v>0.36927441929368687</v>
      </c>
      <c r="AI134" s="7">
        <f>Table2[[#This Row],[Power Sector 2060]]</f>
        <v>0.36927441929368687</v>
      </c>
      <c r="AJ134" s="7">
        <f>Table2[[#This Row],[Power Sector 2065]]</f>
        <v>0.36927441929368687</v>
      </c>
      <c r="AK134" s="7">
        <f>Table2[[#This Row],[Power Sector 2070]]</f>
        <v>0.36927441929368687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f>Table2[[#This Row],[Transport 2060]]</f>
        <v>0</v>
      </c>
      <c r="AV134" s="7">
        <f>Table2[[#This Row],[Transport 2065]]</f>
        <v>0</v>
      </c>
      <c r="AW134" s="7">
        <f>Table2[[#This Row],[Transport 2070]]</f>
        <v>0</v>
      </c>
    </row>
    <row r="135" spans="1:49" x14ac:dyDescent="0.2">
      <c r="A135" t="s">
        <v>77</v>
      </c>
      <c r="B135" s="7">
        <v>7.9702971316338404E-3</v>
      </c>
      <c r="C135" s="7">
        <v>7.9702971316338404E-3</v>
      </c>
      <c r="D135" s="7">
        <v>7.9702971316338404E-3</v>
      </c>
      <c r="E135" s="7">
        <v>7.9702971316338404E-3</v>
      </c>
      <c r="F135" s="7">
        <v>7.9702971316338404E-3</v>
      </c>
      <c r="G135" s="7">
        <v>7.9702971316338404E-3</v>
      </c>
      <c r="H135" s="7">
        <v>7.9702971316338404E-3</v>
      </c>
      <c r="I135" s="7">
        <v>7.9702971316338404E-3</v>
      </c>
      <c r="J135" s="7">
        <v>7.9702971316338404E-3</v>
      </c>
      <c r="K135" s="7">
        <f>Table2[[#This Row],[Residential 2060]]</f>
        <v>7.9702971316338404E-3</v>
      </c>
      <c r="L135" s="7">
        <f>Table2[[#This Row],[Residential 2065]]</f>
        <v>7.9702971316338404E-3</v>
      </c>
      <c r="M135" s="7">
        <f>Table2[[#This Row],[Residential 2070]]</f>
        <v>7.9702971316338404E-3</v>
      </c>
      <c r="N135" s="7">
        <v>0.62275528357467924</v>
      </c>
      <c r="O135" s="7">
        <v>0.62275528357467924</v>
      </c>
      <c r="P135" s="7">
        <v>0.62275528357467924</v>
      </c>
      <c r="Q135" s="7">
        <v>0.62275528357467924</v>
      </c>
      <c r="R135" s="7">
        <v>0.62275528357467924</v>
      </c>
      <c r="S135" s="7">
        <v>0.62275528357467924</v>
      </c>
      <c r="T135" s="7">
        <v>0.62275528357467924</v>
      </c>
      <c r="U135" s="7">
        <v>0.62275528357467924</v>
      </c>
      <c r="V135" s="7">
        <v>0.62275528357467924</v>
      </c>
      <c r="W135" s="7">
        <f>Table2[[#This Row],[Industry 2060]]</f>
        <v>0.62275528357467924</v>
      </c>
      <c r="X135" s="7">
        <f>Table2[[#This Row],[Industry 2065]]</f>
        <v>0.62275528357467924</v>
      </c>
      <c r="Y135" s="7">
        <f>Table2[[#This Row],[Industry 2070]]</f>
        <v>0.62275528357467924</v>
      </c>
      <c r="Z135" s="7">
        <v>0.36927441929368687</v>
      </c>
      <c r="AA135" s="7">
        <v>0.36927441929368687</v>
      </c>
      <c r="AB135" s="7">
        <v>0.36927441929368687</v>
      </c>
      <c r="AC135" s="7">
        <v>0.36927441929368687</v>
      </c>
      <c r="AD135" s="7">
        <v>0.36927441929368687</v>
      </c>
      <c r="AE135" s="7">
        <v>0.36927441929368687</v>
      </c>
      <c r="AF135" s="7">
        <v>0.36927441929368687</v>
      </c>
      <c r="AG135" s="7">
        <v>0.36927441929368687</v>
      </c>
      <c r="AH135" s="7">
        <v>0.36927441929368687</v>
      </c>
      <c r="AI135" s="7">
        <f>Table2[[#This Row],[Power Sector 2060]]</f>
        <v>0.36927441929368687</v>
      </c>
      <c r="AJ135" s="7">
        <f>Table2[[#This Row],[Power Sector 2065]]</f>
        <v>0.36927441929368687</v>
      </c>
      <c r="AK135" s="7">
        <f>Table2[[#This Row],[Power Sector 2070]]</f>
        <v>0.36927441929368687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f>Table2[[#This Row],[Transport 2060]]</f>
        <v>0</v>
      </c>
      <c r="AV135" s="7">
        <f>Table2[[#This Row],[Transport 2065]]</f>
        <v>0</v>
      </c>
      <c r="AW135" s="7">
        <f>Table2[[#This Row],[Transport 2070]]</f>
        <v>0</v>
      </c>
    </row>
    <row r="136" spans="1:49" x14ac:dyDescent="0.2">
      <c r="A136" t="s">
        <v>28</v>
      </c>
      <c r="B136" s="7">
        <v>0.22052243967469556</v>
      </c>
      <c r="C136" s="7">
        <v>0.22052243967469556</v>
      </c>
      <c r="D136" s="7">
        <v>0.22052243967469556</v>
      </c>
      <c r="E136" s="7">
        <v>0.22052243967469556</v>
      </c>
      <c r="F136" s="7">
        <v>0.22052243967469556</v>
      </c>
      <c r="G136" s="7">
        <v>0.22052243967469556</v>
      </c>
      <c r="H136" s="7">
        <v>0.22052243967469556</v>
      </c>
      <c r="I136" s="7">
        <v>0.22052243967469556</v>
      </c>
      <c r="J136" s="7">
        <v>0.22052243967469556</v>
      </c>
      <c r="K136" s="7">
        <f>Table2[[#This Row],[Residential 2060]]</f>
        <v>0.22052243967469556</v>
      </c>
      <c r="L136" s="7">
        <f>Table2[[#This Row],[Residential 2065]]</f>
        <v>0.22052243967469556</v>
      </c>
      <c r="M136" s="7">
        <f>Table2[[#This Row],[Residential 2070]]</f>
        <v>0.22052243967469556</v>
      </c>
      <c r="N136" s="7">
        <v>0.43432712389935119</v>
      </c>
      <c r="O136" s="7">
        <v>0.43432712389935119</v>
      </c>
      <c r="P136" s="7">
        <v>0.43432712389935119</v>
      </c>
      <c r="Q136" s="7">
        <v>0.43432712389935119</v>
      </c>
      <c r="R136" s="7">
        <v>0.43432712389935119</v>
      </c>
      <c r="S136" s="7">
        <v>0.43432712389935119</v>
      </c>
      <c r="T136" s="7">
        <v>0.43432712389935119</v>
      </c>
      <c r="U136" s="7">
        <v>0.43432712389935119</v>
      </c>
      <c r="V136" s="7">
        <v>0.43432712389935119</v>
      </c>
      <c r="W136" s="7">
        <f>Table2[[#This Row],[Industry 2060]]</f>
        <v>0.43432712389935119</v>
      </c>
      <c r="X136" s="7">
        <f>Table2[[#This Row],[Industry 2065]]</f>
        <v>0.43432712389935119</v>
      </c>
      <c r="Y136" s="7">
        <f>Table2[[#This Row],[Industry 2070]]</f>
        <v>0.43432712389935119</v>
      </c>
      <c r="Z136" s="7">
        <v>0.34515043642595328</v>
      </c>
      <c r="AA136" s="7">
        <v>0.34515043642595328</v>
      </c>
      <c r="AB136" s="7">
        <v>0.34515043642595328</v>
      </c>
      <c r="AC136" s="7">
        <v>0.34515043642595328</v>
      </c>
      <c r="AD136" s="7">
        <v>0.34515043642595328</v>
      </c>
      <c r="AE136" s="7">
        <v>0.34515043642595328</v>
      </c>
      <c r="AF136" s="7">
        <v>0.34515043642595328</v>
      </c>
      <c r="AG136" s="7">
        <v>0.34515043642595328</v>
      </c>
      <c r="AH136" s="7">
        <v>0.34515043642595328</v>
      </c>
      <c r="AI136" s="7">
        <f>Table2[[#This Row],[Power Sector 2060]]</f>
        <v>0.34515043642595328</v>
      </c>
      <c r="AJ136" s="7">
        <f>Table2[[#This Row],[Power Sector 2065]]</f>
        <v>0.34515043642595328</v>
      </c>
      <c r="AK136" s="7">
        <f>Table2[[#This Row],[Power Sector 2070]]</f>
        <v>0.34515043642595328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f>Table2[[#This Row],[Transport 2060]]</f>
        <v>0</v>
      </c>
      <c r="AV136" s="7">
        <f>Table2[[#This Row],[Transport 2065]]</f>
        <v>0</v>
      </c>
      <c r="AW136" s="7">
        <f>Table2[[#This Row],[Transport 2070]]</f>
        <v>0</v>
      </c>
    </row>
    <row r="137" spans="1:49" x14ac:dyDescent="0.2">
      <c r="A137" t="s">
        <v>88</v>
      </c>
      <c r="B137" s="7">
        <v>0.22052243967469556</v>
      </c>
      <c r="C137" s="7">
        <v>0.22052243967469556</v>
      </c>
      <c r="D137" s="7">
        <v>0.22052243967469556</v>
      </c>
      <c r="E137" s="7">
        <v>0.22052243967469556</v>
      </c>
      <c r="F137" s="7">
        <v>0.22052243967469556</v>
      </c>
      <c r="G137" s="7">
        <v>0.22052243967469556</v>
      </c>
      <c r="H137" s="7">
        <v>0.22052243967469556</v>
      </c>
      <c r="I137" s="7">
        <v>0.22052243967469556</v>
      </c>
      <c r="J137" s="7">
        <v>0.22052243967469556</v>
      </c>
      <c r="K137" s="7">
        <f>Table2[[#This Row],[Residential 2060]]</f>
        <v>0.22052243967469556</v>
      </c>
      <c r="L137" s="7">
        <f>Table2[[#This Row],[Residential 2065]]</f>
        <v>0.22052243967469556</v>
      </c>
      <c r="M137" s="7">
        <f>Table2[[#This Row],[Residential 2070]]</f>
        <v>0.22052243967469556</v>
      </c>
      <c r="N137" s="7">
        <v>0.43432712389935119</v>
      </c>
      <c r="O137" s="7">
        <v>0.43432712389935119</v>
      </c>
      <c r="P137" s="7">
        <v>0.43432712389935119</v>
      </c>
      <c r="Q137" s="7">
        <v>0.43432712389935119</v>
      </c>
      <c r="R137" s="7">
        <v>0.43432712389935119</v>
      </c>
      <c r="S137" s="7">
        <v>0.43432712389935119</v>
      </c>
      <c r="T137" s="7">
        <v>0.43432712389935119</v>
      </c>
      <c r="U137" s="7">
        <v>0.43432712389935119</v>
      </c>
      <c r="V137" s="7">
        <v>0.43432712389935119</v>
      </c>
      <c r="W137" s="7">
        <f>Table2[[#This Row],[Industry 2060]]</f>
        <v>0.43432712389935119</v>
      </c>
      <c r="X137" s="7">
        <f>Table2[[#This Row],[Industry 2065]]</f>
        <v>0.43432712389935119</v>
      </c>
      <c r="Y137" s="7">
        <f>Table2[[#This Row],[Industry 2070]]</f>
        <v>0.43432712389935119</v>
      </c>
      <c r="Z137" s="7">
        <v>0.34515043642595328</v>
      </c>
      <c r="AA137" s="7">
        <v>0.34515043642595328</v>
      </c>
      <c r="AB137" s="7">
        <v>0.34515043642595328</v>
      </c>
      <c r="AC137" s="7">
        <v>0.34515043642595328</v>
      </c>
      <c r="AD137" s="7">
        <v>0.34515043642595328</v>
      </c>
      <c r="AE137" s="7">
        <v>0.34515043642595328</v>
      </c>
      <c r="AF137" s="7">
        <v>0.34515043642595328</v>
      </c>
      <c r="AG137" s="7">
        <v>0.34515043642595328</v>
      </c>
      <c r="AH137" s="7">
        <v>0.34515043642595328</v>
      </c>
      <c r="AI137" s="7">
        <f>Table2[[#This Row],[Power Sector 2060]]</f>
        <v>0.34515043642595328</v>
      </c>
      <c r="AJ137" s="7">
        <f>Table2[[#This Row],[Power Sector 2065]]</f>
        <v>0.34515043642595328</v>
      </c>
      <c r="AK137" s="7">
        <f>Table2[[#This Row],[Power Sector 2070]]</f>
        <v>0.34515043642595328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f>Table2[[#This Row],[Transport 2060]]</f>
        <v>0</v>
      </c>
      <c r="AV137" s="7">
        <f>Table2[[#This Row],[Transport 2065]]</f>
        <v>0</v>
      </c>
      <c r="AW137" s="7">
        <f>Table2[[#This Row],[Transport 2070]]</f>
        <v>0</v>
      </c>
    </row>
  </sheetData>
  <phoneticPr fontId="3" type="noConversion"/>
  <conditionalFormatting sqref="A2:A137">
    <cfRule type="expression" dxfId="54" priority="1">
      <formula>"$B=""EU"""</formula>
    </cfRule>
    <cfRule type="expression" dxfId="53" priority="2">
      <formula>$B:$B="EU"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E34E-3692-0E48-B3EB-0EBC225B0E5B}">
  <dimension ref="A1:D137"/>
  <sheetViews>
    <sheetView workbookViewId="0">
      <selection activeCell="B19" sqref="B19"/>
    </sheetView>
  </sheetViews>
  <sheetFormatPr baseColWidth="10" defaultRowHeight="16" x14ac:dyDescent="0.2"/>
  <sheetData>
    <row r="1" spans="1:4" x14ac:dyDescent="0.2">
      <c r="A1" t="s">
        <v>87</v>
      </c>
      <c r="B1" t="s">
        <v>172</v>
      </c>
      <c r="C1" t="s">
        <v>173</v>
      </c>
      <c r="D1" t="s">
        <v>174</v>
      </c>
    </row>
    <row r="2" spans="1:4" x14ac:dyDescent="0.2">
      <c r="A2" t="s">
        <v>12</v>
      </c>
      <c r="B2" s="2">
        <v>0.87875275678858045</v>
      </c>
      <c r="C2" s="2">
        <v>1.1212472432114196</v>
      </c>
      <c r="D2" s="2">
        <v>1.1212472432114196</v>
      </c>
    </row>
    <row r="3" spans="1:4" x14ac:dyDescent="0.2">
      <c r="A3" t="s">
        <v>11</v>
      </c>
      <c r="B3" s="2">
        <v>0.87875275678858045</v>
      </c>
      <c r="C3" s="2">
        <v>1.1212472432114196</v>
      </c>
      <c r="D3" s="2">
        <v>1.1212472432114196</v>
      </c>
    </row>
    <row r="4" spans="1:4" x14ac:dyDescent="0.2">
      <c r="A4" t="s">
        <v>92</v>
      </c>
      <c r="B4" s="2">
        <v>0.83885376907272724</v>
      </c>
      <c r="C4" s="2">
        <v>1.1611462309272729</v>
      </c>
      <c r="D4" s="2">
        <v>1.1611462309272729</v>
      </c>
    </row>
    <row r="5" spans="1:4" x14ac:dyDescent="0.2">
      <c r="A5" t="s">
        <v>19</v>
      </c>
      <c r="B5" s="2">
        <v>0.76474296004458431</v>
      </c>
      <c r="C5" s="2">
        <v>1.2352570399554157</v>
      </c>
      <c r="D5" s="2">
        <v>1.2352570399554157</v>
      </c>
    </row>
    <row r="6" spans="1:4" x14ac:dyDescent="0.2">
      <c r="A6" t="s">
        <v>15</v>
      </c>
      <c r="B6" s="2">
        <v>0.63893636771747386</v>
      </c>
      <c r="C6" s="2">
        <v>1.361063632282526</v>
      </c>
      <c r="D6" s="2">
        <v>1.361063632282526</v>
      </c>
    </row>
    <row r="7" spans="1:4" x14ac:dyDescent="0.2">
      <c r="A7" t="s">
        <v>25</v>
      </c>
      <c r="B7" s="2">
        <v>0.69593346991843918</v>
      </c>
      <c r="C7" s="2">
        <v>1.3040665300815608</v>
      </c>
      <c r="D7" s="2">
        <v>1.3040665300815608</v>
      </c>
    </row>
    <row r="8" spans="1:4" x14ac:dyDescent="0.2">
      <c r="A8" t="s">
        <v>23</v>
      </c>
      <c r="B8" s="2">
        <v>0.92648829859074333</v>
      </c>
      <c r="C8" s="2">
        <v>1.0735117014092568</v>
      </c>
      <c r="D8" s="2">
        <v>1.0735117014092568</v>
      </c>
    </row>
    <row r="9" spans="1:4" x14ac:dyDescent="0.2">
      <c r="A9" t="s">
        <v>5</v>
      </c>
      <c r="B9" s="2">
        <v>0.89940430936741622</v>
      </c>
      <c r="C9" s="2">
        <v>1.1005956906325838</v>
      </c>
      <c r="D9" s="2">
        <v>1.1005956906325838</v>
      </c>
    </row>
    <row r="10" spans="1:4" x14ac:dyDescent="0.2">
      <c r="A10" t="s">
        <v>4</v>
      </c>
      <c r="B10" s="2">
        <v>1.0295440689938054</v>
      </c>
      <c r="C10" s="2">
        <v>0.97045593100619465</v>
      </c>
      <c r="D10" s="2">
        <v>0.97045593100619465</v>
      </c>
    </row>
    <row r="11" spans="1:4" x14ac:dyDescent="0.2">
      <c r="A11" t="s">
        <v>20</v>
      </c>
      <c r="B11" s="2">
        <v>0.8599388030229046</v>
      </c>
      <c r="C11" s="2">
        <v>1.1400611969770953</v>
      </c>
      <c r="D11" s="2">
        <v>1.1400611969770953</v>
      </c>
    </row>
    <row r="12" spans="1:4" x14ac:dyDescent="0.2">
      <c r="A12" t="s">
        <v>21</v>
      </c>
      <c r="B12" s="2">
        <v>0.90220328912783221</v>
      </c>
      <c r="C12" s="2">
        <v>1.0977967108721678</v>
      </c>
      <c r="D12" s="2">
        <v>1.0977967108721678</v>
      </c>
    </row>
    <row r="13" spans="1:4" x14ac:dyDescent="0.2">
      <c r="A13" t="s">
        <v>34</v>
      </c>
      <c r="B13" s="2">
        <v>0.86832118965660432</v>
      </c>
      <c r="C13" s="2">
        <v>1.1316788103433957</v>
      </c>
      <c r="D13" s="2">
        <v>1.1316788103433957</v>
      </c>
    </row>
    <row r="14" spans="1:4" x14ac:dyDescent="0.2">
      <c r="A14" t="s">
        <v>183</v>
      </c>
      <c r="B14" s="2">
        <v>1</v>
      </c>
      <c r="C14" s="2">
        <v>1</v>
      </c>
      <c r="D14" s="2">
        <v>1</v>
      </c>
    </row>
    <row r="15" spans="1:4" x14ac:dyDescent="0.2">
      <c r="A15" t="s">
        <v>51</v>
      </c>
      <c r="B15" s="2">
        <v>0.95832524715097467</v>
      </c>
      <c r="C15" s="2">
        <v>1.0416747528490253</v>
      </c>
      <c r="D15" s="2">
        <v>1.0416747528490253</v>
      </c>
    </row>
    <row r="16" spans="1:4" x14ac:dyDescent="0.2">
      <c r="A16" t="s">
        <v>184</v>
      </c>
      <c r="B16" s="2">
        <v>1</v>
      </c>
      <c r="C16" s="2">
        <v>1</v>
      </c>
      <c r="D16" s="2">
        <v>1</v>
      </c>
    </row>
    <row r="17" spans="1:4" x14ac:dyDescent="0.2">
      <c r="A17" t="s">
        <v>55</v>
      </c>
      <c r="B17" s="2">
        <v>1</v>
      </c>
      <c r="C17" s="2">
        <v>1</v>
      </c>
      <c r="D17" s="2">
        <v>1</v>
      </c>
    </row>
    <row r="18" spans="1:4" x14ac:dyDescent="0.2">
      <c r="A18" t="s">
        <v>56</v>
      </c>
      <c r="B18" s="2">
        <v>1</v>
      </c>
      <c r="C18" s="2">
        <v>1</v>
      </c>
      <c r="D18" s="2">
        <v>1</v>
      </c>
    </row>
    <row r="19" spans="1:4" x14ac:dyDescent="0.2">
      <c r="A19" t="s">
        <v>57</v>
      </c>
      <c r="B19" s="2">
        <v>1</v>
      </c>
      <c r="C19" s="2">
        <v>1</v>
      </c>
      <c r="D19" s="2">
        <v>1</v>
      </c>
    </row>
    <row r="20" spans="1:4" x14ac:dyDescent="0.2">
      <c r="A20" t="s">
        <v>185</v>
      </c>
      <c r="B20" s="2">
        <v>1</v>
      </c>
      <c r="C20" s="2">
        <v>1</v>
      </c>
      <c r="D20" s="2">
        <v>1</v>
      </c>
    </row>
    <row r="21" spans="1:4" x14ac:dyDescent="0.2">
      <c r="A21" t="s">
        <v>186</v>
      </c>
      <c r="B21" s="2">
        <v>1</v>
      </c>
      <c r="C21" s="2">
        <v>1</v>
      </c>
      <c r="D21" s="2">
        <v>1</v>
      </c>
    </row>
    <row r="22" spans="1:4" x14ac:dyDescent="0.2">
      <c r="A22" t="s">
        <v>187</v>
      </c>
      <c r="B22" s="2">
        <v>1</v>
      </c>
      <c r="C22" s="2">
        <v>1</v>
      </c>
      <c r="D22" s="2">
        <v>1</v>
      </c>
    </row>
    <row r="23" spans="1:4" x14ac:dyDescent="0.2">
      <c r="A23" t="s">
        <v>52</v>
      </c>
      <c r="B23" s="2">
        <v>1</v>
      </c>
      <c r="C23" s="2">
        <v>1</v>
      </c>
      <c r="D23" s="2">
        <v>1</v>
      </c>
    </row>
    <row r="24" spans="1:4" x14ac:dyDescent="0.2">
      <c r="A24" t="s">
        <v>38</v>
      </c>
      <c r="B24" s="2">
        <v>1.1000000000000001</v>
      </c>
      <c r="C24" s="2">
        <v>0.89999999999999991</v>
      </c>
      <c r="D24" s="2">
        <v>0.89999999999999991</v>
      </c>
    </row>
    <row r="25" spans="1:4" x14ac:dyDescent="0.2">
      <c r="A25" t="s">
        <v>53</v>
      </c>
      <c r="B25" s="2">
        <v>1.1000000000000001</v>
      </c>
      <c r="C25" s="2">
        <v>0.89999999999999991</v>
      </c>
      <c r="D25" s="2">
        <v>0.89999999999999991</v>
      </c>
    </row>
    <row r="26" spans="1:4" x14ac:dyDescent="0.2">
      <c r="A26" t="s">
        <v>54</v>
      </c>
      <c r="B26" s="2">
        <v>1</v>
      </c>
      <c r="C26" s="2">
        <v>1</v>
      </c>
      <c r="D26" s="2">
        <v>1</v>
      </c>
    </row>
    <row r="27" spans="1:4" x14ac:dyDescent="0.2">
      <c r="A27" t="s">
        <v>82</v>
      </c>
      <c r="B27" s="2">
        <v>1</v>
      </c>
      <c r="C27" s="2">
        <v>1</v>
      </c>
      <c r="D27" s="2">
        <v>1</v>
      </c>
    </row>
    <row r="28" spans="1:4" x14ac:dyDescent="0.2">
      <c r="A28" t="s">
        <v>89</v>
      </c>
      <c r="B28" s="2">
        <v>1</v>
      </c>
      <c r="C28" s="2">
        <v>1</v>
      </c>
      <c r="D28" s="2">
        <v>1</v>
      </c>
    </row>
    <row r="29" spans="1:4" x14ac:dyDescent="0.2">
      <c r="A29" t="s">
        <v>97</v>
      </c>
      <c r="B29" s="2">
        <v>0.74418474804969204</v>
      </c>
      <c r="C29" s="2">
        <v>1.1426017029328288</v>
      </c>
      <c r="D29" s="2">
        <v>1.4730368968779564</v>
      </c>
    </row>
    <row r="30" spans="1:4" x14ac:dyDescent="0.2">
      <c r="A30" t="s">
        <v>96</v>
      </c>
      <c r="B30" s="2">
        <v>0.57876829407263897</v>
      </c>
      <c r="C30" s="2">
        <v>1.2783515392254221</v>
      </c>
      <c r="D30" s="2">
        <v>1.6951340615690169</v>
      </c>
    </row>
    <row r="31" spans="1:4" x14ac:dyDescent="0.2">
      <c r="A31" t="s">
        <v>101</v>
      </c>
      <c r="B31" s="2">
        <v>0.6040417197835608</v>
      </c>
      <c r="C31" s="2">
        <v>1.2788363773300695</v>
      </c>
      <c r="D31" s="2">
        <v>1.6211636226699304</v>
      </c>
    </row>
    <row r="32" spans="1:4" x14ac:dyDescent="0.2">
      <c r="A32" t="s">
        <v>100</v>
      </c>
      <c r="B32" s="2">
        <v>0.75550415120669423</v>
      </c>
      <c r="C32" s="2">
        <v>1.1602893385050843</v>
      </c>
      <c r="D32" s="2">
        <v>1.4064367334102106</v>
      </c>
    </row>
    <row r="33" spans="1:4" x14ac:dyDescent="0.2">
      <c r="A33" t="s">
        <v>104</v>
      </c>
      <c r="B33" s="2">
        <v>0.64569732937685465</v>
      </c>
      <c r="C33" s="2">
        <v>1.1943620178041543</v>
      </c>
      <c r="D33" s="2">
        <v>1.6557863501483681</v>
      </c>
    </row>
    <row r="34" spans="1:4" x14ac:dyDescent="0.2">
      <c r="A34" t="s">
        <v>9</v>
      </c>
      <c r="B34" s="2">
        <v>0.77874058379188804</v>
      </c>
      <c r="C34" s="2">
        <v>1.1404387636286653</v>
      </c>
      <c r="D34" s="2">
        <v>1.3781359161638616</v>
      </c>
    </row>
    <row r="35" spans="1:4" x14ac:dyDescent="0.2">
      <c r="A35" t="s">
        <v>10</v>
      </c>
      <c r="B35" s="2">
        <v>0.68950057671932807</v>
      </c>
      <c r="C35" s="2">
        <v>1.2076090417064629</v>
      </c>
      <c r="D35" s="2">
        <v>1.502865329512894</v>
      </c>
    </row>
    <row r="36" spans="1:4" x14ac:dyDescent="0.2">
      <c r="A36" t="s">
        <v>209</v>
      </c>
      <c r="B36" s="2">
        <v>0.70506368962876309</v>
      </c>
      <c r="C36" s="2">
        <v>1.1788346464983244</v>
      </c>
      <c r="D36" s="2">
        <v>1.5189253689437943</v>
      </c>
    </row>
    <row r="37" spans="1:4" x14ac:dyDescent="0.2">
      <c r="A37" t="s">
        <v>210</v>
      </c>
      <c r="B37" s="2">
        <v>0.70506368962876309</v>
      </c>
      <c r="C37" s="2">
        <v>1.1788346464983244</v>
      </c>
      <c r="D37" s="2">
        <v>1.5189253689437943</v>
      </c>
    </row>
    <row r="38" spans="1:4" x14ac:dyDescent="0.2">
      <c r="A38" t="s">
        <v>208</v>
      </c>
      <c r="B38" s="2">
        <v>0.70506368962876309</v>
      </c>
      <c r="C38" s="2">
        <v>1.1788346464983244</v>
      </c>
      <c r="D38" s="2">
        <v>1.5189253689437943</v>
      </c>
    </row>
    <row r="39" spans="1:4" x14ac:dyDescent="0.2">
      <c r="A39" t="s">
        <v>8</v>
      </c>
      <c r="B39" s="2">
        <v>0.74241294037176508</v>
      </c>
      <c r="C39" s="2">
        <v>1.1392089255693107</v>
      </c>
      <c r="D39" s="2">
        <v>1.4819624025676297</v>
      </c>
    </row>
    <row r="40" spans="1:4" x14ac:dyDescent="0.2">
      <c r="A40" t="s">
        <v>93</v>
      </c>
      <c r="B40" s="2">
        <v>0.70946486456491298</v>
      </c>
      <c r="C40" s="2">
        <v>1.1862370068597792</v>
      </c>
      <c r="D40" s="2">
        <v>1.4895305994068837</v>
      </c>
    </row>
    <row r="41" spans="1:4" x14ac:dyDescent="0.2">
      <c r="A41" t="s">
        <v>188</v>
      </c>
      <c r="B41" s="2">
        <v>0.71</v>
      </c>
      <c r="C41" s="2">
        <v>1.19</v>
      </c>
      <c r="D41" s="2">
        <v>1.49</v>
      </c>
    </row>
    <row r="42" spans="1:4" x14ac:dyDescent="0.2">
      <c r="A42" t="s">
        <v>37</v>
      </c>
      <c r="B42" s="2">
        <v>0.92016354047661042</v>
      </c>
      <c r="C42" s="2">
        <v>1.0616288789050257</v>
      </c>
      <c r="D42" s="2">
        <v>1.1149305192769825</v>
      </c>
    </row>
    <row r="43" spans="1:4" x14ac:dyDescent="0.2">
      <c r="A43" t="s">
        <v>98</v>
      </c>
      <c r="B43" s="2">
        <v>0.5945503496933201</v>
      </c>
      <c r="C43" s="2">
        <v>1.2605556816578427</v>
      </c>
      <c r="D43" s="2">
        <v>1.6810321029158257</v>
      </c>
    </row>
    <row r="44" spans="1:4" x14ac:dyDescent="0.2">
      <c r="A44" t="s">
        <v>102</v>
      </c>
      <c r="B44" s="2">
        <v>1.0141795061020216</v>
      </c>
      <c r="C44" s="2">
        <v>0.96117554550815809</v>
      </c>
      <c r="D44" s="2">
        <v>1.0388244544918419</v>
      </c>
    </row>
    <row r="45" spans="1:4" x14ac:dyDescent="0.2">
      <c r="A45" t="s">
        <v>95</v>
      </c>
      <c r="B45" s="2">
        <v>0.86880918733078816</v>
      </c>
      <c r="C45" s="2">
        <v>1.067116115241153</v>
      </c>
      <c r="D45" s="2">
        <v>1.2570251581580107</v>
      </c>
    </row>
    <row r="46" spans="1:4" x14ac:dyDescent="0.2">
      <c r="A46" t="s">
        <v>189</v>
      </c>
      <c r="B46" s="2">
        <v>1.01</v>
      </c>
      <c r="C46" s="2">
        <v>0.96</v>
      </c>
      <c r="D46" s="2">
        <v>1.04</v>
      </c>
    </row>
    <row r="47" spans="1:4" x14ac:dyDescent="0.2">
      <c r="A47" t="s">
        <v>18</v>
      </c>
      <c r="B47" s="2">
        <v>0.70913379548362154</v>
      </c>
      <c r="C47" s="2">
        <v>1.1396921960072597</v>
      </c>
      <c r="D47" s="2">
        <v>1.5816696914700543</v>
      </c>
    </row>
    <row r="48" spans="1:4" x14ac:dyDescent="0.2">
      <c r="A48" t="s">
        <v>103</v>
      </c>
      <c r="B48" s="2">
        <v>0.71868224583296547</v>
      </c>
      <c r="C48" s="2">
        <v>1.1648414123279474</v>
      </c>
      <c r="D48" s="2">
        <v>1.504488330341113</v>
      </c>
    </row>
    <row r="49" spans="1:4" x14ac:dyDescent="0.2">
      <c r="A49" t="s">
        <v>35</v>
      </c>
      <c r="B49" s="2">
        <v>0.71065596473994652</v>
      </c>
      <c r="C49" s="2">
        <v>1.1902686732527006</v>
      </c>
      <c r="D49" s="2">
        <v>1.4807496999353706</v>
      </c>
    </row>
    <row r="50" spans="1:4" x14ac:dyDescent="0.2">
      <c r="A50" t="s">
        <v>78</v>
      </c>
      <c r="B50" s="2">
        <v>1</v>
      </c>
      <c r="C50" s="2">
        <v>1</v>
      </c>
      <c r="D50" s="2">
        <v>1</v>
      </c>
    </row>
    <row r="51" spans="1:4" x14ac:dyDescent="0.2">
      <c r="A51" t="s">
        <v>99</v>
      </c>
      <c r="B51" s="2">
        <v>0.85828355856124272</v>
      </c>
      <c r="C51" s="2">
        <v>1.01167140307977</v>
      </c>
      <c r="D51" s="2">
        <v>1.3997752957504461</v>
      </c>
    </row>
    <row r="52" spans="1:4" x14ac:dyDescent="0.2">
      <c r="A52" t="s">
        <v>22</v>
      </c>
      <c r="B52" s="2">
        <v>0.65463075681124383</v>
      </c>
      <c r="C52" s="2">
        <v>1.2129362372080821</v>
      </c>
      <c r="D52" s="2">
        <v>1.6009796203970961</v>
      </c>
    </row>
    <row r="53" spans="1:4" x14ac:dyDescent="0.2">
      <c r="A53" t="s">
        <v>26</v>
      </c>
      <c r="B53" s="2">
        <v>0.57553771769315965</v>
      </c>
      <c r="C53" s="2">
        <v>1.2397434198319506</v>
      </c>
      <c r="D53" s="2">
        <v>1.7799453971956423</v>
      </c>
    </row>
    <row r="54" spans="1:4" x14ac:dyDescent="0.2">
      <c r="A54" t="s">
        <v>13</v>
      </c>
      <c r="B54" s="2">
        <v>0.60341668774708723</v>
      </c>
      <c r="C54" s="2">
        <v>1.251421909991717</v>
      </c>
      <c r="D54" s="2">
        <v>1.6738963708316716</v>
      </c>
    </row>
    <row r="55" spans="1:4" x14ac:dyDescent="0.2">
      <c r="A55" t="s">
        <v>31</v>
      </c>
      <c r="B55" s="2">
        <v>0.50535738803306152</v>
      </c>
      <c r="C55" s="2">
        <v>1.3111669458403128</v>
      </c>
      <c r="D55" s="2">
        <v>1.8405360134003348</v>
      </c>
    </row>
    <row r="56" spans="1:4" x14ac:dyDescent="0.2">
      <c r="A56" t="s">
        <v>94</v>
      </c>
      <c r="B56" s="2">
        <v>0.75004233493777106</v>
      </c>
      <c r="C56" s="2">
        <v>1.1289976035038427</v>
      </c>
      <c r="D56" s="2">
        <v>1.4835137591934551</v>
      </c>
    </row>
    <row r="57" spans="1:4" x14ac:dyDescent="0.2">
      <c r="A57" t="s">
        <v>190</v>
      </c>
      <c r="B57" s="2">
        <v>0.8</v>
      </c>
      <c r="C57" s="2">
        <v>1.2</v>
      </c>
      <c r="D57" s="2">
        <v>1.2</v>
      </c>
    </row>
    <row r="58" spans="1:4" x14ac:dyDescent="0.2">
      <c r="A58" t="s">
        <v>39</v>
      </c>
      <c r="B58" s="2">
        <v>0.78594434051416551</v>
      </c>
      <c r="C58" s="2">
        <v>1.2140556594858345</v>
      </c>
      <c r="D58" s="2">
        <v>1.2140556594858345</v>
      </c>
    </row>
    <row r="59" spans="1:4" x14ac:dyDescent="0.2">
      <c r="A59" t="s">
        <v>6</v>
      </c>
      <c r="B59" s="2">
        <v>0.73967484762272062</v>
      </c>
      <c r="C59" s="2">
        <v>1.1791152537357596</v>
      </c>
      <c r="D59" s="2">
        <v>1.4135227104601271</v>
      </c>
    </row>
    <row r="60" spans="1:4" x14ac:dyDescent="0.2">
      <c r="A60" t="s">
        <v>106</v>
      </c>
      <c r="B60" s="2">
        <v>0.56470300646546878</v>
      </c>
      <c r="C60" s="2">
        <v>1.4352969935345312</v>
      </c>
      <c r="D60" s="2">
        <v>1.4352969935345312</v>
      </c>
    </row>
    <row r="61" spans="1:4" x14ac:dyDescent="0.2">
      <c r="A61" t="s">
        <v>191</v>
      </c>
      <c r="B61" s="2">
        <v>0.8</v>
      </c>
      <c r="C61" s="2">
        <v>1.2</v>
      </c>
      <c r="D61" s="2">
        <v>1.2</v>
      </c>
    </row>
    <row r="62" spans="1:4" x14ac:dyDescent="0.2">
      <c r="A62" t="s">
        <v>192</v>
      </c>
      <c r="B62" s="2">
        <v>0.8</v>
      </c>
      <c r="C62" s="2">
        <v>1.2</v>
      </c>
      <c r="D62" s="2">
        <v>1.2</v>
      </c>
    </row>
    <row r="63" spans="1:4" x14ac:dyDescent="0.2">
      <c r="A63" t="s">
        <v>105</v>
      </c>
      <c r="B63" s="2">
        <v>0.8</v>
      </c>
      <c r="C63" s="2">
        <v>1.2</v>
      </c>
      <c r="D63" s="2">
        <v>1.2</v>
      </c>
    </row>
    <row r="64" spans="1:4" x14ac:dyDescent="0.2">
      <c r="A64" t="s">
        <v>36</v>
      </c>
      <c r="B64" s="2">
        <v>0.8</v>
      </c>
      <c r="C64" s="2">
        <v>1.2</v>
      </c>
      <c r="D64" s="2">
        <v>1.2</v>
      </c>
    </row>
    <row r="65" spans="1:4" x14ac:dyDescent="0.2">
      <c r="A65" t="s">
        <v>193</v>
      </c>
      <c r="B65" s="2">
        <v>0.8</v>
      </c>
      <c r="C65" s="2">
        <v>1.2</v>
      </c>
      <c r="D65" s="2">
        <v>1.2</v>
      </c>
    </row>
    <row r="66" spans="1:4" x14ac:dyDescent="0.2">
      <c r="A66" t="s">
        <v>194</v>
      </c>
      <c r="B66" s="2">
        <v>0.8</v>
      </c>
      <c r="C66" s="2">
        <v>1.2</v>
      </c>
      <c r="D66" s="2">
        <v>1.2</v>
      </c>
    </row>
    <row r="67" spans="1:4" x14ac:dyDescent="0.2">
      <c r="A67" t="s">
        <v>16</v>
      </c>
      <c r="B67" s="2">
        <v>0.8</v>
      </c>
      <c r="C67" s="2">
        <v>1.2</v>
      </c>
      <c r="D67" s="2">
        <v>1.2</v>
      </c>
    </row>
    <row r="68" spans="1:4" x14ac:dyDescent="0.2">
      <c r="A68" t="s">
        <v>33</v>
      </c>
      <c r="B68" s="2">
        <v>0.80577751477273807</v>
      </c>
      <c r="C68" s="2">
        <v>1.1942224852272618</v>
      </c>
      <c r="D68" s="2">
        <v>1.1942224852272618</v>
      </c>
    </row>
    <row r="69" spans="1:4" x14ac:dyDescent="0.2">
      <c r="A69" t="s">
        <v>7</v>
      </c>
      <c r="B69" s="2">
        <v>0.8</v>
      </c>
      <c r="C69" s="2">
        <v>1.2</v>
      </c>
      <c r="D69" s="2">
        <v>1.2</v>
      </c>
    </row>
    <row r="70" spans="1:4" x14ac:dyDescent="0.2">
      <c r="A70" t="s">
        <v>43</v>
      </c>
      <c r="B70" s="2">
        <v>1.1000000000000001</v>
      </c>
      <c r="C70" s="2">
        <v>0.89999999999999991</v>
      </c>
      <c r="D70" s="2">
        <v>0.89999999999999991</v>
      </c>
    </row>
    <row r="71" spans="1:4" x14ac:dyDescent="0.2">
      <c r="A71" t="s">
        <v>41</v>
      </c>
      <c r="B71" s="2">
        <v>1</v>
      </c>
      <c r="C71" s="2">
        <v>1</v>
      </c>
      <c r="D71" s="2">
        <v>1</v>
      </c>
    </row>
    <row r="72" spans="1:4" x14ac:dyDescent="0.2">
      <c r="A72" t="s">
        <v>42</v>
      </c>
      <c r="B72" s="2">
        <v>1.1000000000000001</v>
      </c>
      <c r="C72" s="2">
        <v>0.89999999999999991</v>
      </c>
      <c r="D72" s="2">
        <v>0.89999999999999991</v>
      </c>
    </row>
    <row r="73" spans="1:4" x14ac:dyDescent="0.2">
      <c r="A73" t="s">
        <v>40</v>
      </c>
      <c r="B73" s="2">
        <v>1.1000000000000001</v>
      </c>
      <c r="C73" s="2">
        <v>0.89999999999999991</v>
      </c>
      <c r="D73" s="2">
        <v>0.89999999999999991</v>
      </c>
    </row>
    <row r="74" spans="1:4" x14ac:dyDescent="0.2">
      <c r="A74" t="s">
        <v>195</v>
      </c>
      <c r="B74" s="2">
        <v>1</v>
      </c>
      <c r="C74" s="2">
        <v>1</v>
      </c>
      <c r="D74" s="2">
        <v>1</v>
      </c>
    </row>
    <row r="75" spans="1:4" x14ac:dyDescent="0.2">
      <c r="A75" t="s">
        <v>196</v>
      </c>
      <c r="B75" s="2">
        <v>1</v>
      </c>
      <c r="C75" s="2">
        <v>1</v>
      </c>
      <c r="D75" s="2">
        <v>1</v>
      </c>
    </row>
    <row r="76" spans="1:4" x14ac:dyDescent="0.2">
      <c r="A76" t="s">
        <v>197</v>
      </c>
      <c r="B76" s="2">
        <v>1</v>
      </c>
      <c r="C76" s="2">
        <v>1</v>
      </c>
      <c r="D76" s="2">
        <v>1</v>
      </c>
    </row>
    <row r="77" spans="1:4" x14ac:dyDescent="0.2">
      <c r="A77" t="s">
        <v>198</v>
      </c>
      <c r="B77" s="2">
        <v>1</v>
      </c>
      <c r="C77" s="2">
        <v>1</v>
      </c>
      <c r="D77" s="2">
        <v>1</v>
      </c>
    </row>
    <row r="78" spans="1:4" x14ac:dyDescent="0.2">
      <c r="A78" t="s">
        <v>46</v>
      </c>
      <c r="B78" s="2">
        <v>1</v>
      </c>
      <c r="C78" s="2">
        <v>1</v>
      </c>
      <c r="D78" s="2">
        <v>1</v>
      </c>
    </row>
    <row r="79" spans="1:4" x14ac:dyDescent="0.2">
      <c r="A79" t="s">
        <v>199</v>
      </c>
      <c r="B79" s="2">
        <v>1</v>
      </c>
      <c r="C79" s="2">
        <v>1</v>
      </c>
      <c r="D79" s="2">
        <v>1</v>
      </c>
    </row>
    <row r="80" spans="1:4" x14ac:dyDescent="0.2">
      <c r="A80" t="s">
        <v>75</v>
      </c>
      <c r="B80" s="2">
        <v>1</v>
      </c>
      <c r="C80" s="2">
        <v>1</v>
      </c>
      <c r="D80" s="2">
        <v>1</v>
      </c>
    </row>
    <row r="81" spans="1:4" x14ac:dyDescent="0.2">
      <c r="A81" t="s">
        <v>200</v>
      </c>
      <c r="B81" s="2">
        <v>1</v>
      </c>
      <c r="C81" s="2">
        <v>1</v>
      </c>
      <c r="D81" s="2">
        <v>1</v>
      </c>
    </row>
    <row r="82" spans="1:4" x14ac:dyDescent="0.2">
      <c r="A82" t="s">
        <v>91</v>
      </c>
      <c r="B82" s="2">
        <v>1</v>
      </c>
      <c r="C82" s="2">
        <v>1</v>
      </c>
      <c r="D82" s="2">
        <v>1</v>
      </c>
    </row>
    <row r="83" spans="1:4" x14ac:dyDescent="0.2">
      <c r="A83" t="s">
        <v>74</v>
      </c>
      <c r="B83" s="2">
        <v>1</v>
      </c>
      <c r="C83" s="2">
        <v>1</v>
      </c>
      <c r="D83" s="2">
        <v>1</v>
      </c>
    </row>
    <row r="84" spans="1:4" x14ac:dyDescent="0.2">
      <c r="A84" t="s">
        <v>45</v>
      </c>
      <c r="B84" s="2">
        <v>1</v>
      </c>
      <c r="C84" s="2">
        <v>1</v>
      </c>
      <c r="D84" s="2">
        <v>1</v>
      </c>
    </row>
    <row r="85" spans="1:4" x14ac:dyDescent="0.2">
      <c r="A85" t="s">
        <v>44</v>
      </c>
      <c r="B85" s="2">
        <v>1</v>
      </c>
      <c r="C85" s="2">
        <v>1</v>
      </c>
      <c r="D85" s="2">
        <v>1</v>
      </c>
    </row>
    <row r="86" spans="1:4" x14ac:dyDescent="0.2">
      <c r="A86" t="s">
        <v>76</v>
      </c>
      <c r="B86" s="2">
        <v>1</v>
      </c>
      <c r="C86" s="2">
        <v>1</v>
      </c>
      <c r="D86" s="2">
        <v>1</v>
      </c>
    </row>
    <row r="87" spans="1:4" x14ac:dyDescent="0.2">
      <c r="A87" t="s">
        <v>201</v>
      </c>
      <c r="B87" s="2">
        <v>1</v>
      </c>
      <c r="C87" s="2">
        <v>1</v>
      </c>
      <c r="D87" s="2">
        <v>1</v>
      </c>
    </row>
    <row r="88" spans="1:4" x14ac:dyDescent="0.2">
      <c r="A88" t="s">
        <v>90</v>
      </c>
      <c r="B88" s="2">
        <v>1</v>
      </c>
      <c r="C88" s="2">
        <v>1</v>
      </c>
      <c r="D88" s="2">
        <v>1</v>
      </c>
    </row>
    <row r="89" spans="1:4" x14ac:dyDescent="0.2">
      <c r="A89" t="s">
        <v>202</v>
      </c>
      <c r="B89" s="2">
        <v>1</v>
      </c>
      <c r="C89" s="2">
        <v>1</v>
      </c>
      <c r="D89" s="2">
        <v>1</v>
      </c>
    </row>
    <row r="90" spans="1:4" x14ac:dyDescent="0.2">
      <c r="A90" t="s">
        <v>203</v>
      </c>
      <c r="B90" s="2">
        <v>1</v>
      </c>
      <c r="C90" s="2">
        <v>1</v>
      </c>
      <c r="D90" s="2">
        <v>1</v>
      </c>
    </row>
    <row r="91" spans="1:4" x14ac:dyDescent="0.2">
      <c r="A91" t="s">
        <v>86</v>
      </c>
      <c r="B91" s="2">
        <v>1</v>
      </c>
      <c r="C91" s="2">
        <v>1</v>
      </c>
      <c r="D91" s="2">
        <v>1</v>
      </c>
    </row>
    <row r="92" spans="1:4" x14ac:dyDescent="0.2">
      <c r="A92" t="s">
        <v>62</v>
      </c>
      <c r="B92" s="2">
        <v>1.1000000000000001</v>
      </c>
      <c r="C92" s="2">
        <v>0.89999999999999991</v>
      </c>
      <c r="D92" s="2">
        <v>0.89999999999999991</v>
      </c>
    </row>
    <row r="93" spans="1:4" x14ac:dyDescent="0.2">
      <c r="A93" t="s">
        <v>80</v>
      </c>
      <c r="B93" s="2">
        <v>1</v>
      </c>
      <c r="C93" s="2">
        <v>1</v>
      </c>
      <c r="D93" s="2">
        <v>1</v>
      </c>
    </row>
    <row r="94" spans="1:4" x14ac:dyDescent="0.2">
      <c r="A94" t="s">
        <v>58</v>
      </c>
      <c r="B94" s="2">
        <v>1</v>
      </c>
      <c r="C94" s="2">
        <v>1</v>
      </c>
      <c r="D94" s="2">
        <v>1</v>
      </c>
    </row>
    <row r="95" spans="1:4" x14ac:dyDescent="0.2">
      <c r="A95" t="s">
        <v>32</v>
      </c>
      <c r="B95" s="2">
        <v>1.1000000000000001</v>
      </c>
      <c r="C95" s="2">
        <v>0.89999999999999991</v>
      </c>
      <c r="D95" s="2">
        <v>0.89999999999999991</v>
      </c>
    </row>
    <row r="96" spans="1:4" x14ac:dyDescent="0.2">
      <c r="A96" t="s">
        <v>63</v>
      </c>
      <c r="B96" s="2">
        <v>1</v>
      </c>
      <c r="C96" s="2">
        <v>1</v>
      </c>
      <c r="D96" s="2">
        <v>1</v>
      </c>
    </row>
    <row r="97" spans="1:4" x14ac:dyDescent="0.2">
      <c r="A97" t="s">
        <v>85</v>
      </c>
      <c r="B97" s="2">
        <v>1</v>
      </c>
      <c r="C97" s="2">
        <v>1</v>
      </c>
      <c r="D97" s="2">
        <v>1</v>
      </c>
    </row>
    <row r="98" spans="1:4" x14ac:dyDescent="0.2">
      <c r="A98" t="s">
        <v>60</v>
      </c>
      <c r="B98" s="2">
        <v>1.1000000000000001</v>
      </c>
      <c r="C98" s="2">
        <v>0.89999999999999991</v>
      </c>
      <c r="D98" s="2">
        <v>0.89999999999999991</v>
      </c>
    </row>
    <row r="99" spans="1:4" x14ac:dyDescent="0.2">
      <c r="A99" t="s">
        <v>59</v>
      </c>
      <c r="B99" s="2">
        <v>1</v>
      </c>
      <c r="C99" s="2">
        <v>1</v>
      </c>
      <c r="D99" s="2">
        <v>1</v>
      </c>
    </row>
    <row r="100" spans="1:4" x14ac:dyDescent="0.2">
      <c r="A100" t="s">
        <v>24</v>
      </c>
      <c r="B100" s="2">
        <v>0.9</v>
      </c>
      <c r="C100" s="2">
        <v>1.1000000000000001</v>
      </c>
      <c r="D100" s="2">
        <v>1.1000000000000001</v>
      </c>
    </row>
    <row r="101" spans="1:4" x14ac:dyDescent="0.2">
      <c r="A101" t="s">
        <v>17</v>
      </c>
      <c r="B101" s="2">
        <v>1.0606917660181687</v>
      </c>
      <c r="C101" s="2">
        <v>0.93930823398183128</v>
      </c>
      <c r="D101" s="2">
        <v>0.93930823398183128</v>
      </c>
    </row>
    <row r="102" spans="1:4" x14ac:dyDescent="0.2">
      <c r="A102" t="s">
        <v>14</v>
      </c>
      <c r="B102" s="2">
        <v>1.0606917660181687</v>
      </c>
      <c r="C102" s="2">
        <v>0.93930823398183128</v>
      </c>
      <c r="D102" s="2">
        <v>0.93930823398183128</v>
      </c>
    </row>
    <row r="103" spans="1:4" x14ac:dyDescent="0.2">
      <c r="A103" t="s">
        <v>50</v>
      </c>
      <c r="B103" s="2">
        <v>1.0606917660181687</v>
      </c>
      <c r="C103" s="2">
        <v>0.93930823398183128</v>
      </c>
      <c r="D103" s="2">
        <v>0.93930823398183128</v>
      </c>
    </row>
    <row r="104" spans="1:4" x14ac:dyDescent="0.2">
      <c r="A104" t="s">
        <v>81</v>
      </c>
      <c r="B104" s="2">
        <v>1</v>
      </c>
      <c r="C104" s="2">
        <v>1</v>
      </c>
      <c r="D104" s="2">
        <v>1</v>
      </c>
    </row>
    <row r="105" spans="1:4" x14ac:dyDescent="0.2">
      <c r="A105" t="s">
        <v>204</v>
      </c>
      <c r="B105" s="2">
        <v>0.9</v>
      </c>
      <c r="C105" s="2">
        <v>1.1000000000000001</v>
      </c>
      <c r="D105" s="2">
        <v>1.1000000000000001</v>
      </c>
    </row>
    <row r="106" spans="1:4" x14ac:dyDescent="0.2">
      <c r="A106" t="s">
        <v>205</v>
      </c>
      <c r="B106" s="2">
        <v>0.9</v>
      </c>
      <c r="C106" s="2">
        <v>1.1000000000000001</v>
      </c>
      <c r="D106" s="2">
        <v>1.1000000000000001</v>
      </c>
    </row>
    <row r="107" spans="1:4" x14ac:dyDescent="0.2">
      <c r="A107" t="s">
        <v>29</v>
      </c>
      <c r="B107" s="2">
        <v>0.9</v>
      </c>
      <c r="C107" s="2">
        <v>1.1000000000000001</v>
      </c>
      <c r="D107" s="2">
        <v>1.1000000000000001</v>
      </c>
    </row>
    <row r="108" spans="1:4" x14ac:dyDescent="0.2">
      <c r="A108" t="s">
        <v>30</v>
      </c>
      <c r="B108" s="2">
        <v>0.9</v>
      </c>
      <c r="C108" s="2">
        <v>1.1000000000000001</v>
      </c>
      <c r="D108" s="2">
        <v>1.1000000000000001</v>
      </c>
    </row>
    <row r="109" spans="1:4" x14ac:dyDescent="0.2">
      <c r="A109" t="s">
        <v>48</v>
      </c>
      <c r="B109" s="2">
        <v>0.9</v>
      </c>
      <c r="C109" s="2">
        <v>1.1000000000000001</v>
      </c>
      <c r="D109" s="2">
        <v>1.1000000000000001</v>
      </c>
    </row>
    <row r="110" spans="1:4" x14ac:dyDescent="0.2">
      <c r="A110" t="s">
        <v>27</v>
      </c>
      <c r="B110" s="2">
        <v>0.9</v>
      </c>
      <c r="C110" s="2">
        <v>1.1000000000000001</v>
      </c>
      <c r="D110" s="2">
        <v>1.1000000000000001</v>
      </c>
    </row>
    <row r="111" spans="1:4" x14ac:dyDescent="0.2">
      <c r="A111" t="s">
        <v>49</v>
      </c>
      <c r="B111" s="2">
        <v>1</v>
      </c>
      <c r="C111" s="2">
        <v>1</v>
      </c>
      <c r="D111" s="2">
        <v>1</v>
      </c>
    </row>
    <row r="112" spans="1:4" x14ac:dyDescent="0.2">
      <c r="A112" t="s">
        <v>68</v>
      </c>
      <c r="B112" s="2">
        <v>1</v>
      </c>
      <c r="C112" s="2">
        <v>1</v>
      </c>
      <c r="D112" s="2">
        <v>1</v>
      </c>
    </row>
    <row r="113" spans="1:4" x14ac:dyDescent="0.2">
      <c r="A113" t="s">
        <v>107</v>
      </c>
      <c r="B113" s="2">
        <v>0.9</v>
      </c>
      <c r="C113" s="2">
        <v>1.1000000000000001</v>
      </c>
      <c r="D113" s="2">
        <v>1.1000000000000001</v>
      </c>
    </row>
    <row r="114" spans="1:4" x14ac:dyDescent="0.2">
      <c r="A114" t="s">
        <v>71</v>
      </c>
      <c r="B114" s="2">
        <v>1</v>
      </c>
      <c r="C114" s="2">
        <v>1</v>
      </c>
      <c r="D114" s="2">
        <v>1</v>
      </c>
    </row>
    <row r="115" spans="1:4" x14ac:dyDescent="0.2">
      <c r="A115" t="s">
        <v>61</v>
      </c>
      <c r="B115" s="2">
        <v>1</v>
      </c>
      <c r="C115" s="2">
        <v>1</v>
      </c>
      <c r="D115" s="2">
        <v>1</v>
      </c>
    </row>
    <row r="116" spans="1:4" x14ac:dyDescent="0.2">
      <c r="A116" t="s">
        <v>69</v>
      </c>
      <c r="B116" s="2">
        <v>1</v>
      </c>
      <c r="C116" s="2">
        <v>1</v>
      </c>
      <c r="D116" s="2">
        <v>1</v>
      </c>
    </row>
    <row r="117" spans="1:4" x14ac:dyDescent="0.2">
      <c r="A117" t="s">
        <v>67</v>
      </c>
      <c r="B117" s="2">
        <v>1</v>
      </c>
      <c r="C117" s="2">
        <v>1</v>
      </c>
      <c r="D117" s="2">
        <v>1</v>
      </c>
    </row>
    <row r="118" spans="1:4" x14ac:dyDescent="0.2">
      <c r="A118" t="s">
        <v>70</v>
      </c>
      <c r="B118" s="2">
        <v>1</v>
      </c>
      <c r="C118" s="2">
        <v>1</v>
      </c>
      <c r="D118" s="2">
        <v>1</v>
      </c>
    </row>
    <row r="119" spans="1:4" x14ac:dyDescent="0.2">
      <c r="A119" t="s">
        <v>73</v>
      </c>
      <c r="B119" s="2">
        <v>1</v>
      </c>
      <c r="C119" s="2">
        <v>1</v>
      </c>
      <c r="D119" s="2">
        <v>1</v>
      </c>
    </row>
    <row r="120" spans="1:4" x14ac:dyDescent="0.2">
      <c r="A120" t="s">
        <v>108</v>
      </c>
      <c r="B120" s="2">
        <v>1</v>
      </c>
      <c r="C120" s="2">
        <v>1</v>
      </c>
      <c r="D120" s="2">
        <v>1</v>
      </c>
    </row>
    <row r="121" spans="1:4" x14ac:dyDescent="0.2">
      <c r="A121" t="s">
        <v>84</v>
      </c>
      <c r="B121" s="2">
        <v>1</v>
      </c>
      <c r="C121" s="2">
        <v>1</v>
      </c>
      <c r="D121" s="2">
        <v>1</v>
      </c>
    </row>
    <row r="122" spans="1:4" x14ac:dyDescent="0.2">
      <c r="A122" t="s">
        <v>66</v>
      </c>
      <c r="B122" s="2">
        <v>0.9</v>
      </c>
      <c r="C122" s="2">
        <v>1.1000000000000001</v>
      </c>
      <c r="D122" s="2">
        <v>1.1000000000000001</v>
      </c>
    </row>
    <row r="123" spans="1:4" x14ac:dyDescent="0.2">
      <c r="A123" t="s">
        <v>64</v>
      </c>
      <c r="B123" s="2">
        <v>0.9</v>
      </c>
      <c r="C123" s="2">
        <v>1.1000000000000001</v>
      </c>
      <c r="D123" s="2">
        <v>1.1000000000000001</v>
      </c>
    </row>
    <row r="124" spans="1:4" x14ac:dyDescent="0.2">
      <c r="A124" t="s">
        <v>3</v>
      </c>
      <c r="B124" s="2">
        <v>0.9</v>
      </c>
      <c r="C124" s="2">
        <v>1.1000000000000001</v>
      </c>
      <c r="D124" s="2">
        <v>1.1000000000000001</v>
      </c>
    </row>
    <row r="125" spans="1:4" x14ac:dyDescent="0.2">
      <c r="A125" t="s">
        <v>2</v>
      </c>
      <c r="B125" s="2">
        <v>1</v>
      </c>
      <c r="C125" s="2">
        <v>1</v>
      </c>
      <c r="D125" s="2">
        <v>1</v>
      </c>
    </row>
    <row r="126" spans="1:4" x14ac:dyDescent="0.2">
      <c r="A126" t="s">
        <v>65</v>
      </c>
      <c r="B126" s="2">
        <v>1</v>
      </c>
      <c r="C126" s="2">
        <v>1</v>
      </c>
      <c r="D126" s="2">
        <v>1</v>
      </c>
    </row>
    <row r="127" spans="1:4" x14ac:dyDescent="0.2">
      <c r="A127" t="s">
        <v>47</v>
      </c>
      <c r="B127" s="2">
        <v>0.9</v>
      </c>
      <c r="C127" s="2">
        <v>1.1000000000000001</v>
      </c>
      <c r="D127" s="2">
        <v>1.1000000000000001</v>
      </c>
    </row>
    <row r="128" spans="1:4" x14ac:dyDescent="0.2">
      <c r="A128" t="s">
        <v>83</v>
      </c>
      <c r="B128" s="2">
        <v>1</v>
      </c>
      <c r="C128" s="2">
        <v>1</v>
      </c>
      <c r="D128" s="2">
        <v>1</v>
      </c>
    </row>
    <row r="129" spans="1:4" x14ac:dyDescent="0.2">
      <c r="A129" t="s">
        <v>109</v>
      </c>
      <c r="B129" s="2">
        <v>1</v>
      </c>
      <c r="C129" s="2">
        <v>1</v>
      </c>
      <c r="D129" s="2">
        <v>1</v>
      </c>
    </row>
    <row r="130" spans="1:4" x14ac:dyDescent="0.2">
      <c r="A130" t="s">
        <v>1</v>
      </c>
      <c r="B130" s="2">
        <v>0.65935038373979338</v>
      </c>
      <c r="C130" s="2">
        <v>1.3406496162602066</v>
      </c>
      <c r="D130" s="2">
        <v>1.3406496162602066</v>
      </c>
    </row>
    <row r="131" spans="1:4" x14ac:dyDescent="0.2">
      <c r="A131" t="s">
        <v>0</v>
      </c>
      <c r="B131" s="2">
        <v>1.0019963761116717</v>
      </c>
      <c r="C131" s="2">
        <v>0.99800362388832831</v>
      </c>
      <c r="D131" s="2">
        <v>0.99800362388832831</v>
      </c>
    </row>
    <row r="132" spans="1:4" x14ac:dyDescent="0.2">
      <c r="A132" t="s">
        <v>79</v>
      </c>
      <c r="B132" s="2">
        <v>1</v>
      </c>
      <c r="C132" s="2">
        <v>1</v>
      </c>
      <c r="D132" s="2">
        <v>1</v>
      </c>
    </row>
    <row r="133" spans="1:4" x14ac:dyDescent="0.2">
      <c r="A133" t="s">
        <v>72</v>
      </c>
      <c r="B133" s="2">
        <v>1</v>
      </c>
      <c r="C133" s="2">
        <v>1</v>
      </c>
      <c r="D133" s="2">
        <v>1</v>
      </c>
    </row>
    <row r="134" spans="1:4" x14ac:dyDescent="0.2">
      <c r="A134" t="s">
        <v>206</v>
      </c>
      <c r="B134" s="2">
        <v>1</v>
      </c>
      <c r="C134" s="2">
        <v>1</v>
      </c>
      <c r="D134" s="2">
        <v>1</v>
      </c>
    </row>
    <row r="135" spans="1:4" x14ac:dyDescent="0.2">
      <c r="A135" t="s">
        <v>77</v>
      </c>
      <c r="B135" s="2">
        <v>1</v>
      </c>
      <c r="C135" s="2">
        <v>1</v>
      </c>
      <c r="D135" s="2">
        <v>1</v>
      </c>
    </row>
    <row r="136" spans="1:4" x14ac:dyDescent="0.2">
      <c r="A136" t="s">
        <v>28</v>
      </c>
      <c r="B136" s="2">
        <v>1.0209303438879653</v>
      </c>
      <c r="C136" s="2">
        <v>0.97906965611203467</v>
      </c>
      <c r="D136" s="2">
        <v>0.97906965611203467</v>
      </c>
    </row>
    <row r="137" spans="1:4" x14ac:dyDescent="0.2">
      <c r="A137" t="s">
        <v>88</v>
      </c>
      <c r="B137" s="2">
        <v>1</v>
      </c>
      <c r="C137" s="2">
        <v>1</v>
      </c>
      <c r="D137" s="2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F9A9-47C6-1F4B-B5BA-B4E80627D67D}">
  <dimension ref="A1:B5"/>
  <sheetViews>
    <sheetView zoomScale="150" zoomScaleNormal="150" workbookViewId="0">
      <selection activeCell="C15" sqref="C15"/>
    </sheetView>
  </sheetViews>
  <sheetFormatPr baseColWidth="10" defaultColWidth="20.83203125" defaultRowHeight="16" x14ac:dyDescent="0.2"/>
  <cols>
    <col min="1" max="1" width="20.1640625" bestFit="1" customWidth="1"/>
    <col min="2" max="2" width="15.6640625" bestFit="1" customWidth="1"/>
  </cols>
  <sheetData>
    <row r="1" spans="1:2" x14ac:dyDescent="0.2">
      <c r="A1" t="s">
        <v>180</v>
      </c>
      <c r="B1" t="s">
        <v>182</v>
      </c>
    </row>
    <row r="2" spans="1:2" x14ac:dyDescent="0.2">
      <c r="A2" t="s">
        <v>175</v>
      </c>
      <c r="B2">
        <v>-0.2</v>
      </c>
    </row>
    <row r="3" spans="1:2" x14ac:dyDescent="0.2">
      <c r="A3" t="s">
        <v>181</v>
      </c>
      <c r="B3">
        <v>-0.4</v>
      </c>
    </row>
    <row r="4" spans="1:2" x14ac:dyDescent="0.2">
      <c r="A4" t="s">
        <v>176</v>
      </c>
      <c r="B4">
        <v>-0.75</v>
      </c>
    </row>
    <row r="5" spans="1:2" x14ac:dyDescent="0.2">
      <c r="A5" t="s">
        <v>177</v>
      </c>
      <c r="B5">
        <v>-0.25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 Quantities</vt:lpstr>
      <vt:lpstr>Sector Consumption Distribution</vt:lpstr>
      <vt:lpstr>Season Consumption Distribution</vt:lpstr>
      <vt:lpstr>Consumption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2024-04-22T08:22:05Z</dcterms:modified>
</cp:coreProperties>
</file>