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пк\Downloads\"/>
    </mc:Choice>
  </mc:AlternateContent>
  <xr:revisionPtr revIDLastSave="0" documentId="13_ncr:1_{803C67A9-D55B-4E1F-80C6-B9B308627766}" xr6:coauthVersionLast="47" xr6:coauthVersionMax="47" xr10:uidLastSave="{00000000-0000-0000-0000-000000000000}"/>
  <bookViews>
    <workbookView xWindow="-108" yWindow="0" windowWidth="14448" windowHeight="12312" firstSheet="1" activeTab="13" xr2:uid="{5979F952-B113-482D-8C46-C7BFAAD69457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m">Лист11!$G$2</definedName>
    <definedName name="X">Лист1!$A$3</definedName>
    <definedName name="Y">Лист1!$B$3</definedName>
    <definedName name="Z">Лист1!$C$3</definedName>
    <definedName name="Декабрь">Лист2!$D$2:$D$5</definedName>
    <definedName name="диап1" localSheetId="9">Лист10!$A$1:$A$100</definedName>
    <definedName name="диап2" localSheetId="9">Лист10!$B$1:$B$100</definedName>
    <definedName name="Имена">Лист9!$A$1:$G$1</definedName>
    <definedName name="Масло">Лист2!$B$3:$D$3</definedName>
    <definedName name="Массив" localSheetId="7">Лист8!$A$3:$G$3</definedName>
    <definedName name="Молоко">Лист2!$B$2:$D$2</definedName>
    <definedName name="Ноябрь">Лист2!$C$2:$C$5</definedName>
    <definedName name="Октябрь">Лист2!$B$2:$B$5</definedName>
    <definedName name="Сметана">Лист2!$B$4:$D$4</definedName>
    <definedName name="Творог">Лист2!$B$5:$D$5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4" l="1"/>
  <c r="B14" i="14"/>
  <c r="D13" i="13"/>
  <c r="D12" i="13"/>
  <c r="D11" i="13"/>
  <c r="D10" i="13"/>
  <c r="C10" i="13"/>
  <c r="C13" i="13"/>
  <c r="C12" i="13"/>
  <c r="C11" i="13"/>
  <c r="B13" i="13"/>
  <c r="B12" i="13"/>
  <c r="B11" i="13"/>
  <c r="B10" i="13"/>
  <c r="B3" i="12"/>
  <c r="B2" i="12"/>
  <c r="B1" i="12"/>
  <c r="B18" i="11"/>
  <c r="B17" i="11"/>
  <c r="B16" i="11" a="1"/>
  <c r="B16" i="11" s="1"/>
  <c r="D13" i="11"/>
  <c r="C14" i="11"/>
  <c r="C13" i="11"/>
  <c r="C12" i="11"/>
  <c r="D12" i="11" s="1"/>
  <c r="C11" i="11"/>
  <c r="D11" i="11" s="1"/>
  <c r="E7" i="11"/>
  <c r="D7" i="11"/>
  <c r="C7" i="11"/>
  <c r="A97" i="10"/>
  <c r="A100" i="10"/>
  <c r="B100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" i="10"/>
  <c r="A99" i="10"/>
  <c r="A98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1" i="10"/>
  <c r="A2" i="9"/>
  <c r="D1" i="8"/>
  <c r="B1" i="8"/>
  <c r="A4" i="7"/>
  <c r="F5" i="6"/>
  <c r="F4" i="6"/>
  <c r="B5" i="5"/>
  <c r="C5" i="5"/>
  <c r="D5" i="5"/>
  <c r="E5" i="5"/>
  <c r="A5" i="5"/>
  <c r="F2" i="4"/>
  <c r="F3" i="4"/>
  <c r="F4" i="4"/>
  <c r="F5" i="4"/>
  <c r="F1" i="4"/>
  <c r="E5" i="2"/>
  <c r="E4" i="2"/>
  <c r="E3" i="2"/>
  <c r="E2" i="2"/>
  <c r="D6" i="2"/>
  <c r="C6" i="2"/>
  <c r="B6" i="2"/>
  <c r="A5" i="3"/>
  <c r="B7" i="1"/>
  <c r="B6" i="1"/>
  <c r="B5" i="1"/>
  <c r="D14" i="11" l="1"/>
  <c r="B105" i="10" a="1"/>
  <c r="B105" i="10" s="1"/>
  <c r="A105" i="10" a="1"/>
  <c r="A105" i="10" s="1"/>
  <c r="B104" i="10"/>
  <c r="A104" i="10"/>
  <c r="B103" i="10"/>
  <c r="A103" i="10"/>
  <c r="B102" i="10"/>
  <c r="A10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<sst xmlns="http://schemas.openxmlformats.org/spreadsheetml/2006/main" count="111" uniqueCount="86">
  <si>
    <t>A =</t>
  </si>
  <si>
    <t>B =</t>
  </si>
  <si>
    <t>C =</t>
  </si>
  <si>
    <t>Вычисления по формулам</t>
  </si>
  <si>
    <t>X</t>
  </si>
  <si>
    <t>Y</t>
  </si>
  <si>
    <t>Z</t>
  </si>
  <si>
    <t xml:space="preserve">  </t>
  </si>
  <si>
    <t xml:space="preserve">Октябрь </t>
  </si>
  <si>
    <t xml:space="preserve">Ноябрь </t>
  </si>
  <si>
    <t>Декабрь</t>
  </si>
  <si>
    <t>Среднее значение</t>
  </si>
  <si>
    <t>Молоко</t>
  </si>
  <si>
    <t>Масло</t>
  </si>
  <si>
    <t>Всего</t>
  </si>
  <si>
    <t>Сметана</t>
  </si>
  <si>
    <t>Творог</t>
  </si>
  <si>
    <t>Вычисление R</t>
  </si>
  <si>
    <t>R</t>
  </si>
  <si>
    <t>Среднее арифметическое положительных чисел</t>
  </si>
  <si>
    <t>Среднее арифметическое модулей отрицательных чисел</t>
  </si>
  <si>
    <t>Антон</t>
  </si>
  <si>
    <t>Константин</t>
  </si>
  <si>
    <t>Алексей</t>
  </si>
  <si>
    <t>Ольга</t>
  </si>
  <si>
    <t>Василий</t>
  </si>
  <si>
    <t>Среднее арифметическое</t>
  </si>
  <si>
    <t>Максимум</t>
  </si>
  <si>
    <t>Минимум</t>
  </si>
  <si>
    <t>Самый частый положительный элемент</t>
  </si>
  <si>
    <t>Итоги экзаменационной сессии</t>
  </si>
  <si>
    <t xml:space="preserve">№ п/п </t>
  </si>
  <si>
    <t xml:space="preserve">Ф. И.О. </t>
  </si>
  <si>
    <t xml:space="preserve">История </t>
  </si>
  <si>
    <t xml:space="preserve">Математика </t>
  </si>
  <si>
    <t>Информатика</t>
  </si>
  <si>
    <t>1.</t>
  </si>
  <si>
    <t>2.</t>
  </si>
  <si>
    <t>3.</t>
  </si>
  <si>
    <t>Макаров С. П.</t>
  </si>
  <si>
    <t>Соболев У. А.</t>
  </si>
  <si>
    <t>Васильев Г. Р</t>
  </si>
  <si>
    <t>Средний балл</t>
  </si>
  <si>
    <t>4.</t>
  </si>
  <si>
    <t>Антонов З. Б.</t>
  </si>
  <si>
    <t>Стипендия</t>
  </si>
  <si>
    <t xml:space="preserve"> Стипендия</t>
  </si>
  <si>
    <t>m</t>
  </si>
  <si>
    <t>Лучший</t>
  </si>
  <si>
    <t>Отличников</t>
  </si>
  <si>
    <t>Ударников и отличников</t>
  </si>
  <si>
    <t>Список сотрудников фирмы</t>
  </si>
  <si>
    <t>Фамилия</t>
  </si>
  <si>
    <t>Имя</t>
  </si>
  <si>
    <t>Отчество</t>
  </si>
  <si>
    <t>Дата рождения</t>
  </si>
  <si>
    <t>Дата зачисления</t>
  </si>
  <si>
    <t>Макаров</t>
  </si>
  <si>
    <t>Сергей</t>
  </si>
  <si>
    <t>Петрович</t>
  </si>
  <si>
    <t>Макеров</t>
  </si>
  <si>
    <t>Макуров</t>
  </si>
  <si>
    <t>Сергий</t>
  </si>
  <si>
    <t>Сержио</t>
  </si>
  <si>
    <t>Макирова</t>
  </si>
  <si>
    <t>Сергия</t>
  </si>
  <si>
    <t>Петровна</t>
  </si>
  <si>
    <t>Ильич</t>
  </si>
  <si>
    <t>Васильевич</t>
  </si>
  <si>
    <t>Фамилия И. О.</t>
  </si>
  <si>
    <t>Возраст</t>
  </si>
  <si>
    <t>Стаж</t>
  </si>
  <si>
    <t>Вы родились в год</t>
  </si>
  <si>
    <t xml:space="preserve">"обезьяна" </t>
  </si>
  <si>
    <t xml:space="preserve">"петух" </t>
  </si>
  <si>
    <t>"собака"</t>
  </si>
  <si>
    <t>"свинья"</t>
  </si>
  <si>
    <t>"крыса"</t>
  </si>
  <si>
    <t>"бык"</t>
  </si>
  <si>
    <t>"тигр"</t>
  </si>
  <si>
    <t>"кролик"</t>
  </si>
  <si>
    <t>"дракон"</t>
  </si>
  <si>
    <t>"змея"</t>
  </si>
  <si>
    <t>"лошадь"</t>
  </si>
  <si>
    <t>"коза"</t>
  </si>
  <si>
    <t>Вы родились в год (просмотрх)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</si>
</sst>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0"/>
      <color rgb="FF494949"/>
      <name val="Var(--ds-font-family-code)"/>
      <charset val="204"/>
    </font>
    <font>
      <sz val="11"/>
      <color theme="3" tint="0.249977111117893"/>
      <name val="Aptos Narrow"/>
      <family val="2"/>
      <charset val="204"/>
      <scheme val="minor"/>
    </font>
    <font>
      <b/>
      <sz val="11"/>
      <color theme="3" tint="0.249977111117893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10"/>
      <color theme="3" tint="0.249977111117893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3" tint="9.9978637043366805E-2"/>
      </left>
      <right style="thin">
        <color theme="3" tint="9.9978637043366805E-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3" tint="9.9978637043366805E-2"/>
      </right>
      <top style="thin">
        <color theme="3" tint="9.9978637043366805E-2"/>
      </top>
      <bottom style="thin">
        <color indexed="64"/>
      </bottom>
      <diagonal/>
    </border>
    <border>
      <left style="thin">
        <color indexed="64"/>
      </left>
      <right style="thin">
        <color theme="3" tint="9.9978637043366805E-2"/>
      </right>
      <top style="thin">
        <color indexed="64"/>
      </top>
      <bottom/>
      <diagonal/>
    </border>
    <border>
      <left style="thin">
        <color theme="3" tint="9.9978637043366805E-2"/>
      </left>
      <right/>
      <top style="thin">
        <color theme="3" tint="9.9978637043366805E-2"/>
      </top>
      <bottom style="thin">
        <color indexed="64"/>
      </bottom>
      <diagonal/>
    </border>
    <border>
      <left style="thin">
        <color theme="3" tint="9.9978637043366805E-2"/>
      </left>
      <right/>
      <top style="thin">
        <color indexed="64"/>
      </top>
      <bottom style="thin">
        <color indexed="64"/>
      </bottom>
      <diagonal/>
    </border>
    <border>
      <left style="double">
        <color theme="3" tint="9.9978637043366805E-2"/>
      </left>
      <right style="thin">
        <color indexed="64"/>
      </right>
      <top style="double">
        <color theme="3" tint="9.9978637043366805E-2"/>
      </top>
      <bottom/>
      <diagonal/>
    </border>
    <border>
      <left style="thin">
        <color indexed="64"/>
      </left>
      <right style="thin">
        <color theme="3" tint="9.9978637043366805E-2"/>
      </right>
      <top style="double">
        <color theme="3" tint="9.9978637043366805E-2"/>
      </top>
      <bottom style="thin">
        <color indexed="64"/>
      </bottom>
      <diagonal/>
    </border>
    <border>
      <left/>
      <right style="thin">
        <color indexed="64"/>
      </right>
      <top style="double">
        <color theme="3" tint="9.9978637043366805E-2"/>
      </top>
      <bottom/>
      <diagonal/>
    </border>
    <border>
      <left style="thin">
        <color indexed="64"/>
      </left>
      <right style="thin">
        <color indexed="64"/>
      </right>
      <top style="double">
        <color theme="3" tint="9.9978637043366805E-2"/>
      </top>
      <bottom/>
      <diagonal/>
    </border>
    <border>
      <left style="thin">
        <color indexed="64"/>
      </left>
      <right style="double">
        <color theme="3" tint="9.9978637043366805E-2"/>
      </right>
      <top style="double">
        <color theme="3" tint="9.9978637043366805E-2"/>
      </top>
      <bottom/>
      <diagonal/>
    </border>
    <border>
      <left style="double">
        <color theme="3" tint="9.9978637043366805E-2"/>
      </left>
      <right style="thin">
        <color indexed="64"/>
      </right>
      <top style="thin">
        <color theme="3" tint="9.9978637043366805E-2"/>
      </top>
      <bottom style="thin">
        <color indexed="64"/>
      </bottom>
      <diagonal/>
    </border>
    <border>
      <left style="thin">
        <color theme="3" tint="9.9978637043366805E-2"/>
      </left>
      <right style="double">
        <color theme="3" tint="9.9978637043366805E-2"/>
      </right>
      <top style="thin">
        <color theme="3" tint="9.9978637043366805E-2"/>
      </top>
      <bottom style="thin">
        <color indexed="64"/>
      </bottom>
      <diagonal/>
    </border>
    <border>
      <left style="double">
        <color theme="3" tint="9.9978637043366805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9.9978637043366805E-2"/>
      </left>
      <right style="double">
        <color theme="3" tint="9.9978637043366805E-2"/>
      </right>
      <top style="thin">
        <color indexed="64"/>
      </top>
      <bottom style="thin">
        <color indexed="64"/>
      </bottom>
      <diagonal/>
    </border>
    <border>
      <left style="double">
        <color theme="3" tint="9.9978637043366805E-2"/>
      </left>
      <right/>
      <top/>
      <bottom style="double">
        <color theme="3" tint="9.9978637043366805E-2"/>
      </bottom>
      <diagonal/>
    </border>
    <border>
      <left/>
      <right/>
      <top/>
      <bottom style="double">
        <color theme="3" tint="9.9978637043366805E-2"/>
      </bottom>
      <diagonal/>
    </border>
    <border>
      <left/>
      <right style="double">
        <color theme="3" tint="9.9978637043366805E-2"/>
      </right>
      <top/>
      <bottom style="double">
        <color theme="3" tint="9.9978637043366805E-2"/>
      </bottom>
      <diagonal/>
    </border>
    <border>
      <left style="double">
        <color theme="3" tint="9.9978637043366805E-2"/>
      </left>
      <right style="thin">
        <color indexed="64"/>
      </right>
      <top style="thin">
        <color indexed="64"/>
      </top>
      <bottom style="medium">
        <color theme="3" tint="9.9978637043366805E-2"/>
      </bottom>
      <diagonal/>
    </border>
    <border>
      <left style="double">
        <color theme="3" tint="9.9978637043366805E-2"/>
      </left>
      <right style="thin">
        <color indexed="64"/>
      </right>
      <top/>
      <bottom/>
      <diagonal/>
    </border>
    <border>
      <left/>
      <right style="double">
        <color theme="3" tint="9.9978637043366805E-2"/>
      </right>
      <top style="thin">
        <color indexed="64"/>
      </top>
      <bottom style="medium">
        <color theme="3" tint="9.9978637043366805E-2"/>
      </bottom>
      <diagonal/>
    </border>
    <border>
      <left/>
      <right style="double">
        <color theme="3" tint="9.9978637043366805E-2"/>
      </right>
      <top style="thin">
        <color indexed="64"/>
      </top>
      <bottom/>
      <diagonal/>
    </border>
    <border>
      <left style="thin">
        <color indexed="64"/>
      </left>
      <right style="thin">
        <color theme="3" tint="9.9978637043366805E-2"/>
      </right>
      <top style="thin">
        <color indexed="64"/>
      </top>
      <bottom style="medium">
        <color theme="3" tint="9.9978637043366805E-2"/>
      </bottom>
      <diagonal/>
    </border>
    <border>
      <left/>
      <right/>
      <top style="thin">
        <color indexed="64"/>
      </top>
      <bottom style="medium">
        <color theme="3" tint="9.9978637043366805E-2"/>
      </bottom>
      <diagonal/>
    </border>
    <border>
      <left style="thin">
        <color theme="3" tint="9.9978637043366805E-2"/>
      </left>
      <right style="thin">
        <color theme="3" tint="9.9978637043366805E-2"/>
      </right>
      <top style="thin">
        <color indexed="64"/>
      </top>
      <bottom style="medium">
        <color theme="3" tint="9.9978637043366805E-2"/>
      </bottom>
      <diagonal/>
    </border>
    <border>
      <left style="thin">
        <color theme="3" tint="9.9978637043366805E-2"/>
      </left>
      <right style="thin">
        <color theme="3" tint="9.9978637043366805E-2"/>
      </right>
      <top style="thin">
        <color indexed="64"/>
      </top>
      <bottom/>
      <diagonal/>
    </border>
    <border>
      <left style="double">
        <color theme="3" tint="9.9978637043366805E-2"/>
      </left>
      <right style="thin">
        <color indexed="64"/>
      </right>
      <top style="thin">
        <color indexed="64"/>
      </top>
      <bottom style="double">
        <color theme="3" tint="9.9978637043366805E-2"/>
      </bottom>
      <diagonal/>
    </border>
    <border>
      <left style="thin">
        <color indexed="64"/>
      </left>
      <right style="thin">
        <color theme="3" tint="9.9978637043366805E-2"/>
      </right>
      <top style="thin">
        <color indexed="64"/>
      </top>
      <bottom style="double">
        <color theme="3" tint="9.9978637043366805E-2"/>
      </bottom>
      <diagonal/>
    </border>
    <border>
      <left/>
      <right/>
      <top style="thin">
        <color indexed="64"/>
      </top>
      <bottom style="double">
        <color theme="3" tint="9.9978637043366805E-2"/>
      </bottom>
      <diagonal/>
    </border>
    <border>
      <left style="thin">
        <color theme="3" tint="9.9978637043366805E-2"/>
      </left>
      <right style="thin">
        <color theme="3" tint="9.9978637043366805E-2"/>
      </right>
      <top style="thin">
        <color indexed="64"/>
      </top>
      <bottom style="double">
        <color theme="3" tint="9.9978637043366805E-2"/>
      </bottom>
      <diagonal/>
    </border>
    <border>
      <left/>
      <right style="double">
        <color theme="3" tint="9.9978637043366805E-2"/>
      </right>
      <top style="thin">
        <color indexed="64"/>
      </top>
      <bottom style="double">
        <color theme="3" tint="9.9978637043366805E-2"/>
      </bottom>
      <diagonal/>
    </border>
    <border>
      <left style="thin">
        <color indexed="64"/>
      </left>
      <right style="thin">
        <color theme="3" tint="9.9978637043366805E-2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theme="3" tint="9.9978637043366805E-2"/>
      </right>
      <top/>
      <bottom/>
      <diagonal/>
    </border>
    <border>
      <left style="double">
        <color theme="3" tint="9.9978637043366805E-2"/>
      </left>
      <right/>
      <top style="double">
        <color theme="3" tint="9.9978637043366805E-2"/>
      </top>
      <bottom style="double">
        <color theme="3" tint="9.9978637043366805E-2"/>
      </bottom>
      <diagonal/>
    </border>
    <border>
      <left/>
      <right/>
      <top style="double">
        <color theme="3" tint="9.9978637043366805E-2"/>
      </top>
      <bottom style="double">
        <color theme="3" tint="9.9978637043366805E-2"/>
      </bottom>
      <diagonal/>
    </border>
    <border>
      <left/>
      <right style="double">
        <color theme="3" tint="9.9978637043366805E-2"/>
      </right>
      <top style="double">
        <color theme="3" tint="9.9978637043366805E-2"/>
      </top>
      <bottom style="double">
        <color theme="3" tint="9.9978637043366805E-2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4" xfId="0" applyFont="1" applyBorder="1"/>
    <xf numFmtId="0" fontId="5" fillId="0" borderId="1" xfId="0" applyFont="1" applyBorder="1"/>
    <xf numFmtId="0" fontId="5" fillId="0" borderId="6" xfId="0" applyFont="1" applyBorder="1"/>
    <xf numFmtId="0" fontId="5" fillId="0" borderId="2" xfId="0" applyFont="1" applyBorder="1"/>
    <xf numFmtId="0" fontId="5" fillId="0" borderId="7" xfId="0" applyFont="1" applyBorder="1"/>
    <xf numFmtId="0" fontId="5" fillId="0" borderId="3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3" fillId="0" borderId="18" xfId="0" applyFont="1" applyBorder="1" applyAlignment="1">
      <alignment horizontal="center"/>
    </xf>
    <xf numFmtId="0" fontId="5" fillId="0" borderId="20" xfId="0" applyFont="1" applyBorder="1"/>
    <xf numFmtId="0" fontId="5" fillId="0" borderId="21" xfId="0" applyFont="1" applyFill="1" applyBorder="1"/>
    <xf numFmtId="0" fontId="6" fillId="0" borderId="23" xfId="0" applyFont="1" applyBorder="1"/>
    <xf numFmtId="0" fontId="5" fillId="0" borderId="25" xfId="0" applyFont="1" applyBorder="1"/>
    <xf numFmtId="0" fontId="5" fillId="0" borderId="5" xfId="0" applyFont="1" applyFill="1" applyBorder="1"/>
    <xf numFmtId="0" fontId="5" fillId="0" borderId="24" xfId="0" applyFont="1" applyBorder="1"/>
    <xf numFmtId="0" fontId="6" fillId="0" borderId="3" xfId="0" applyFont="1" applyBorder="1"/>
    <xf numFmtId="0" fontId="5" fillId="0" borderId="22" xfId="0" applyFont="1" applyBorder="1"/>
    <xf numFmtId="0" fontId="6" fillId="0" borderId="27" xfId="0" applyFont="1" applyBorder="1"/>
    <xf numFmtId="0" fontId="5" fillId="0" borderId="26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0" xfId="0" applyFont="1" applyAlignment="1"/>
    <xf numFmtId="176" fontId="5" fillId="0" borderId="2" xfId="0" applyNumberFormat="1" applyFont="1" applyBorder="1"/>
    <xf numFmtId="176" fontId="6" fillId="0" borderId="3" xfId="0" applyNumberFormat="1" applyFont="1" applyBorder="1"/>
    <xf numFmtId="176" fontId="5" fillId="0" borderId="26" xfId="0" applyNumberFormat="1" applyFont="1" applyBorder="1"/>
    <xf numFmtId="176" fontId="5" fillId="0" borderId="4" xfId="0" applyNumberFormat="1" applyFont="1" applyBorder="1"/>
    <xf numFmtId="176" fontId="3" fillId="0" borderId="18" xfId="0" applyNumberFormat="1" applyFont="1" applyBorder="1"/>
    <xf numFmtId="176" fontId="3" fillId="0" borderId="19" xfId="0" applyNumberFormat="1" applyFont="1" applyBorder="1"/>
    <xf numFmtId="0" fontId="5" fillId="0" borderId="0" xfId="0" applyFont="1" applyFill="1" applyBorder="1"/>
    <xf numFmtId="176" fontId="0" fillId="0" borderId="0" xfId="0" applyNumberFormat="1"/>
    <xf numFmtId="0" fontId="5" fillId="0" borderId="0" xfId="0" applyFont="1" applyFill="1" applyBorder="1" applyAlignment="1">
      <alignment wrapText="1"/>
    </xf>
    <xf numFmtId="14" fontId="5" fillId="0" borderId="6" xfId="0" applyNumberFormat="1" applyFont="1" applyBorder="1"/>
    <xf numFmtId="14" fontId="5" fillId="0" borderId="14" xfId="0" applyNumberFormat="1" applyFont="1" applyBorder="1"/>
    <xf numFmtId="0" fontId="5" fillId="0" borderId="28" xfId="0" applyFont="1" applyBorder="1"/>
    <xf numFmtId="0" fontId="5" fillId="0" borderId="29" xfId="0" applyFont="1" applyBorder="1"/>
    <xf numFmtId="0" fontId="5" fillId="0" borderId="30" xfId="0" applyFont="1" applyBorder="1"/>
    <xf numFmtId="0" fontId="5" fillId="0" borderId="31" xfId="0" applyFont="1" applyBorder="1"/>
    <xf numFmtId="14" fontId="5" fillId="0" borderId="7" xfId="0" applyNumberFormat="1" applyFont="1" applyBorder="1"/>
    <xf numFmtId="14" fontId="5" fillId="0" borderId="16" xfId="0" applyNumberFormat="1" applyFont="1" applyBorder="1"/>
    <xf numFmtId="14" fontId="5" fillId="0" borderId="31" xfId="0" applyNumberFormat="1" applyFont="1" applyBorder="1"/>
    <xf numFmtId="14" fontId="5" fillId="0" borderId="32" xfId="0" applyNumberFormat="1" applyFont="1" applyBorder="1"/>
    <xf numFmtId="0" fontId="5" fillId="0" borderId="27" xfId="0" applyFont="1" applyBorder="1"/>
    <xf numFmtId="14" fontId="5" fillId="0" borderId="27" xfId="0" applyNumberFormat="1" applyFont="1" applyBorder="1"/>
    <xf numFmtId="14" fontId="5" fillId="0" borderId="23" xfId="0" applyNumberFormat="1" applyFont="1" applyBorder="1"/>
    <xf numFmtId="0" fontId="4" fillId="0" borderId="21" xfId="0" applyFont="1" applyBorder="1"/>
    <xf numFmtId="0" fontId="4" fillId="0" borderId="33" xfId="0" applyFont="1" applyBorder="1"/>
    <xf numFmtId="0" fontId="4" fillId="0" borderId="34" xfId="0" applyFont="1" applyBorder="1"/>
    <xf numFmtId="0" fontId="4" fillId="0" borderId="35" xfId="0" applyFont="1" applyBorder="1"/>
    <xf numFmtId="0" fontId="4" fillId="0" borderId="36" xfId="0" applyFont="1" applyBorder="1"/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1" fontId="5" fillId="0" borderId="6" xfId="0" applyNumberFormat="1" applyFont="1" applyBorder="1"/>
    <xf numFmtId="1" fontId="5" fillId="0" borderId="14" xfId="0" applyNumberFormat="1" applyFont="1" applyBorder="1"/>
    <xf numFmtId="1" fontId="5" fillId="0" borderId="7" xfId="0" applyNumberFormat="1" applyFont="1" applyBorder="1"/>
    <xf numFmtId="1" fontId="5" fillId="0" borderId="16" xfId="0" applyNumberFormat="1" applyFont="1" applyBorder="1"/>
    <xf numFmtId="1" fontId="5" fillId="0" borderId="27" xfId="0" applyNumberFormat="1" applyFont="1" applyBorder="1"/>
    <xf numFmtId="1" fontId="5" fillId="0" borderId="23" xfId="0" applyNumberFormat="1" applyFont="1" applyBorder="1"/>
    <xf numFmtId="1" fontId="5" fillId="0" borderId="31" xfId="0" applyNumberFormat="1" applyFont="1" applyBorder="1"/>
    <xf numFmtId="1" fontId="5" fillId="0" borderId="32" xfId="0" applyNumberFormat="1" applyFont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9E32-671A-46B7-A1FE-206BC402AFE0}">
  <dimension ref="A1:C7"/>
  <sheetViews>
    <sheetView workbookViewId="0">
      <selection activeCell="B8" sqref="B8"/>
    </sheetView>
  </sheetViews>
  <sheetFormatPr defaultRowHeight="14.4"/>
  <sheetData>
    <row r="1" spans="1:3">
      <c r="A1" s="1" t="s">
        <v>3</v>
      </c>
      <c r="B1" s="1"/>
      <c r="C1" s="1"/>
    </row>
    <row r="2" spans="1:3">
      <c r="A2" t="s">
        <v>4</v>
      </c>
      <c r="B2" t="s">
        <v>5</v>
      </c>
      <c r="C2" t="s">
        <v>6</v>
      </c>
    </row>
    <row r="3" spans="1:3">
      <c r="A3">
        <v>12</v>
      </c>
      <c r="B3">
        <v>9</v>
      </c>
      <c r="C3">
        <v>7</v>
      </c>
    </row>
    <row r="5" spans="1:3">
      <c r="A5" t="s">
        <v>0</v>
      </c>
      <c r="B5">
        <f>4+3*X+2*X^2+X^3</f>
        <v>2056</v>
      </c>
    </row>
    <row r="6" spans="1:3">
      <c r="A6" t="s">
        <v>1</v>
      </c>
      <c r="B6">
        <f>(X+Y+Z)/(X*Y*Z)</f>
        <v>3.7037037037037035E-2</v>
      </c>
    </row>
    <row r="7" spans="1:3">
      <c r="A7" t="s">
        <v>2</v>
      </c>
      <c r="B7">
        <f>((1+X)/(X*Y))^0.5</f>
        <v>0.34694433324435547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9122-D050-4130-A043-87973ADEEA49}">
  <dimension ref="A1:J8"/>
  <sheetViews>
    <sheetView zoomScaleNormal="100" workbookViewId="0">
      <selection activeCell="E19" sqref="E19"/>
    </sheetView>
  </sheetViews>
  <sheetFormatPr defaultRowHeight="14.4"/>
  <cols>
    <col min="5" max="5" width="17.88671875" customWidth="1"/>
  </cols>
  <sheetData>
    <row r="1" spans="1:10" s="2" customFormat="1">
      <c r="B1" s="2" t="s">
        <v>8</v>
      </c>
      <c r="C1" s="2" t="s">
        <v>9</v>
      </c>
      <c r="D1" s="2" t="s">
        <v>10</v>
      </c>
      <c r="E1" s="2" t="s">
        <v>11</v>
      </c>
    </row>
    <row r="2" spans="1:10">
      <c r="A2" t="s">
        <v>12</v>
      </c>
      <c r="B2">
        <v>12</v>
      </c>
      <c r="C2">
        <v>13</v>
      </c>
      <c r="D2">
        <v>16</v>
      </c>
      <c r="E2" s="3">
        <f>AVERAGE(Молоко)</f>
        <v>13.666666666666666</v>
      </c>
    </row>
    <row r="3" spans="1:10">
      <c r="A3" t="s">
        <v>13</v>
      </c>
      <c r="B3">
        <v>42</v>
      </c>
      <c r="C3">
        <v>53</v>
      </c>
      <c r="D3">
        <v>2</v>
      </c>
      <c r="E3" s="3">
        <f>AVERAGE(Масло)</f>
        <v>32.333333333333336</v>
      </c>
    </row>
    <row r="4" spans="1:10">
      <c r="A4" t="s">
        <v>15</v>
      </c>
      <c r="B4">
        <v>113</v>
      </c>
      <c r="C4">
        <v>21</v>
      </c>
      <c r="D4">
        <v>3</v>
      </c>
      <c r="E4" s="3">
        <f>AVERAGE(Сметана)</f>
        <v>45.666666666666664</v>
      </c>
    </row>
    <row r="5" spans="1:10">
      <c r="A5" t="s">
        <v>16</v>
      </c>
      <c r="B5">
        <v>12</v>
      </c>
      <c r="C5">
        <v>32</v>
      </c>
      <c r="D5">
        <v>2</v>
      </c>
      <c r="E5" s="3">
        <f>AVERAGE(Творог)</f>
        <v>15.333333333333334</v>
      </c>
    </row>
    <row r="6" spans="1:10">
      <c r="A6" t="s">
        <v>14</v>
      </c>
      <c r="B6">
        <f>SUM(Октябрь)</f>
        <v>179</v>
      </c>
      <c r="C6">
        <f>SUM(Ноябрь)</f>
        <v>119</v>
      </c>
      <c r="D6">
        <f>SUM(Декабрь)</f>
        <v>23</v>
      </c>
    </row>
    <row r="8" spans="1:10">
      <c r="J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3DD4-EF26-4A29-942B-3628EA848A03}">
  <dimension ref="A1:E5"/>
  <sheetViews>
    <sheetView workbookViewId="0">
      <selection activeCell="A4" sqref="A4"/>
    </sheetView>
  </sheetViews>
  <sheetFormatPr defaultRowHeight="14.4"/>
  <sheetData>
    <row r="1" spans="1:5">
      <c r="A1" s="4" t="s">
        <v>17</v>
      </c>
      <c r="B1" s="4"/>
      <c r="C1" s="4"/>
      <c r="D1" s="4"/>
      <c r="E1" s="4"/>
    </row>
    <row r="2" spans="1:5">
      <c r="A2">
        <v>2</v>
      </c>
      <c r="B2">
        <v>3</v>
      </c>
      <c r="C2">
        <v>1</v>
      </c>
      <c r="D2">
        <v>4</v>
      </c>
      <c r="E2">
        <v>1</v>
      </c>
    </row>
    <row r="3" spans="1:5">
      <c r="A3">
        <v>2</v>
      </c>
      <c r="B3">
        <v>2</v>
      </c>
      <c r="C3">
        <v>5</v>
      </c>
      <c r="D3">
        <v>5</v>
      </c>
      <c r="E3">
        <v>122</v>
      </c>
    </row>
    <row r="4" spans="1:5">
      <c r="A4" s="2" t="s">
        <v>18</v>
      </c>
    </row>
    <row r="5" spans="1:5">
      <c r="A5">
        <f>SUM(A2:E2)*SUM(A3:E3)</f>
        <v>1496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417E-477D-427A-9799-6E60185C98F2}">
  <dimension ref="A1:F5"/>
  <sheetViews>
    <sheetView workbookViewId="0">
      <selection activeCell="F10" sqref="F10"/>
    </sheetView>
  </sheetViews>
  <sheetFormatPr defaultRowHeight="14.4"/>
  <sheetData>
    <row r="1" spans="1:6">
      <c r="A1">
        <v>312</v>
      </c>
      <c r="B1">
        <v>355</v>
      </c>
      <c r="C1">
        <v>3</v>
      </c>
      <c r="D1">
        <v>44</v>
      </c>
      <c r="F1">
        <f>SUM(A1:D1)</f>
        <v>714</v>
      </c>
    </row>
    <row r="2" spans="1:6">
      <c r="A2">
        <v>21</v>
      </c>
      <c r="B2">
        <v>454</v>
      </c>
      <c r="C2">
        <v>35</v>
      </c>
      <c r="D2">
        <v>324</v>
      </c>
      <c r="F2">
        <f t="shared" ref="F2:F5" si="0">SUM(A2:D2)</f>
        <v>834</v>
      </c>
    </row>
    <row r="3" spans="1:6">
      <c r="A3">
        <v>1</v>
      </c>
      <c r="B3">
        <v>24</v>
      </c>
      <c r="C3">
        <v>54</v>
      </c>
      <c r="D3">
        <v>43</v>
      </c>
      <c r="F3">
        <f t="shared" si="0"/>
        <v>122</v>
      </c>
    </row>
    <row r="4" spans="1:6">
      <c r="A4">
        <v>1</v>
      </c>
      <c r="B4">
        <v>35</v>
      </c>
      <c r="C4">
        <v>22</v>
      </c>
      <c r="D4">
        <v>24</v>
      </c>
      <c r="F4">
        <f t="shared" si="0"/>
        <v>82</v>
      </c>
    </row>
    <row r="5" spans="1:6">
      <c r="A5">
        <v>43</v>
      </c>
      <c r="B5">
        <v>57</v>
      </c>
      <c r="C5">
        <v>4</v>
      </c>
      <c r="D5">
        <v>34</v>
      </c>
      <c r="F5">
        <f t="shared" si="0"/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01B5-A24C-44C3-BC7F-65E7353C8B40}">
  <dimension ref="A2:E5"/>
  <sheetViews>
    <sheetView workbookViewId="0">
      <selection activeCell="A5" sqref="A5"/>
    </sheetView>
  </sheetViews>
  <sheetFormatPr defaultRowHeight="14.4"/>
  <sheetData>
    <row r="2" spans="1:5">
      <c r="A2">
        <v>1</v>
      </c>
      <c r="B2">
        <v>3</v>
      </c>
      <c r="C2">
        <v>11</v>
      </c>
      <c r="D2">
        <v>545</v>
      </c>
      <c r="E2">
        <v>42</v>
      </c>
    </row>
    <row r="3" spans="1:5">
      <c r="A3">
        <v>3</v>
      </c>
      <c r="B3">
        <v>32</v>
      </c>
      <c r="C3">
        <v>21</v>
      </c>
      <c r="D3">
        <v>34</v>
      </c>
      <c r="E3">
        <v>3</v>
      </c>
    </row>
    <row r="5" spans="1:5">
      <c r="A5">
        <f>A2/MAX($A$3:$E$3)</f>
        <v>2.9411764705882353E-2</v>
      </c>
      <c r="B5">
        <f t="shared" ref="B5:E5" si="0">B2/MAX($A$3:$E$3)</f>
        <v>8.8235294117647065E-2</v>
      </c>
      <c r="C5">
        <f t="shared" si="0"/>
        <v>0.3235294117647059</v>
      </c>
      <c r="D5">
        <f t="shared" si="0"/>
        <v>16.029411764705884</v>
      </c>
      <c r="E5">
        <f t="shared" si="0"/>
        <v>1.2352941176470589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E933-6602-4BAF-A182-50AC11F486F4}">
  <dimension ref="A2:F6"/>
  <sheetViews>
    <sheetView workbookViewId="0">
      <selection activeCell="A7" sqref="A7"/>
    </sheetView>
  </sheetViews>
  <sheetFormatPr defaultRowHeight="14.4"/>
  <sheetData>
    <row r="2" spans="1:6">
      <c r="A2">
        <v>11</v>
      </c>
      <c r="B2">
        <v>5534</v>
      </c>
      <c r="C2">
        <v>554</v>
      </c>
      <c r="D2">
        <v>-44</v>
      </c>
    </row>
    <row r="3" spans="1:6">
      <c r="A3">
        <v>123</v>
      </c>
      <c r="B3">
        <v>-444</v>
      </c>
      <c r="C3">
        <v>1</v>
      </c>
      <c r="D3">
        <v>44</v>
      </c>
    </row>
    <row r="4" spans="1:6">
      <c r="A4">
        <v>36</v>
      </c>
      <c r="B4">
        <v>34545</v>
      </c>
      <c r="C4">
        <v>-66</v>
      </c>
      <c r="D4">
        <v>777</v>
      </c>
      <c r="F4">
        <f>SUMIF(A2:D6,"&gt;0", A2:D6)</f>
        <v>486571</v>
      </c>
    </row>
    <row r="5" spans="1:6">
      <c r="A5">
        <v>54</v>
      </c>
      <c r="B5">
        <v>332</v>
      </c>
      <c r="C5">
        <v>43</v>
      </c>
      <c r="D5">
        <v>444413</v>
      </c>
      <c r="F5">
        <f>SUMIF(A2:D6,"&lt;0", A2:D6)</f>
        <v>-898</v>
      </c>
    </row>
    <row r="6" spans="1:6">
      <c r="A6">
        <v>-344</v>
      </c>
      <c r="B6">
        <v>66</v>
      </c>
      <c r="C6">
        <v>5</v>
      </c>
      <c r="D6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BD4C-DE11-46F1-8F92-BCD3B1DA258B}">
  <dimension ref="A1:E4"/>
  <sheetViews>
    <sheetView workbookViewId="0">
      <selection activeCell="A2" sqref="A2:E2"/>
    </sheetView>
  </sheetViews>
  <sheetFormatPr defaultRowHeight="14.4"/>
  <sheetData>
    <row r="1" spans="1:5">
      <c r="A1">
        <v>100</v>
      </c>
    </row>
    <row r="2" spans="1:5">
      <c r="A2">
        <v>113</v>
      </c>
      <c r="B2">
        <v>444</v>
      </c>
      <c r="C2">
        <v>23</v>
      </c>
      <c r="D2">
        <v>11</v>
      </c>
      <c r="E2">
        <v>42</v>
      </c>
    </row>
    <row r="4" spans="1:5">
      <c r="A4">
        <f>SUMIF(A2:E2,"&gt;"&amp;A1, A2:E2)</f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A458-E271-489B-A48C-C0CFABF129A0}">
  <dimension ref="A1:G3"/>
  <sheetViews>
    <sheetView workbookViewId="0">
      <selection activeCell="D2" sqref="D2"/>
    </sheetView>
  </sheetViews>
  <sheetFormatPr defaultRowHeight="14.4"/>
  <cols>
    <col min="1" max="1" width="18.6640625" customWidth="1"/>
    <col min="3" max="3" width="15.5546875" customWidth="1"/>
  </cols>
  <sheetData>
    <row r="1" spans="1:7" ht="72">
      <c r="A1" s="5" t="s">
        <v>19</v>
      </c>
      <c r="B1">
        <f>SUMIF(Массив,"&gt;0")/COUNTIF(Массив,"&gt;0")</f>
        <v>1182.75</v>
      </c>
      <c r="C1" s="5" t="s">
        <v>20</v>
      </c>
      <c r="D1">
        <f>ABS(SUMIF(Массив,"&lt;0")/COUNTIF(Массив,"&lt;0"))</f>
        <v>14557</v>
      </c>
    </row>
    <row r="3" spans="1:7">
      <c r="A3">
        <v>-113</v>
      </c>
      <c r="B3">
        <v>444</v>
      </c>
      <c r="C3">
        <v>-23</v>
      </c>
      <c r="D3">
        <v>11</v>
      </c>
      <c r="E3">
        <v>42</v>
      </c>
      <c r="F3">
        <v>4234</v>
      </c>
      <c r="G3">
        <v>-43535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FACE-B439-4206-9654-F786B1AA017F}">
  <dimension ref="A1:G2"/>
  <sheetViews>
    <sheetView workbookViewId="0">
      <selection activeCell="A3" sqref="A3"/>
    </sheetView>
  </sheetViews>
  <sheetFormatPr defaultRowHeight="14.4"/>
  <cols>
    <col min="2" max="2" width="11.33203125" customWidth="1"/>
    <col min="3" max="3" width="10.33203125" customWidth="1"/>
    <col min="7" max="7" width="11.33203125" customWidth="1"/>
  </cols>
  <sheetData>
    <row r="1" spans="1:7">
      <c r="A1" t="s">
        <v>21</v>
      </c>
      <c r="B1" t="s">
        <v>22</v>
      </c>
      <c r="C1" t="s">
        <v>22</v>
      </c>
      <c r="D1" t="s">
        <v>23</v>
      </c>
      <c r="E1" t="s">
        <v>24</v>
      </c>
      <c r="F1" t="s">
        <v>25</v>
      </c>
      <c r="G1" t="s">
        <v>22</v>
      </c>
    </row>
    <row r="2" spans="1:7">
      <c r="A2">
        <f>COUNTIF(Имена,"=Константин")</f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C7F5-2889-4A35-91F0-A6E202AE821F}">
  <dimension ref="A1:C105"/>
  <sheetViews>
    <sheetView topLeftCell="A97" workbookViewId="0">
      <selection activeCell="A98" sqref="A98"/>
    </sheetView>
  </sheetViews>
  <sheetFormatPr defaultRowHeight="14.4"/>
  <cols>
    <col min="1" max="1" width="11.33203125" style="3" bestFit="1" customWidth="1"/>
  </cols>
  <sheetData>
    <row r="1" spans="1:2">
      <c r="A1" s="3">
        <f ca="1">RANDBETWEEN(-355, 655)/100</f>
        <v>4.8499999999999996</v>
      </c>
      <c r="B1" s="3">
        <f ca="1">RANDBETWEEN(-20, 80)</f>
        <v>70</v>
      </c>
    </row>
    <row r="2" spans="1:2">
      <c r="A2" s="3">
        <f t="shared" ref="A2:A65" ca="1" si="0">RANDBETWEEN(-355, 655)/100</f>
        <v>-0.72</v>
      </c>
      <c r="B2" s="3">
        <f t="shared" ref="B2:B65" ca="1" si="1">RANDBETWEEN(-20, 80)</f>
        <v>28</v>
      </c>
    </row>
    <row r="3" spans="1:2">
      <c r="A3" s="3">
        <f t="shared" ca="1" si="0"/>
        <v>0.97</v>
      </c>
      <c r="B3" s="3">
        <f t="shared" ca="1" si="1"/>
        <v>9</v>
      </c>
    </row>
    <row r="4" spans="1:2">
      <c r="A4" s="3">
        <f t="shared" ca="1" si="0"/>
        <v>5.8</v>
      </c>
      <c r="B4" s="3">
        <f t="shared" ca="1" si="1"/>
        <v>8</v>
      </c>
    </row>
    <row r="5" spans="1:2">
      <c r="A5" s="3">
        <f t="shared" ca="1" si="0"/>
        <v>3.19</v>
      </c>
      <c r="B5" s="3">
        <f t="shared" ca="1" si="1"/>
        <v>-17</v>
      </c>
    </row>
    <row r="6" spans="1:2">
      <c r="A6" s="3">
        <f t="shared" ca="1" si="0"/>
        <v>5.97</v>
      </c>
      <c r="B6" s="3">
        <f t="shared" ca="1" si="1"/>
        <v>-13</v>
      </c>
    </row>
    <row r="7" spans="1:2">
      <c r="A7" s="3">
        <f t="shared" ca="1" si="0"/>
        <v>4.9400000000000004</v>
      </c>
      <c r="B7" s="3">
        <f t="shared" ca="1" si="1"/>
        <v>36</v>
      </c>
    </row>
    <row r="8" spans="1:2">
      <c r="A8" s="3">
        <f t="shared" ca="1" si="0"/>
        <v>2.17</v>
      </c>
      <c r="B8" s="3">
        <f t="shared" ca="1" si="1"/>
        <v>29</v>
      </c>
    </row>
    <row r="9" spans="1:2">
      <c r="A9" s="3">
        <f t="shared" ca="1" si="0"/>
        <v>-1.95</v>
      </c>
      <c r="B9" s="3">
        <f t="shared" ca="1" si="1"/>
        <v>32</v>
      </c>
    </row>
    <row r="10" spans="1:2">
      <c r="A10" s="3">
        <f t="shared" ca="1" si="0"/>
        <v>1.55</v>
      </c>
      <c r="B10" s="3">
        <f t="shared" ca="1" si="1"/>
        <v>49</v>
      </c>
    </row>
    <row r="11" spans="1:2">
      <c r="A11" s="3">
        <f t="shared" ca="1" si="0"/>
        <v>0.6</v>
      </c>
      <c r="B11" s="3">
        <f t="shared" ca="1" si="1"/>
        <v>12</v>
      </c>
    </row>
    <row r="12" spans="1:2">
      <c r="A12" s="3">
        <f t="shared" ca="1" si="0"/>
        <v>3.65</v>
      </c>
      <c r="B12" s="3">
        <f t="shared" ca="1" si="1"/>
        <v>78</v>
      </c>
    </row>
    <row r="13" spans="1:2">
      <c r="A13" s="3">
        <f t="shared" ca="1" si="0"/>
        <v>-1.79</v>
      </c>
      <c r="B13" s="3">
        <f t="shared" ca="1" si="1"/>
        <v>41</v>
      </c>
    </row>
    <row r="14" spans="1:2">
      <c r="A14" s="3">
        <f t="shared" ca="1" si="0"/>
        <v>4.21</v>
      </c>
      <c r="B14" s="3">
        <f t="shared" ca="1" si="1"/>
        <v>-7</v>
      </c>
    </row>
    <row r="15" spans="1:2">
      <c r="A15" s="3">
        <f t="shared" ca="1" si="0"/>
        <v>2.5</v>
      </c>
      <c r="B15" s="3">
        <f t="shared" ca="1" si="1"/>
        <v>50</v>
      </c>
    </row>
    <row r="16" spans="1:2">
      <c r="A16" s="3">
        <f t="shared" ca="1" si="0"/>
        <v>-1.71</v>
      </c>
      <c r="B16" s="3">
        <f t="shared" ca="1" si="1"/>
        <v>20</v>
      </c>
    </row>
    <row r="17" spans="1:2">
      <c r="A17" s="3">
        <f t="shared" ca="1" si="0"/>
        <v>-2.31</v>
      </c>
      <c r="B17" s="3">
        <f t="shared" ca="1" si="1"/>
        <v>64</v>
      </c>
    </row>
    <row r="18" spans="1:2">
      <c r="A18" s="3">
        <f t="shared" ca="1" si="0"/>
        <v>4.72</v>
      </c>
      <c r="B18" s="3">
        <f t="shared" ca="1" si="1"/>
        <v>65</v>
      </c>
    </row>
    <row r="19" spans="1:2">
      <c r="A19" s="3">
        <f t="shared" ca="1" si="0"/>
        <v>-0.52</v>
      </c>
      <c r="B19" s="3">
        <f t="shared" ca="1" si="1"/>
        <v>3</v>
      </c>
    </row>
    <row r="20" spans="1:2">
      <c r="A20" s="3">
        <f t="shared" ca="1" si="0"/>
        <v>-0.24</v>
      </c>
      <c r="B20" s="3">
        <f t="shared" ca="1" si="1"/>
        <v>45</v>
      </c>
    </row>
    <row r="21" spans="1:2">
      <c r="A21" s="3">
        <f t="shared" ca="1" si="0"/>
        <v>0.98</v>
      </c>
      <c r="B21" s="3">
        <f t="shared" ca="1" si="1"/>
        <v>-5</v>
      </c>
    </row>
    <row r="22" spans="1:2">
      <c r="A22" s="3">
        <f t="shared" ca="1" si="0"/>
        <v>0.82</v>
      </c>
      <c r="B22" s="3">
        <f t="shared" ca="1" si="1"/>
        <v>50</v>
      </c>
    </row>
    <row r="23" spans="1:2">
      <c r="A23" s="3">
        <f t="shared" ca="1" si="0"/>
        <v>1.1299999999999999</v>
      </c>
      <c r="B23" s="3">
        <f t="shared" ca="1" si="1"/>
        <v>31</v>
      </c>
    </row>
    <row r="24" spans="1:2">
      <c r="A24" s="3">
        <f t="shared" ca="1" si="0"/>
        <v>-0.79</v>
      </c>
      <c r="B24" s="3">
        <f t="shared" ca="1" si="1"/>
        <v>76</v>
      </c>
    </row>
    <row r="25" spans="1:2">
      <c r="A25" s="3">
        <f t="shared" ca="1" si="0"/>
        <v>4.37</v>
      </c>
      <c r="B25" s="3">
        <f t="shared" ca="1" si="1"/>
        <v>32</v>
      </c>
    </row>
    <row r="26" spans="1:2">
      <c r="A26" s="3">
        <f t="shared" ca="1" si="0"/>
        <v>4.18</v>
      </c>
      <c r="B26" s="3">
        <f t="shared" ca="1" si="1"/>
        <v>40</v>
      </c>
    </row>
    <row r="27" spans="1:2">
      <c r="A27" s="3">
        <f t="shared" ca="1" si="0"/>
        <v>0.63</v>
      </c>
      <c r="B27" s="3">
        <f t="shared" ca="1" si="1"/>
        <v>16</v>
      </c>
    </row>
    <row r="28" spans="1:2">
      <c r="A28" s="3">
        <f t="shared" ca="1" si="0"/>
        <v>3.07</v>
      </c>
      <c r="B28" s="3">
        <f t="shared" ca="1" si="1"/>
        <v>14</v>
      </c>
    </row>
    <row r="29" spans="1:2">
      <c r="A29" s="3">
        <f t="shared" ca="1" si="0"/>
        <v>-1</v>
      </c>
      <c r="B29" s="3">
        <f t="shared" ca="1" si="1"/>
        <v>24</v>
      </c>
    </row>
    <row r="30" spans="1:2">
      <c r="A30" s="3">
        <f t="shared" ca="1" si="0"/>
        <v>-1.1399999999999999</v>
      </c>
      <c r="B30" s="3">
        <f t="shared" ca="1" si="1"/>
        <v>7</v>
      </c>
    </row>
    <row r="31" spans="1:2">
      <c r="A31" s="3">
        <f t="shared" ca="1" si="0"/>
        <v>-1.1100000000000001</v>
      </c>
      <c r="B31" s="3">
        <f t="shared" ca="1" si="1"/>
        <v>-15</v>
      </c>
    </row>
    <row r="32" spans="1:2">
      <c r="A32" s="3">
        <f t="shared" ca="1" si="0"/>
        <v>2.13</v>
      </c>
      <c r="B32" s="3">
        <f t="shared" ca="1" si="1"/>
        <v>-14</v>
      </c>
    </row>
    <row r="33" spans="1:2">
      <c r="A33" s="3">
        <f t="shared" ca="1" si="0"/>
        <v>-0.72</v>
      </c>
      <c r="B33" s="3">
        <f t="shared" ca="1" si="1"/>
        <v>38</v>
      </c>
    </row>
    <row r="34" spans="1:2">
      <c r="A34" s="3">
        <f t="shared" ca="1" si="0"/>
        <v>0.85</v>
      </c>
      <c r="B34" s="3">
        <f t="shared" ca="1" si="1"/>
        <v>37</v>
      </c>
    </row>
    <row r="35" spans="1:2">
      <c r="A35" s="3">
        <f t="shared" ca="1" si="0"/>
        <v>5.12</v>
      </c>
      <c r="B35" s="3">
        <f t="shared" ca="1" si="1"/>
        <v>39</v>
      </c>
    </row>
    <row r="36" spans="1:2">
      <c r="A36" s="3">
        <f t="shared" ca="1" si="0"/>
        <v>6</v>
      </c>
      <c r="B36" s="3">
        <f t="shared" ca="1" si="1"/>
        <v>70</v>
      </c>
    </row>
    <row r="37" spans="1:2">
      <c r="A37" s="3">
        <f t="shared" ca="1" si="0"/>
        <v>-3.09</v>
      </c>
      <c r="B37" s="3">
        <f t="shared" ca="1" si="1"/>
        <v>5</v>
      </c>
    </row>
    <row r="38" spans="1:2">
      <c r="A38" s="3">
        <f t="shared" ca="1" si="0"/>
        <v>-2.75</v>
      </c>
      <c r="B38" s="3">
        <f t="shared" ca="1" si="1"/>
        <v>25</v>
      </c>
    </row>
    <row r="39" spans="1:2">
      <c r="A39" s="3">
        <f t="shared" ca="1" si="0"/>
        <v>0.34</v>
      </c>
      <c r="B39" s="3">
        <f t="shared" ca="1" si="1"/>
        <v>-9</v>
      </c>
    </row>
    <row r="40" spans="1:2">
      <c r="A40" s="3">
        <f t="shared" ca="1" si="0"/>
        <v>2.39</v>
      </c>
      <c r="B40" s="3">
        <f t="shared" ca="1" si="1"/>
        <v>54</v>
      </c>
    </row>
    <row r="41" spans="1:2">
      <c r="A41" s="3">
        <f t="shared" ca="1" si="0"/>
        <v>5.73</v>
      </c>
      <c r="B41" s="3">
        <f t="shared" ca="1" si="1"/>
        <v>48</v>
      </c>
    </row>
    <row r="42" spans="1:2">
      <c r="A42" s="3">
        <f t="shared" ca="1" si="0"/>
        <v>-0.38</v>
      </c>
      <c r="B42" s="3">
        <f t="shared" ca="1" si="1"/>
        <v>-6</v>
      </c>
    </row>
    <row r="43" spans="1:2">
      <c r="A43" s="3">
        <f t="shared" ca="1" si="0"/>
        <v>-3.52</v>
      </c>
      <c r="B43" s="3">
        <f t="shared" ca="1" si="1"/>
        <v>10</v>
      </c>
    </row>
    <row r="44" spans="1:2">
      <c r="A44" s="3">
        <f t="shared" ca="1" si="0"/>
        <v>4.59</v>
      </c>
      <c r="B44" s="3">
        <f t="shared" ca="1" si="1"/>
        <v>31</v>
      </c>
    </row>
    <row r="45" spans="1:2">
      <c r="A45" s="3">
        <f t="shared" ca="1" si="0"/>
        <v>4.09</v>
      </c>
      <c r="B45" s="3">
        <f t="shared" ca="1" si="1"/>
        <v>63</v>
      </c>
    </row>
    <row r="46" spans="1:2">
      <c r="A46" s="3">
        <f t="shared" ca="1" si="0"/>
        <v>4.76</v>
      </c>
      <c r="B46" s="3">
        <f t="shared" ca="1" si="1"/>
        <v>57</v>
      </c>
    </row>
    <row r="47" spans="1:2">
      <c r="A47" s="3">
        <f t="shared" ca="1" si="0"/>
        <v>-1.21</v>
      </c>
      <c r="B47" s="3">
        <f t="shared" ca="1" si="1"/>
        <v>20</v>
      </c>
    </row>
    <row r="48" spans="1:2">
      <c r="A48" s="3">
        <f t="shared" ca="1" si="0"/>
        <v>1.44</v>
      </c>
      <c r="B48" s="3">
        <f t="shared" ca="1" si="1"/>
        <v>-2</v>
      </c>
    </row>
    <row r="49" spans="1:2">
      <c r="A49" s="3">
        <f t="shared" ca="1" si="0"/>
        <v>-0.87</v>
      </c>
      <c r="B49" s="3">
        <f t="shared" ca="1" si="1"/>
        <v>7</v>
      </c>
    </row>
    <row r="50" spans="1:2">
      <c r="A50" s="3">
        <f t="shared" ca="1" si="0"/>
        <v>6.33</v>
      </c>
      <c r="B50" s="3">
        <f t="shared" ca="1" si="1"/>
        <v>-4</v>
      </c>
    </row>
    <row r="51" spans="1:2">
      <c r="A51" s="3">
        <f t="shared" ca="1" si="0"/>
        <v>-1.86</v>
      </c>
      <c r="B51" s="3">
        <f t="shared" ca="1" si="1"/>
        <v>-20</v>
      </c>
    </row>
    <row r="52" spans="1:2">
      <c r="A52" s="3">
        <f t="shared" ca="1" si="0"/>
        <v>-0.11</v>
      </c>
      <c r="B52" s="3">
        <f t="shared" ca="1" si="1"/>
        <v>-15</v>
      </c>
    </row>
    <row r="53" spans="1:2">
      <c r="A53" s="3">
        <f t="shared" ca="1" si="0"/>
        <v>2.42</v>
      </c>
      <c r="B53" s="3">
        <f t="shared" ca="1" si="1"/>
        <v>-10</v>
      </c>
    </row>
    <row r="54" spans="1:2">
      <c r="A54" s="3">
        <f t="shared" ca="1" si="0"/>
        <v>1.86</v>
      </c>
      <c r="B54" s="3">
        <f t="shared" ca="1" si="1"/>
        <v>30</v>
      </c>
    </row>
    <row r="55" spans="1:2">
      <c r="A55" s="3">
        <f t="shared" ca="1" si="0"/>
        <v>0.45</v>
      </c>
      <c r="B55" s="3">
        <f t="shared" ca="1" si="1"/>
        <v>8</v>
      </c>
    </row>
    <row r="56" spans="1:2">
      <c r="A56" s="3">
        <f t="shared" ca="1" si="0"/>
        <v>0.92</v>
      </c>
      <c r="B56" s="3">
        <f t="shared" ca="1" si="1"/>
        <v>-19</v>
      </c>
    </row>
    <row r="57" spans="1:2">
      <c r="A57" s="3">
        <f t="shared" ca="1" si="0"/>
        <v>0.49</v>
      </c>
      <c r="B57" s="3">
        <f t="shared" ca="1" si="1"/>
        <v>-8</v>
      </c>
    </row>
    <row r="58" spans="1:2">
      <c r="A58" s="3">
        <f t="shared" ca="1" si="0"/>
        <v>5.72</v>
      </c>
      <c r="B58" s="3">
        <f t="shared" ca="1" si="1"/>
        <v>20</v>
      </c>
    </row>
    <row r="59" spans="1:2">
      <c r="A59" s="3">
        <f t="shared" ca="1" si="0"/>
        <v>1.1599999999999999</v>
      </c>
      <c r="B59" s="3">
        <f t="shared" ca="1" si="1"/>
        <v>43</v>
      </c>
    </row>
    <row r="60" spans="1:2">
      <c r="A60" s="3">
        <f t="shared" ca="1" si="0"/>
        <v>2.17</v>
      </c>
      <c r="B60" s="3">
        <f t="shared" ca="1" si="1"/>
        <v>56</v>
      </c>
    </row>
    <row r="61" spans="1:2">
      <c r="A61" s="3">
        <f t="shared" ca="1" si="0"/>
        <v>1.82</v>
      </c>
      <c r="B61" s="3">
        <f t="shared" ca="1" si="1"/>
        <v>11</v>
      </c>
    </row>
    <row r="62" spans="1:2">
      <c r="A62" s="3">
        <f t="shared" ca="1" si="0"/>
        <v>5.57</v>
      </c>
      <c r="B62" s="3">
        <f t="shared" ca="1" si="1"/>
        <v>80</v>
      </c>
    </row>
    <row r="63" spans="1:2">
      <c r="A63" s="3">
        <f t="shared" ca="1" si="0"/>
        <v>3.12</v>
      </c>
      <c r="B63" s="3">
        <f t="shared" ca="1" si="1"/>
        <v>59</v>
      </c>
    </row>
    <row r="64" spans="1:2">
      <c r="A64" s="3">
        <f t="shared" ca="1" si="0"/>
        <v>0.49</v>
      </c>
      <c r="B64" s="3">
        <f t="shared" ca="1" si="1"/>
        <v>15</v>
      </c>
    </row>
    <row r="65" spans="1:2">
      <c r="A65" s="3">
        <f t="shared" ca="1" si="0"/>
        <v>5.62</v>
      </c>
      <c r="B65" s="3">
        <f t="shared" ca="1" si="1"/>
        <v>7</v>
      </c>
    </row>
    <row r="66" spans="1:2">
      <c r="A66" s="3">
        <f t="shared" ref="A66:A101" ca="1" si="2">RANDBETWEEN(-355, 655)/100</f>
        <v>6.26</v>
      </c>
      <c r="B66" s="3">
        <f t="shared" ref="B66:B100" ca="1" si="3">RANDBETWEEN(-20, 80)</f>
        <v>51</v>
      </c>
    </row>
    <row r="67" spans="1:2">
      <c r="A67" s="3">
        <f t="shared" ca="1" si="2"/>
        <v>4.2699999999999996</v>
      </c>
      <c r="B67" s="3">
        <f t="shared" ca="1" si="3"/>
        <v>31</v>
      </c>
    </row>
    <row r="68" spans="1:2">
      <c r="A68" s="3">
        <f t="shared" ca="1" si="2"/>
        <v>5.48</v>
      </c>
      <c r="B68" s="3">
        <f t="shared" ca="1" si="3"/>
        <v>3</v>
      </c>
    </row>
    <row r="69" spans="1:2">
      <c r="A69" s="3">
        <f t="shared" ca="1" si="2"/>
        <v>-2.82</v>
      </c>
      <c r="B69" s="3">
        <f t="shared" ca="1" si="3"/>
        <v>-3</v>
      </c>
    </row>
    <row r="70" spans="1:2">
      <c r="A70" s="3">
        <f t="shared" ca="1" si="2"/>
        <v>4.54</v>
      </c>
      <c r="B70" s="3">
        <f t="shared" ca="1" si="3"/>
        <v>13</v>
      </c>
    </row>
    <row r="71" spans="1:2">
      <c r="A71" s="3">
        <f t="shared" ca="1" si="2"/>
        <v>-1.91</v>
      </c>
      <c r="B71" s="3">
        <f t="shared" ca="1" si="3"/>
        <v>6</v>
      </c>
    </row>
    <row r="72" spans="1:2">
      <c r="A72" s="3">
        <f t="shared" ca="1" si="2"/>
        <v>-0.15</v>
      </c>
      <c r="B72" s="3">
        <f t="shared" ca="1" si="3"/>
        <v>71</v>
      </c>
    </row>
    <row r="73" spans="1:2">
      <c r="A73" s="3">
        <f t="shared" ca="1" si="2"/>
        <v>-0.49</v>
      </c>
      <c r="B73" s="3">
        <f t="shared" ca="1" si="3"/>
        <v>13</v>
      </c>
    </row>
    <row r="74" spans="1:2">
      <c r="A74" s="3">
        <f t="shared" ca="1" si="2"/>
        <v>0.49</v>
      </c>
      <c r="B74" s="3">
        <f t="shared" ca="1" si="3"/>
        <v>-4</v>
      </c>
    </row>
    <row r="75" spans="1:2">
      <c r="A75" s="3">
        <f t="shared" ca="1" si="2"/>
        <v>4.01</v>
      </c>
      <c r="B75" s="3">
        <f t="shared" ca="1" si="3"/>
        <v>26</v>
      </c>
    </row>
    <row r="76" spans="1:2">
      <c r="A76" s="3">
        <f t="shared" ca="1" si="2"/>
        <v>5.21</v>
      </c>
      <c r="B76" s="3">
        <f t="shared" ca="1" si="3"/>
        <v>10</v>
      </c>
    </row>
    <row r="77" spans="1:2">
      <c r="A77" s="3">
        <f t="shared" ca="1" si="2"/>
        <v>2</v>
      </c>
      <c r="B77" s="3">
        <f t="shared" ca="1" si="3"/>
        <v>69</v>
      </c>
    </row>
    <row r="78" spans="1:2">
      <c r="A78" s="3">
        <f t="shared" ca="1" si="2"/>
        <v>0.98</v>
      </c>
      <c r="B78" s="3">
        <f t="shared" ca="1" si="3"/>
        <v>13</v>
      </c>
    </row>
    <row r="79" spans="1:2">
      <c r="A79" s="3">
        <f t="shared" ca="1" si="2"/>
        <v>5.32</v>
      </c>
      <c r="B79" s="3">
        <f t="shared" ca="1" si="3"/>
        <v>-15</v>
      </c>
    </row>
    <row r="80" spans="1:2">
      <c r="A80" s="3">
        <f t="shared" ca="1" si="2"/>
        <v>0.8</v>
      </c>
      <c r="B80" s="3">
        <f t="shared" ca="1" si="3"/>
        <v>64</v>
      </c>
    </row>
    <row r="81" spans="1:2">
      <c r="A81" s="3">
        <f t="shared" ca="1" si="2"/>
        <v>0.92</v>
      </c>
      <c r="B81" s="3">
        <f t="shared" ca="1" si="3"/>
        <v>47</v>
      </c>
    </row>
    <row r="82" spans="1:2">
      <c r="A82" s="3">
        <f t="shared" ca="1" si="2"/>
        <v>-3.01</v>
      </c>
      <c r="B82" s="3">
        <f t="shared" ca="1" si="3"/>
        <v>-19</v>
      </c>
    </row>
    <row r="83" spans="1:2">
      <c r="A83" s="3">
        <f t="shared" ca="1" si="2"/>
        <v>5.25</v>
      </c>
      <c r="B83" s="3">
        <f t="shared" ca="1" si="3"/>
        <v>68</v>
      </c>
    </row>
    <row r="84" spans="1:2">
      <c r="A84" s="3">
        <f t="shared" ca="1" si="2"/>
        <v>2.89</v>
      </c>
      <c r="B84" s="3">
        <f t="shared" ca="1" si="3"/>
        <v>17</v>
      </c>
    </row>
    <row r="85" spans="1:2">
      <c r="A85" s="3">
        <f t="shared" ca="1" si="2"/>
        <v>5.26</v>
      </c>
      <c r="B85" s="3">
        <f t="shared" ca="1" si="3"/>
        <v>32</v>
      </c>
    </row>
    <row r="86" spans="1:2">
      <c r="A86" s="3">
        <f t="shared" ca="1" si="2"/>
        <v>-1.65</v>
      </c>
      <c r="B86" s="3">
        <f t="shared" ca="1" si="3"/>
        <v>6</v>
      </c>
    </row>
    <row r="87" spans="1:2">
      <c r="A87" s="3">
        <f t="shared" ca="1" si="2"/>
        <v>2.31</v>
      </c>
      <c r="B87" s="3">
        <f t="shared" ca="1" si="3"/>
        <v>59</v>
      </c>
    </row>
    <row r="88" spans="1:2">
      <c r="A88" s="3">
        <f t="shared" ca="1" si="2"/>
        <v>-1.76</v>
      </c>
      <c r="B88" s="3">
        <f t="shared" ca="1" si="3"/>
        <v>40</v>
      </c>
    </row>
    <row r="89" spans="1:2">
      <c r="A89" s="3">
        <f t="shared" ca="1" si="2"/>
        <v>5.32</v>
      </c>
      <c r="B89" s="3">
        <f t="shared" ca="1" si="3"/>
        <v>28</v>
      </c>
    </row>
    <row r="90" spans="1:2">
      <c r="A90" s="3">
        <f t="shared" ca="1" si="2"/>
        <v>3.73</v>
      </c>
      <c r="B90" s="3">
        <f t="shared" ca="1" si="3"/>
        <v>19</v>
      </c>
    </row>
    <row r="91" spans="1:2">
      <c r="A91" s="3">
        <f t="shared" ca="1" si="2"/>
        <v>6.39</v>
      </c>
      <c r="B91" s="3">
        <f t="shared" ca="1" si="3"/>
        <v>46</v>
      </c>
    </row>
    <row r="92" spans="1:2">
      <c r="A92" s="3">
        <f t="shared" ca="1" si="2"/>
        <v>4.4800000000000004</v>
      </c>
      <c r="B92" s="3">
        <f t="shared" ca="1" si="3"/>
        <v>70</v>
      </c>
    </row>
    <row r="93" spans="1:2">
      <c r="A93" s="3">
        <f t="shared" ca="1" si="2"/>
        <v>-0.26</v>
      </c>
      <c r="B93" s="3">
        <f t="shared" ca="1" si="3"/>
        <v>9</v>
      </c>
    </row>
    <row r="94" spans="1:2">
      <c r="A94" s="3">
        <f t="shared" ca="1" si="2"/>
        <v>-0.38</v>
      </c>
      <c r="B94" s="3">
        <f t="shared" ca="1" si="3"/>
        <v>37</v>
      </c>
    </row>
    <row r="95" spans="1:2">
      <c r="A95" s="3">
        <f t="shared" ca="1" si="2"/>
        <v>4.83</v>
      </c>
      <c r="B95" s="3">
        <f t="shared" ca="1" si="3"/>
        <v>-6</v>
      </c>
    </row>
    <row r="96" spans="1:2">
      <c r="A96" s="3">
        <f t="shared" ca="1" si="2"/>
        <v>2.83</v>
      </c>
      <c r="B96" s="3">
        <f t="shared" ca="1" si="3"/>
        <v>-19</v>
      </c>
    </row>
    <row r="97" spans="1:3">
      <c r="A97" s="3">
        <f ca="1">RANDBETWEEN(-355, 655)/100</f>
        <v>-2.84</v>
      </c>
      <c r="B97" s="3">
        <f t="shared" ca="1" si="3"/>
        <v>57</v>
      </c>
    </row>
    <row r="98" spans="1:3">
      <c r="A98" s="3">
        <f t="shared" ca="1" si="2"/>
        <v>-2.46</v>
      </c>
      <c r="B98" s="3">
        <f t="shared" ca="1" si="3"/>
        <v>57</v>
      </c>
    </row>
    <row r="99" spans="1:3">
      <c r="A99" s="3">
        <f t="shared" ca="1" si="2"/>
        <v>-1.44</v>
      </c>
      <c r="B99" s="3">
        <f t="shared" ca="1" si="3"/>
        <v>0</v>
      </c>
    </row>
    <row r="100" spans="1:3">
      <c r="A100" s="3">
        <f ca="1">RANDBETWEEN(-355, 655)/100</f>
        <v>2.02</v>
      </c>
      <c r="B100" s="3">
        <f ca="1">RANDBETWEEN(-20, 80)</f>
        <v>28</v>
      </c>
    </row>
    <row r="102" spans="1:3">
      <c r="A102" s="3">
        <f ca="1">AVERAGE(диап1)</f>
        <v>1.7451000000000001</v>
      </c>
      <c r="B102" s="3">
        <f ca="1">AVERAGE(диап2)</f>
        <v>25.22</v>
      </c>
      <c r="C102" t="s">
        <v>26</v>
      </c>
    </row>
    <row r="103" spans="1:3">
      <c r="A103" s="3">
        <f ca="1">MAX(диап1)</f>
        <v>6.39</v>
      </c>
      <c r="B103">
        <f ca="1">MAX(диап2)</f>
        <v>80</v>
      </c>
      <c r="C103" t="s">
        <v>27</v>
      </c>
    </row>
    <row r="104" spans="1:3">
      <c r="A104" s="3">
        <f ca="1">MIN(диап1)</f>
        <v>-3.52</v>
      </c>
      <c r="B104">
        <f ca="1">MIN(диап2)</f>
        <v>-20</v>
      </c>
      <c r="C104" t="s">
        <v>28</v>
      </c>
    </row>
    <row r="105" spans="1:3">
      <c r="A105" s="6" cm="1">
        <f t="array" aca="1" ref="A105" ca="1">MODE(_xlfn._xlws.FILTER(A1:A100, A1:A100&gt;0))</f>
        <v>0.49</v>
      </c>
      <c r="B105" s="6" cm="1">
        <f t="array" aca="1" ref="B105" ca="1">MODE(_xlfn._xlws.FILTER(B1:B100, B1:B100&gt;0))</f>
        <v>70</v>
      </c>
      <c r="C105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3128-0639-4DE1-81C3-D547F2153C42}">
  <dimension ref="A1:G18"/>
  <sheetViews>
    <sheetView workbookViewId="0">
      <selection activeCell="B8" sqref="B8"/>
    </sheetView>
  </sheetViews>
  <sheetFormatPr defaultRowHeight="14.4"/>
  <cols>
    <col min="1" max="1" width="11.77734375" customWidth="1"/>
    <col min="2" max="2" width="13.5546875" customWidth="1"/>
    <col min="3" max="3" width="14.109375" customWidth="1"/>
    <col min="4" max="4" width="11.77734375" customWidth="1"/>
    <col min="5" max="5" width="13.44140625" customWidth="1"/>
  </cols>
  <sheetData>
    <row r="1" spans="1:7" ht="15" thickBot="1">
      <c r="A1" s="7" t="s">
        <v>30</v>
      </c>
      <c r="B1" s="7"/>
      <c r="C1" s="7"/>
      <c r="D1" s="7"/>
      <c r="E1" s="7"/>
      <c r="G1" t="s">
        <v>47</v>
      </c>
    </row>
    <row r="2" spans="1:7" ht="15" thickTop="1">
      <c r="A2" s="32" t="s">
        <v>31</v>
      </c>
      <c r="B2" s="33" t="s">
        <v>32</v>
      </c>
      <c r="C2" s="34" t="s">
        <v>33</v>
      </c>
      <c r="D2" s="35" t="s">
        <v>34</v>
      </c>
      <c r="E2" s="36" t="s">
        <v>35</v>
      </c>
      <c r="G2">
        <v>1000</v>
      </c>
    </row>
    <row r="3" spans="1:7">
      <c r="A3" s="15" t="s">
        <v>36</v>
      </c>
      <c r="B3" s="10" t="s">
        <v>39</v>
      </c>
      <c r="C3" s="9">
        <v>9</v>
      </c>
      <c r="D3" s="11">
        <v>10</v>
      </c>
      <c r="E3" s="16">
        <v>9</v>
      </c>
    </row>
    <row r="4" spans="1:7">
      <c r="A4" s="17" t="s">
        <v>37</v>
      </c>
      <c r="B4" s="10" t="s">
        <v>40</v>
      </c>
      <c r="C4" s="12">
        <v>6</v>
      </c>
      <c r="D4" s="13">
        <v>7</v>
      </c>
      <c r="E4" s="18">
        <v>6</v>
      </c>
    </row>
    <row r="5" spans="1:7">
      <c r="A5" s="21" t="s">
        <v>38</v>
      </c>
      <c r="B5" s="24" t="s">
        <v>44</v>
      </c>
      <c r="C5" s="26">
        <v>2</v>
      </c>
      <c r="D5" s="28">
        <v>2</v>
      </c>
      <c r="E5" s="22">
        <v>2</v>
      </c>
    </row>
    <row r="6" spans="1:7" ht="15" thickBot="1">
      <c r="A6" s="20" t="s">
        <v>43</v>
      </c>
      <c r="B6" s="25" t="s">
        <v>41</v>
      </c>
      <c r="C6" s="23">
        <v>2</v>
      </c>
      <c r="D6" s="29">
        <v>7</v>
      </c>
      <c r="E6" s="27">
        <v>8</v>
      </c>
    </row>
    <row r="7" spans="1:7" ht="15" thickBot="1">
      <c r="A7" s="30" t="s">
        <v>42</v>
      </c>
      <c r="B7" s="31"/>
      <c r="C7" s="42">
        <f>AVERAGE(C3:C6)</f>
        <v>4.75</v>
      </c>
      <c r="D7" s="42">
        <f t="shared" ref="D7:E7" si="0">AVERAGE(D3:D6)</f>
        <v>6.5</v>
      </c>
      <c r="E7" s="43">
        <f t="shared" si="0"/>
        <v>6.25</v>
      </c>
    </row>
    <row r="8" spans="1:7" ht="15" thickTop="1"/>
    <row r="9" spans="1:7" ht="15" thickBot="1">
      <c r="A9" s="19" t="s">
        <v>45</v>
      </c>
      <c r="B9" s="19"/>
      <c r="C9" s="19"/>
      <c r="D9" s="19"/>
      <c r="E9" s="37"/>
    </row>
    <row r="10" spans="1:7" ht="15" thickTop="1">
      <c r="A10" s="32" t="s">
        <v>31</v>
      </c>
      <c r="B10" s="33" t="s">
        <v>32</v>
      </c>
      <c r="C10" s="34" t="s">
        <v>42</v>
      </c>
      <c r="D10" s="36" t="s">
        <v>46</v>
      </c>
    </row>
    <row r="11" spans="1:7">
      <c r="A11" s="15" t="s">
        <v>36</v>
      </c>
      <c r="B11" s="10" t="s">
        <v>39</v>
      </c>
      <c r="C11" s="41">
        <f>AVERAGE(C3:E3)</f>
        <v>9.3333333333333339</v>
      </c>
      <c r="D11" s="16">
        <f>m*IF(C11&lt;4,0,IF(C11&lt;8,1.5,IF(C11&lt;10,1.8,IF(C11=10,2,0))))</f>
        <v>1800</v>
      </c>
    </row>
    <row r="12" spans="1:7">
      <c r="A12" s="17" t="s">
        <v>37</v>
      </c>
      <c r="B12" s="10" t="s">
        <v>40</v>
      </c>
      <c r="C12" s="38">
        <f t="shared" ref="C12:C14" si="1">AVERAGE(C4:E4)</f>
        <v>6.333333333333333</v>
      </c>
      <c r="D12" s="18">
        <f>m*IF(C12&lt;4,0,IF(C12&lt;8,1.5,IF(C12&lt;10,1.8,IF(C12=10,2,0))))</f>
        <v>1500</v>
      </c>
    </row>
    <row r="13" spans="1:7">
      <c r="A13" s="21" t="s">
        <v>38</v>
      </c>
      <c r="B13" s="24" t="s">
        <v>44</v>
      </c>
      <c r="C13" s="39">
        <f t="shared" si="1"/>
        <v>2</v>
      </c>
      <c r="D13" s="22">
        <f>m*IF(C13&lt;4,0,IF(C13&lt;8,1.5,IF(C13&lt;10,1.8,IF(C13=10,2,0))))</f>
        <v>0</v>
      </c>
    </row>
    <row r="14" spans="1:7" ht="15" thickBot="1">
      <c r="A14" s="20" t="s">
        <v>43</v>
      </c>
      <c r="B14" s="25" t="s">
        <v>41</v>
      </c>
      <c r="C14" s="40">
        <f t="shared" si="1"/>
        <v>5.666666666666667</v>
      </c>
      <c r="D14" s="27">
        <f>m*IF(C14&lt;4,0,IF(C14&lt;8,1.5,IF(C14&lt;10,1.8,IF(C14=10,2,0))))</f>
        <v>1500</v>
      </c>
    </row>
    <row r="16" spans="1:7">
      <c r="A16" s="44" t="s">
        <v>48</v>
      </c>
      <c r="B16" s="45" t="str" cm="1">
        <f t="array" ref="B16">INDEX(B11:B14, _xlfn.XMATCH(MAX(C11:C14),C11:C14))</f>
        <v>Макаров С. П.</v>
      </c>
      <c r="D16" s="45"/>
    </row>
    <row r="17" spans="1:2">
      <c r="A17" s="44" t="s">
        <v>49</v>
      </c>
      <c r="B17">
        <f>COUNTIFS(C3:C6, "&gt;=9", D3:D6, "&gt;=9", E3:E6, "&gt;=9")</f>
        <v>1</v>
      </c>
    </row>
    <row r="18" spans="1:2" ht="28.8">
      <c r="A18" s="46" t="s">
        <v>50</v>
      </c>
      <c r="B18">
        <f>COUNTIFS(C3:C6, "&gt;=6", D3:D6, "&gt;=6", E3:E6, "&gt;=6")</f>
        <v>2</v>
      </c>
    </row>
  </sheetData>
  <mergeCells count="3">
    <mergeCell ref="A1:E1"/>
    <mergeCell ref="A7:B7"/>
    <mergeCell ref="A9:D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56A9-D79B-49DF-B89A-2A35866AD464}">
  <dimension ref="A1:B3"/>
  <sheetViews>
    <sheetView workbookViewId="0">
      <selection activeCell="B4" sqref="B4"/>
    </sheetView>
  </sheetViews>
  <sheetFormatPr defaultRowHeight="14.4"/>
  <cols>
    <col min="2" max="2" width="15.44140625" customWidth="1"/>
  </cols>
  <sheetData>
    <row r="1" spans="1:2">
      <c r="A1">
        <v>3</v>
      </c>
      <c r="B1" t="str">
        <f>IF(AND(A1=A2, A2=A3), "равносторонний",
  IF(OR(A1=A2, A2=A3, A1=A3), "равнобедренный",
    IF(AND(A1+A2&gt;A3, A2+A3&gt;A1, A1+A3&gt;A2), "разносторонний", "нет")
  )
)</f>
        <v>разносторонний</v>
      </c>
    </row>
    <row r="2" spans="1:2">
      <c r="A2">
        <v>4</v>
      </c>
      <c r="B2" t="str">
        <f>IF(AND(A1+A2&gt;A3, A2+A3&gt;A1, A1+A3&gt;A2),
  IF(MAX(A1:A3)^2=MIN(A1:A3)^2+(SUM(A1:A3)-MAX(A1:A3)-MIN(A1:A3))^2, "прямоугольный",
    IF(MAX(A1:A3)^2&lt;MIN(A1:A3)^2+(SUM(A1:A3)-MAX(A1:A3)-MIN(A1:A3))^2, "остроугольный", "тупоугольный")
  ),
  "нет"
)</f>
        <v>прямоугольный</v>
      </c>
    </row>
    <row r="3" spans="1:2">
      <c r="A3">
        <v>5</v>
      </c>
      <c r="B3">
        <f>IF(AND(A1+A2&gt;A3, A2+A3&gt;A1, A1+A3&gt;A2),
  (SUM(A1:A3)/2*(SUM(A1:A3)/2-A1)*(SUM(A1:A3)/2-A2)*(SUM(A1:A3)/2-A3))^0.5,
  "нет"
)</f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892F-AEFF-4389-80BE-086AFE612979}">
  <dimension ref="A1:F14"/>
  <sheetViews>
    <sheetView workbookViewId="0">
      <selection activeCell="F11" sqref="F11"/>
    </sheetView>
  </sheetViews>
  <sheetFormatPr defaultRowHeight="14.4"/>
  <cols>
    <col min="2" max="2" width="13.21875" customWidth="1"/>
    <col min="3" max="3" width="12" customWidth="1"/>
    <col min="4" max="4" width="13.109375" customWidth="1"/>
    <col min="5" max="5" width="14.77734375" customWidth="1"/>
    <col min="6" max="6" width="16.21875" customWidth="1"/>
  </cols>
  <sheetData>
    <row r="1" spans="1:6" ht="15.6" thickTop="1" thickBot="1">
      <c r="A1" s="65" t="s">
        <v>51</v>
      </c>
      <c r="B1" s="66"/>
      <c r="C1" s="66"/>
      <c r="D1" s="66"/>
      <c r="E1" s="66"/>
      <c r="F1" s="67"/>
    </row>
    <row r="2" spans="1:6" ht="15" thickTop="1">
      <c r="A2" s="60" t="s">
        <v>31</v>
      </c>
      <c r="B2" s="61" t="s">
        <v>52</v>
      </c>
      <c r="C2" s="62" t="s">
        <v>53</v>
      </c>
      <c r="D2" s="63" t="s">
        <v>54</v>
      </c>
      <c r="E2" s="63" t="s">
        <v>55</v>
      </c>
      <c r="F2" s="64" t="s">
        <v>56</v>
      </c>
    </row>
    <row r="3" spans="1:6">
      <c r="A3" s="15" t="s">
        <v>36</v>
      </c>
      <c r="B3" s="10" t="s">
        <v>57</v>
      </c>
      <c r="C3" s="9" t="s">
        <v>58</v>
      </c>
      <c r="D3" s="11" t="s">
        <v>59</v>
      </c>
      <c r="E3" s="47">
        <v>14754</v>
      </c>
      <c r="F3" s="48">
        <v>33121</v>
      </c>
    </row>
    <row r="4" spans="1:6">
      <c r="A4" s="17" t="s">
        <v>37</v>
      </c>
      <c r="B4" s="10" t="s">
        <v>60</v>
      </c>
      <c r="C4" s="12" t="s">
        <v>62</v>
      </c>
      <c r="D4" s="13" t="s">
        <v>67</v>
      </c>
      <c r="E4" s="53">
        <v>15514</v>
      </c>
      <c r="F4" s="54">
        <v>33456</v>
      </c>
    </row>
    <row r="5" spans="1:6">
      <c r="A5" s="21" t="s">
        <v>38</v>
      </c>
      <c r="B5" s="24" t="s">
        <v>61</v>
      </c>
      <c r="C5" s="14" t="s">
        <v>63</v>
      </c>
      <c r="D5" s="57" t="s">
        <v>68</v>
      </c>
      <c r="E5" s="58">
        <v>16458</v>
      </c>
      <c r="F5" s="59">
        <v>33792</v>
      </c>
    </row>
    <row r="6" spans="1:6" ht="15" thickBot="1">
      <c r="A6" s="49" t="s">
        <v>43</v>
      </c>
      <c r="B6" s="50" t="s">
        <v>64</v>
      </c>
      <c r="C6" s="51" t="s">
        <v>65</v>
      </c>
      <c r="D6" s="52" t="s">
        <v>66</v>
      </c>
      <c r="E6" s="55">
        <v>15090</v>
      </c>
      <c r="F6" s="56">
        <v>34032</v>
      </c>
    </row>
    <row r="7" spans="1:6" ht="15.6" thickTop="1" thickBot="1"/>
    <row r="8" spans="1:6" ht="15.6" thickTop="1" thickBot="1">
      <c r="A8" s="65" t="s">
        <v>51</v>
      </c>
      <c r="B8" s="66"/>
      <c r="C8" s="66"/>
      <c r="D8" s="67"/>
    </row>
    <row r="9" spans="1:6" ht="15" thickTop="1">
      <c r="A9" s="60" t="s">
        <v>31</v>
      </c>
      <c r="B9" s="61" t="s">
        <v>69</v>
      </c>
      <c r="C9" s="63" t="s">
        <v>70</v>
      </c>
      <c r="D9" s="64" t="s">
        <v>71</v>
      </c>
    </row>
    <row r="10" spans="1:6">
      <c r="A10" s="15" t="s">
        <v>36</v>
      </c>
      <c r="B10" s="8" t="str">
        <f>B3&amp;" "&amp;LEFT(C3,1)&amp;"."&amp;LEFT(D3,1)&amp;"."</f>
        <v>Макаров С.П.</v>
      </c>
      <c r="C10" s="68">
        <f ca="1">YEAR(TODAY())-YEAR(E3)</f>
        <v>85</v>
      </c>
      <c r="D10" s="69">
        <f t="shared" ref="D10:D13" ca="1" si="0">YEAR(TODAY())-YEAR(F3)</f>
        <v>35</v>
      </c>
    </row>
    <row r="11" spans="1:6">
      <c r="A11" s="17" t="s">
        <v>37</v>
      </c>
      <c r="B11" s="10" t="str">
        <f t="shared" ref="B11:B13" si="1">B4&amp;" "&amp;LEFT(C4,1)&amp;"."&amp;LEFT(D4,1)&amp;"."</f>
        <v>Макеров С.И.</v>
      </c>
      <c r="C11" s="70">
        <f t="shared" ref="C11:C13" ca="1" si="2">YEAR(TODAY())-YEAR(E4)</f>
        <v>83</v>
      </c>
      <c r="D11" s="71">
        <f t="shared" ca="1" si="0"/>
        <v>34</v>
      </c>
    </row>
    <row r="12" spans="1:6">
      <c r="A12" s="21" t="s">
        <v>38</v>
      </c>
      <c r="B12" s="24" t="str">
        <f t="shared" si="1"/>
        <v>Макуров С.В.</v>
      </c>
      <c r="C12" s="72">
        <f t="shared" ca="1" si="2"/>
        <v>80</v>
      </c>
      <c r="D12" s="73">
        <f t="shared" ca="1" si="0"/>
        <v>33</v>
      </c>
    </row>
    <row r="13" spans="1:6" ht="15" thickBot="1">
      <c r="A13" s="49" t="s">
        <v>43</v>
      </c>
      <c r="B13" s="50" t="str">
        <f t="shared" si="1"/>
        <v>Макирова С.П.</v>
      </c>
      <c r="C13" s="74">
        <f t="shared" ca="1" si="2"/>
        <v>84</v>
      </c>
      <c r="D13" s="75">
        <f t="shared" ca="1" si="0"/>
        <v>32</v>
      </c>
    </row>
    <row r="14" spans="1:6" ht="15" thickTop="1"/>
  </sheetData>
  <mergeCells count="2">
    <mergeCell ref="A1:F1"/>
    <mergeCell ref="A8:D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8E92-4D65-422B-BF40-5C2ABD0B9CDF}">
  <dimension ref="A1:C15"/>
  <sheetViews>
    <sheetView tabSelected="1" workbookViewId="0">
      <selection activeCell="A16" sqref="A16"/>
    </sheetView>
  </sheetViews>
  <sheetFormatPr defaultRowHeight="14.4"/>
  <cols>
    <col min="1" max="1" width="26.33203125" customWidth="1"/>
    <col min="2" max="2" width="11.77734375" customWidth="1"/>
    <col min="3" max="3" width="10.88671875" customWidth="1"/>
  </cols>
  <sheetData>
    <row r="1" spans="1:3">
      <c r="A1" t="s">
        <v>55</v>
      </c>
      <c r="B1" s="76">
        <v>32293</v>
      </c>
    </row>
    <row r="2" spans="1:3">
      <c r="B2">
        <v>0</v>
      </c>
      <c r="C2" t="s">
        <v>73</v>
      </c>
    </row>
    <row r="3" spans="1:3">
      <c r="B3">
        <v>1</v>
      </c>
      <c r="C3" t="s">
        <v>74</v>
      </c>
    </row>
    <row r="4" spans="1:3">
      <c r="B4">
        <v>2</v>
      </c>
      <c r="C4" t="s">
        <v>75</v>
      </c>
    </row>
    <row r="5" spans="1:3">
      <c r="B5">
        <v>3</v>
      </c>
      <c r="C5" t="s">
        <v>76</v>
      </c>
    </row>
    <row r="6" spans="1:3">
      <c r="B6">
        <v>4</v>
      </c>
      <c r="C6" t="s">
        <v>77</v>
      </c>
    </row>
    <row r="7" spans="1:3">
      <c r="B7">
        <v>5</v>
      </c>
      <c r="C7" t="s">
        <v>78</v>
      </c>
    </row>
    <row r="8" spans="1:3">
      <c r="B8">
        <v>6</v>
      </c>
      <c r="C8" t="s">
        <v>79</v>
      </c>
    </row>
    <row r="9" spans="1:3">
      <c r="B9">
        <v>7</v>
      </c>
      <c r="C9" t="s">
        <v>80</v>
      </c>
    </row>
    <row r="10" spans="1:3">
      <c r="B10">
        <v>8</v>
      </c>
      <c r="C10" t="s">
        <v>81</v>
      </c>
    </row>
    <row r="11" spans="1:3">
      <c r="B11">
        <v>9</v>
      </c>
      <c r="C11" t="s">
        <v>82</v>
      </c>
    </row>
    <row r="12" spans="1:3">
      <c r="B12">
        <v>10</v>
      </c>
      <c r="C12" t="s">
        <v>83</v>
      </c>
    </row>
    <row r="13" spans="1:3">
      <c r="B13">
        <v>11</v>
      </c>
      <c r="C13" t="s">
        <v>84</v>
      </c>
    </row>
    <row r="14" spans="1:3">
      <c r="A14" t="s">
        <v>72</v>
      </c>
      <c r="B14" t="str">
        <f>VLOOKUP(MOD(YEAR(B1),12),B2:C13,2)</f>
        <v>"дракон"</v>
      </c>
    </row>
    <row r="15" spans="1:3">
      <c r="A15" t="s">
        <v>85</v>
      </c>
      <c r="B15" t="str">
        <f>_xlfn.XLOOKUP(MOD(YEAR(B1),12),B2:B13,C2:C13)</f>
        <v>"дракон"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15</vt:i4>
      </vt:variant>
    </vt:vector>
  </HeadingPairs>
  <TitlesOfParts>
    <vt:vector size="29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m</vt:lpstr>
      <vt:lpstr>X</vt:lpstr>
      <vt:lpstr>Y</vt:lpstr>
      <vt:lpstr>Z</vt:lpstr>
      <vt:lpstr>Декабрь</vt:lpstr>
      <vt:lpstr>Лист10!диап1</vt:lpstr>
      <vt:lpstr>Лист10!диап2</vt:lpstr>
      <vt:lpstr>Имена</vt:lpstr>
      <vt:lpstr>Масло</vt:lpstr>
      <vt:lpstr>Лист8!Массив</vt:lpstr>
      <vt:lpstr>Молоко</vt:lpstr>
      <vt:lpstr>Ноябрь</vt:lpstr>
      <vt:lpstr>Октябрь</vt:lpstr>
      <vt:lpstr>Сметана</vt:lpstr>
      <vt:lpstr>Творог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Костин</dc:creator>
  <cp:lastModifiedBy>Константин Костин</cp:lastModifiedBy>
  <dcterms:created xsi:type="dcterms:W3CDTF">2025-06-26T14:22:32Z</dcterms:created>
  <dcterms:modified xsi:type="dcterms:W3CDTF">2025-06-26T18:37:30Z</dcterms:modified>
</cp:coreProperties>
</file>