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4000" windowHeight="9135" activeTab="1"/>
  </bookViews>
  <sheets>
    <sheet name="Hoja4" sheetId="54" r:id="rId1"/>
    <sheet name="Hoja1" sheetId="1" r:id="rId2"/>
  </sheets>
  <externalReferences>
    <externalReference r:id="rId3"/>
  </externalReferences>
  <calcPr calcId="152511"/>
  <pivotCaches>
    <pivotCache cacheId="19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G7" i="1"/>
  <c r="H7" i="1"/>
  <c r="F304" i="1" l="1"/>
  <c r="G303" i="1"/>
  <c r="H301" i="1"/>
  <c r="G301" i="1"/>
  <c r="F301" i="1"/>
  <c r="G300" i="1"/>
  <c r="F300" i="1"/>
  <c r="F299" i="1"/>
  <c r="H295" i="1"/>
  <c r="F295" i="1"/>
  <c r="G295" i="1" s="1"/>
  <c r="G294" i="1"/>
  <c r="F294" i="1"/>
  <c r="F293" i="1"/>
  <c r="H292" i="1"/>
  <c r="F291" i="1"/>
  <c r="H289" i="1"/>
  <c r="G289" i="1"/>
  <c r="F289" i="1"/>
  <c r="G288" i="1"/>
  <c r="F288" i="1"/>
  <c r="F287" i="1"/>
  <c r="H286" i="1"/>
  <c r="G286" i="1"/>
  <c r="H283" i="1"/>
  <c r="G283" i="1"/>
  <c r="F283" i="1"/>
  <c r="G282" i="1"/>
  <c r="F282" i="1"/>
  <c r="F281" i="1"/>
  <c r="H280" i="1"/>
  <c r="F280" i="1"/>
  <c r="G280" i="1" s="1"/>
  <c r="F279" i="1"/>
  <c r="F278" i="1"/>
  <c r="H277" i="1"/>
  <c r="F277" i="1"/>
  <c r="G277" i="1" s="1"/>
  <c r="G276" i="1"/>
  <c r="F276" i="1"/>
  <c r="F275" i="1"/>
  <c r="H271" i="1"/>
  <c r="G271" i="1"/>
  <c r="F271" i="1"/>
  <c r="G270" i="1"/>
  <c r="F270" i="1"/>
  <c r="F269" i="1"/>
  <c r="G268" i="1"/>
  <c r="F268" i="1"/>
  <c r="H265" i="1"/>
  <c r="G265" i="1"/>
  <c r="F265" i="1"/>
  <c r="G264" i="1"/>
  <c r="F264" i="1"/>
  <c r="F263" i="1"/>
  <c r="G262" i="1"/>
  <c r="H259" i="1"/>
  <c r="G259" i="1"/>
  <c r="F259" i="1"/>
  <c r="G258" i="1"/>
  <c r="F258" i="1"/>
  <c r="F257" i="1"/>
  <c r="H256" i="1"/>
  <c r="G256" i="1"/>
  <c r="F256" i="1"/>
  <c r="F255" i="1"/>
  <c r="F254" i="1"/>
  <c r="H253" i="1"/>
  <c r="G253" i="1"/>
  <c r="F253" i="1"/>
  <c r="G252" i="1"/>
  <c r="F252" i="1"/>
  <c r="F251" i="1"/>
  <c r="H247" i="1"/>
  <c r="G247" i="1"/>
  <c r="F247" i="1"/>
  <c r="G246" i="1"/>
  <c r="F246" i="1"/>
  <c r="F245" i="1"/>
  <c r="F244" i="1"/>
  <c r="H241" i="1"/>
  <c r="G241" i="1"/>
  <c r="F241" i="1"/>
  <c r="G240" i="1"/>
  <c r="F240" i="1"/>
  <c r="F239" i="1"/>
  <c r="F238" i="1"/>
  <c r="H235" i="1"/>
  <c r="G235" i="1"/>
  <c r="F235" i="1"/>
  <c r="G234" i="1"/>
  <c r="F234" i="1"/>
  <c r="F233" i="1"/>
  <c r="F232" i="1"/>
  <c r="G232" i="1" s="1"/>
  <c r="G231" i="1"/>
  <c r="F231" i="1"/>
  <c r="H229" i="1"/>
  <c r="G229" i="1"/>
  <c r="F229" i="1"/>
  <c r="G228" i="1"/>
  <c r="F228" i="1"/>
  <c r="F227" i="1"/>
  <c r="H223" i="1"/>
  <c r="G223" i="1"/>
  <c r="F223" i="1"/>
  <c r="G222" i="1"/>
  <c r="F222" i="1"/>
  <c r="F221" i="1"/>
  <c r="H220" i="1"/>
  <c r="F220" i="1"/>
  <c r="G219" i="1"/>
  <c r="H217" i="1"/>
  <c r="G217" i="1"/>
  <c r="F217" i="1"/>
  <c r="G216" i="1"/>
  <c r="F216" i="1"/>
  <c r="F215" i="1"/>
  <c r="H214" i="1"/>
  <c r="F213" i="1"/>
  <c r="H211" i="1"/>
  <c r="G211" i="1"/>
  <c r="F211" i="1"/>
  <c r="G210" i="1"/>
  <c r="F210" i="1"/>
  <c r="F209" i="1"/>
  <c r="H208" i="1"/>
  <c r="G207" i="1"/>
  <c r="F207" i="1"/>
  <c r="F206" i="1"/>
  <c r="H205" i="1"/>
  <c r="F205" i="1"/>
  <c r="G205" i="1" s="1"/>
  <c r="G204" i="1"/>
  <c r="F204" i="1"/>
  <c r="F203" i="1"/>
  <c r="H199" i="1"/>
  <c r="G199" i="1"/>
  <c r="F199" i="1"/>
  <c r="G198" i="1"/>
  <c r="F198" i="1"/>
  <c r="F197" i="1"/>
  <c r="H196" i="1"/>
  <c r="F196" i="1"/>
  <c r="G196" i="1" s="1"/>
  <c r="F194" i="1"/>
  <c r="H193" i="1"/>
  <c r="F193" i="1"/>
  <c r="G193" i="1" s="1"/>
  <c r="G192" i="1"/>
  <c r="F192" i="1"/>
  <c r="F191" i="1"/>
  <c r="H190" i="1"/>
  <c r="F189" i="1"/>
  <c r="F188" i="1"/>
  <c r="H187" i="1"/>
  <c r="G187" i="1"/>
  <c r="F187" i="1"/>
  <c r="G186" i="1"/>
  <c r="F186" i="1"/>
  <c r="F185" i="1"/>
  <c r="H184" i="1"/>
  <c r="G184" i="1"/>
  <c r="F184" i="1"/>
  <c r="F183" i="1"/>
  <c r="F182" i="1"/>
  <c r="H181" i="1"/>
  <c r="G181" i="1"/>
  <c r="F181" i="1"/>
  <c r="G180" i="1"/>
  <c r="F180" i="1"/>
  <c r="F179" i="1"/>
  <c r="H178" i="1"/>
  <c r="F178" i="1"/>
  <c r="G178" i="1" s="1"/>
  <c r="G177" i="1"/>
  <c r="F177" i="1"/>
  <c r="F176" i="1"/>
  <c r="H175" i="1"/>
  <c r="G175" i="1"/>
  <c r="F175" i="1"/>
  <c r="G174" i="1"/>
  <c r="F174" i="1"/>
  <c r="F173" i="1"/>
  <c r="H169" i="1"/>
  <c r="G169" i="1"/>
  <c r="F169" i="1"/>
  <c r="G168" i="1"/>
  <c r="F168" i="1"/>
  <c r="F167" i="1"/>
  <c r="G166" i="1"/>
  <c r="F166" i="1"/>
  <c r="F164" i="1"/>
  <c r="H163" i="1"/>
  <c r="G163" i="1"/>
  <c r="F163" i="1"/>
  <c r="G162" i="1"/>
  <c r="F162" i="1"/>
  <c r="F161" i="1"/>
  <c r="G159" i="1"/>
  <c r="F158" i="1"/>
  <c r="H157" i="1"/>
  <c r="G157" i="1"/>
  <c r="F157" i="1"/>
  <c r="G156" i="1"/>
  <c r="F156" i="1"/>
  <c r="F155" i="1"/>
  <c r="F154" i="1"/>
  <c r="G154" i="1" s="1"/>
  <c r="G153" i="1"/>
  <c r="F153" i="1"/>
  <c r="H151" i="1"/>
  <c r="F151" i="1"/>
  <c r="G151" i="1" s="1"/>
  <c r="G150" i="1"/>
  <c r="F150" i="1"/>
  <c r="F149" i="1"/>
  <c r="H145" i="1"/>
  <c r="G145" i="1"/>
  <c r="F145" i="1"/>
  <c r="G144" i="1"/>
  <c r="F144" i="1"/>
  <c r="F143" i="1"/>
  <c r="H142" i="1"/>
  <c r="F142" i="1"/>
  <c r="G141" i="1"/>
  <c r="H139" i="1"/>
  <c r="G139" i="1"/>
  <c r="F139" i="1"/>
  <c r="G138" i="1"/>
  <c r="F138" i="1"/>
  <c r="F137" i="1"/>
  <c r="H136" i="1"/>
  <c r="F135" i="1"/>
  <c r="H133" i="1"/>
  <c r="G133" i="1"/>
  <c r="F133" i="1"/>
  <c r="G132" i="1"/>
  <c r="F132" i="1"/>
  <c r="F131" i="1"/>
  <c r="H130" i="1"/>
  <c r="F130" i="1"/>
  <c r="G129" i="1"/>
  <c r="F129" i="1"/>
  <c r="H127" i="1"/>
  <c r="G127" i="1"/>
  <c r="F127" i="1"/>
  <c r="G126" i="1"/>
  <c r="F126" i="1"/>
  <c r="F125" i="1"/>
  <c r="H121" i="1"/>
  <c r="F121" i="1"/>
  <c r="G121" i="1" s="1"/>
  <c r="G120" i="1"/>
  <c r="F120" i="1"/>
  <c r="F119" i="1"/>
  <c r="H118" i="1"/>
  <c r="G118" i="1"/>
  <c r="G117" i="1"/>
  <c r="F116" i="1"/>
  <c r="H115" i="1"/>
  <c r="G115" i="1"/>
  <c r="F115" i="1"/>
  <c r="G114" i="1"/>
  <c r="F114" i="1"/>
  <c r="F113" i="1"/>
  <c r="G111" i="1"/>
  <c r="F111" i="1"/>
  <c r="H109" i="1"/>
  <c r="G109" i="1"/>
  <c r="F109" i="1"/>
  <c r="G108" i="1"/>
  <c r="F108" i="1"/>
  <c r="F107" i="1"/>
  <c r="H106" i="1"/>
  <c r="G106" i="1"/>
  <c r="G105" i="1"/>
  <c r="F105" i="1"/>
  <c r="F104" i="1"/>
  <c r="H103" i="1"/>
  <c r="G103" i="1"/>
  <c r="F103" i="1"/>
  <c r="G102" i="1"/>
  <c r="F102" i="1"/>
  <c r="F101" i="1"/>
  <c r="H100" i="1"/>
  <c r="G100" i="1"/>
  <c r="F99" i="1"/>
  <c r="F98" i="1"/>
  <c r="H97" i="1"/>
  <c r="G97" i="1"/>
  <c r="F97" i="1"/>
  <c r="G96" i="1"/>
  <c r="F96" i="1"/>
  <c r="F95" i="1"/>
  <c r="F94" i="1"/>
  <c r="G94" i="1" s="1"/>
  <c r="F93" i="1"/>
  <c r="H91" i="1"/>
  <c r="F91" i="1"/>
  <c r="G91" i="1" s="1"/>
  <c r="G90" i="1"/>
  <c r="F90" i="1"/>
  <c r="F89" i="1"/>
  <c r="H88" i="1"/>
  <c r="G88" i="1"/>
  <c r="F88" i="1"/>
  <c r="G87" i="1"/>
  <c r="F87" i="1"/>
  <c r="F86" i="1"/>
  <c r="H85" i="1"/>
  <c r="G85" i="1"/>
  <c r="F85" i="1"/>
  <c r="G84" i="1"/>
  <c r="F84" i="1"/>
  <c r="F83" i="1"/>
  <c r="H82" i="1"/>
  <c r="G82" i="1"/>
  <c r="F82" i="1"/>
  <c r="G81" i="1"/>
  <c r="F81" i="1"/>
  <c r="F80" i="1"/>
  <c r="H79" i="1"/>
  <c r="G79" i="1"/>
  <c r="F79" i="1"/>
  <c r="G78" i="1"/>
  <c r="F78" i="1"/>
  <c r="F77" i="1"/>
  <c r="H76" i="1"/>
  <c r="F76" i="1"/>
  <c r="G76" i="1" s="1"/>
  <c r="G75" i="1"/>
  <c r="F75" i="1"/>
  <c r="F74" i="1"/>
  <c r="H73" i="1"/>
  <c r="G73" i="1"/>
  <c r="F73" i="1"/>
  <c r="G72" i="1"/>
  <c r="F72" i="1"/>
  <c r="F71" i="1"/>
  <c r="H70" i="1"/>
  <c r="G70" i="1"/>
  <c r="F70" i="1"/>
  <c r="G69" i="1"/>
  <c r="F69" i="1"/>
  <c r="F68" i="1"/>
  <c r="H67" i="1"/>
  <c r="G67" i="1"/>
  <c r="F67" i="1"/>
  <c r="G66" i="1"/>
  <c r="F66" i="1"/>
  <c r="F65" i="1"/>
  <c r="G64" i="1"/>
  <c r="F64" i="1"/>
  <c r="G63" i="1"/>
  <c r="F62" i="1"/>
  <c r="H61" i="1"/>
  <c r="G61" i="1"/>
  <c r="F61" i="1"/>
  <c r="G60" i="1"/>
  <c r="F60" i="1"/>
  <c r="F59" i="1"/>
  <c r="H58" i="1"/>
  <c r="G58" i="1"/>
  <c r="F58" i="1"/>
  <c r="G57" i="1"/>
  <c r="F57" i="1"/>
  <c r="F56" i="1"/>
  <c r="H55" i="1"/>
  <c r="G55" i="1"/>
  <c r="F55" i="1"/>
  <c r="G54" i="1"/>
  <c r="F54" i="1"/>
  <c r="F53" i="1"/>
  <c r="H49" i="1"/>
  <c r="G49" i="1"/>
  <c r="F49" i="1"/>
  <c r="G48" i="1"/>
  <c r="F48" i="1"/>
  <c r="F47" i="1"/>
  <c r="H43" i="1"/>
  <c r="F43" i="1"/>
  <c r="G43" i="1" s="1"/>
  <c r="G42" i="1"/>
  <c r="F42" i="1"/>
  <c r="F41" i="1"/>
  <c r="H37" i="1"/>
  <c r="G37" i="1"/>
  <c r="F37" i="1"/>
  <c r="G36" i="1"/>
  <c r="F36" i="1"/>
  <c r="F35" i="1"/>
  <c r="H31" i="1"/>
  <c r="F31" i="1"/>
  <c r="G31" i="1" s="1"/>
  <c r="G30" i="1"/>
  <c r="F30" i="1"/>
  <c r="F29" i="1"/>
  <c r="H25" i="1"/>
  <c r="F25" i="1"/>
  <c r="G25" i="1" s="1"/>
  <c r="G24" i="1"/>
  <c r="F24" i="1"/>
  <c r="F23" i="1"/>
  <c r="H19" i="1"/>
  <c r="G19" i="1"/>
  <c r="F19" i="1"/>
  <c r="G18" i="1"/>
  <c r="F18" i="1"/>
  <c r="F17" i="1"/>
  <c r="H13" i="1"/>
  <c r="G13" i="1"/>
  <c r="F13" i="1"/>
  <c r="G12" i="1"/>
  <c r="F12" i="1"/>
  <c r="F11" i="1"/>
  <c r="E302" i="1"/>
  <c r="H304" i="1" s="1"/>
  <c r="E296" i="1"/>
  <c r="E290" i="1"/>
  <c r="E284" i="1"/>
  <c r="E278" i="1"/>
  <c r="G279" i="1" s="1"/>
  <c r="E272" i="1"/>
  <c r="E266" i="1"/>
  <c r="E260" i="1"/>
  <c r="E254" i="1"/>
  <c r="G255" i="1" s="1"/>
  <c r="E248" i="1"/>
  <c r="E242" i="1"/>
  <c r="E236" i="1"/>
  <c r="E230" i="1"/>
  <c r="H232" i="1" s="1"/>
  <c r="E224" i="1"/>
  <c r="E218" i="1"/>
  <c r="E212" i="1"/>
  <c r="E206" i="1"/>
  <c r="F208" i="1" s="1"/>
  <c r="G208" i="1" s="1"/>
  <c r="E200" i="1"/>
  <c r="F202" i="1" s="1"/>
  <c r="E194" i="1"/>
  <c r="G195" i="1" s="1"/>
  <c r="E188" i="1"/>
  <c r="G189" i="1" s="1"/>
  <c r="E182" i="1"/>
  <c r="G183" i="1" s="1"/>
  <c r="E170" i="1"/>
  <c r="E164" i="1"/>
  <c r="E158" i="1"/>
  <c r="E152" i="1"/>
  <c r="H154" i="1" s="1"/>
  <c r="E146" i="1"/>
  <c r="E140" i="1"/>
  <c r="E134" i="1"/>
  <c r="E128" i="1"/>
  <c r="G130" i="1" s="1"/>
  <c r="E122" i="1"/>
  <c r="F124" i="1" s="1"/>
  <c r="G124" i="1" s="1"/>
  <c r="E116" i="1"/>
  <c r="F118" i="1" s="1"/>
  <c r="E110" i="1"/>
  <c r="F112" i="1" s="1"/>
  <c r="E104" i="1"/>
  <c r="F106" i="1" s="1"/>
  <c r="G6" i="1"/>
  <c r="E98" i="1"/>
  <c r="F100" i="1" s="1"/>
  <c r="E92" i="1"/>
  <c r="G93" i="1" s="1"/>
  <c r="E62" i="1"/>
  <c r="H64" i="1" s="1"/>
  <c r="G148" i="1" l="1"/>
  <c r="F146" i="1"/>
  <c r="H172" i="1"/>
  <c r="F171" i="1"/>
  <c r="G226" i="1"/>
  <c r="F224" i="1"/>
  <c r="F226" i="1"/>
  <c r="F249" i="1"/>
  <c r="H250" i="1"/>
  <c r="F248" i="1"/>
  <c r="G273" i="1"/>
  <c r="H274" i="1"/>
  <c r="F273" i="1"/>
  <c r="H298" i="1"/>
  <c r="F296" i="1"/>
  <c r="F298" i="1"/>
  <c r="G298" i="1" s="1"/>
  <c r="G297" i="1"/>
  <c r="H124" i="1"/>
  <c r="H148" i="1"/>
  <c r="F170" i="1"/>
  <c r="F200" i="1"/>
  <c r="H202" i="1"/>
  <c r="F250" i="1"/>
  <c r="G250" i="1" s="1"/>
  <c r="F147" i="1"/>
  <c r="G171" i="1"/>
  <c r="F225" i="1"/>
  <c r="F272" i="1"/>
  <c r="F122" i="1"/>
  <c r="F201" i="1"/>
  <c r="F274" i="1"/>
  <c r="G136" i="1"/>
  <c r="F134" i="1"/>
  <c r="H160" i="1"/>
  <c r="F159" i="1"/>
  <c r="G214" i="1"/>
  <c r="F212" i="1"/>
  <c r="H238" i="1"/>
  <c r="F237" i="1"/>
  <c r="G238" i="1"/>
  <c r="F236" i="1"/>
  <c r="G261" i="1"/>
  <c r="H262" i="1"/>
  <c r="F261" i="1"/>
  <c r="F286" i="1"/>
  <c r="G285" i="1"/>
  <c r="H94" i="1"/>
  <c r="G112" i="1"/>
  <c r="F123" i="1"/>
  <c r="G135" i="1"/>
  <c r="G147" i="1"/>
  <c r="F160" i="1"/>
  <c r="F172" i="1"/>
  <c r="F190" i="1"/>
  <c r="G201" i="1"/>
  <c r="G213" i="1"/>
  <c r="G225" i="1"/>
  <c r="F260" i="1"/>
  <c r="G274" i="1"/>
  <c r="F284" i="1"/>
  <c r="G142" i="1"/>
  <c r="F140" i="1"/>
  <c r="H166" i="1"/>
  <c r="F165" i="1"/>
  <c r="G220" i="1"/>
  <c r="F218" i="1"/>
  <c r="H244" i="1"/>
  <c r="F243" i="1"/>
  <c r="G244" i="1"/>
  <c r="F242" i="1"/>
  <c r="G267" i="1"/>
  <c r="H268" i="1"/>
  <c r="F267" i="1"/>
  <c r="G292" i="1"/>
  <c r="F290" i="1"/>
  <c r="F292" i="1"/>
  <c r="G291" i="1"/>
  <c r="F92" i="1"/>
  <c r="G99" i="1"/>
  <c r="F110" i="1"/>
  <c r="H112" i="1"/>
  <c r="F117" i="1"/>
  <c r="G123" i="1"/>
  <c r="F136" i="1"/>
  <c r="F141" i="1"/>
  <c r="F148" i="1"/>
  <c r="G160" i="1"/>
  <c r="G165" i="1"/>
  <c r="G172" i="1"/>
  <c r="G190" i="1"/>
  <c r="F195" i="1"/>
  <c r="G202" i="1"/>
  <c r="F214" i="1"/>
  <c r="F219" i="1"/>
  <c r="H226" i="1"/>
  <c r="G237" i="1"/>
  <c r="G243" i="1"/>
  <c r="G249" i="1"/>
  <c r="F262" i="1"/>
  <c r="F266" i="1"/>
  <c r="F285" i="1"/>
  <c r="F297" i="1"/>
  <c r="F63" i="1"/>
  <c r="F128" i="1"/>
  <c r="F152" i="1"/>
  <c r="F230" i="1"/>
  <c r="F302" i="1"/>
  <c r="G304" i="1"/>
  <c r="F303" i="1"/>
  <c r="E50" i="1"/>
  <c r="E44" i="1"/>
  <c r="E38" i="1"/>
  <c r="E32" i="1"/>
  <c r="E26" i="1"/>
  <c r="E20" i="1"/>
  <c r="E14" i="1"/>
  <c r="E8" i="1"/>
  <c r="G21" i="1" l="1"/>
  <c r="G22" i="1"/>
  <c r="F22" i="1"/>
  <c r="F21" i="1"/>
  <c r="H22" i="1"/>
  <c r="F20" i="1"/>
  <c r="G27" i="1"/>
  <c r="F27" i="1"/>
  <c r="F26" i="1"/>
  <c r="H28" i="1"/>
  <c r="F28" i="1"/>
  <c r="G28" i="1" s="1"/>
  <c r="H10" i="1"/>
  <c r="F9" i="1"/>
  <c r="G10" i="1"/>
  <c r="F10" i="1"/>
  <c r="G9" i="1"/>
  <c r="F8" i="1"/>
  <c r="F34" i="1"/>
  <c r="G34" i="1" s="1"/>
  <c r="H34" i="1"/>
  <c r="G33" i="1"/>
  <c r="F33" i="1"/>
  <c r="F32" i="1"/>
  <c r="F15" i="1"/>
  <c r="G15" i="1"/>
  <c r="F14" i="1"/>
  <c r="H16" i="1"/>
  <c r="F16" i="1"/>
  <c r="G16" i="1" s="1"/>
  <c r="G40" i="1"/>
  <c r="F38" i="1"/>
  <c r="G39" i="1"/>
  <c r="F39" i="1"/>
  <c r="H40" i="1"/>
  <c r="F40" i="1"/>
  <c r="H46" i="1"/>
  <c r="F44" i="1"/>
  <c r="F46" i="1"/>
  <c r="G46" i="1" s="1"/>
  <c r="G45" i="1"/>
  <c r="F45" i="1"/>
  <c r="H52" i="1"/>
  <c r="F51" i="1"/>
  <c r="F52" i="1"/>
  <c r="G51" i="1"/>
  <c r="F50" i="1"/>
  <c r="G52" i="1"/>
  <c r="F6" i="1" l="1"/>
  <c r="F5" i="1"/>
</calcChain>
</file>

<file path=xl/sharedStrings.xml><?xml version="1.0" encoding="utf-8"?>
<sst xmlns="http://schemas.openxmlformats.org/spreadsheetml/2006/main" count="1221" uniqueCount="33">
  <si>
    <t>PRESUPUESTO</t>
  </si>
  <si>
    <t>Etiquetas de fila</t>
  </si>
  <si>
    <t>Total general</t>
  </si>
  <si>
    <t>VALOR EJECUTADO</t>
  </si>
  <si>
    <t>MAYO</t>
  </si>
  <si>
    <t>JUNIO</t>
  </si>
  <si>
    <t>FECHA</t>
  </si>
  <si>
    <t>BUQUE</t>
  </si>
  <si>
    <t>ZAMORA</t>
  </si>
  <si>
    <t>ESTADOS</t>
  </si>
  <si>
    <t>VALOR INICIAL</t>
  </si>
  <si>
    <t>MAYOR AL PRESUPUESTO</t>
  </si>
  <si>
    <t>Suma de MAYOR AL PRESUPUESTO</t>
  </si>
  <si>
    <t>COSTOS DE QUIMICOS</t>
  </si>
  <si>
    <t>COSTOS DE REPUESTOS</t>
  </si>
  <si>
    <t>CERTIFICADOS CLASE E INSPECCION</t>
  </si>
  <si>
    <t>COSTOS DE MATERIALES</t>
  </si>
  <si>
    <t>GASTOS DE PUERTOS</t>
  </si>
  <si>
    <t>REPARACION Y MANTENIMIENTO</t>
  </si>
  <si>
    <t>COSTO DE PINTURAS</t>
  </si>
  <si>
    <t>VARIACIÓN</t>
  </si>
  <si>
    <t>NORMAL</t>
  </si>
  <si>
    <t>Suma de NORMAL</t>
  </si>
  <si>
    <t>Suma de VARIACIÓN</t>
  </si>
  <si>
    <t>SANTIAGO</t>
  </si>
  <si>
    <t>PARTIDA PRESUPUESTARIA</t>
  </si>
  <si>
    <t>COSTOS DE LUBRICANTES</t>
  </si>
  <si>
    <t>DIQUE</t>
  </si>
  <si>
    <t>COTOPAXI</t>
  </si>
  <si>
    <t>CHIMBORAZO</t>
  </si>
  <si>
    <t>PICHINCHA</t>
  </si>
  <si>
    <t>ZARUMA</t>
  </si>
  <si>
    <t>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</si>
</sst>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/>
    <xf numFmtId="0" fontId="0" fillId="0" borderId="2" xfId="0" applyBorder="1"/>
    <xf numFmtId="0" fontId="0" fillId="0" borderId="2" xfId="0" applyFill="1" applyBorder="1"/>
    <xf numFmtId="4" fontId="0" fillId="0" borderId="3" xfId="0" applyNumberFormat="1" applyBorder="1"/>
    <xf numFmtId="4" fontId="0" fillId="0" borderId="4" xfId="0" applyNumberFormat="1" applyBorder="1"/>
    <xf numFmtId="0" fontId="1" fillId="3" borderId="0" xfId="0" applyFont="1" applyFill="1"/>
    <xf numFmtId="4" fontId="0" fillId="0" borderId="5" xfId="0" applyNumberFormat="1" applyBorder="1"/>
    <xf numFmtId="0" fontId="0" fillId="0" borderId="0" xfId="0" applyBorder="1"/>
    <xf numFmtId="4" fontId="0" fillId="0" borderId="6" xfId="0" applyNumberFormat="1" applyBorder="1" applyAlignment="1">
      <alignment horizontal="right"/>
    </xf>
    <xf numFmtId="4" fontId="0" fillId="0" borderId="1" xfId="0" applyNumberFormat="1" applyFill="1" applyBorder="1" applyAlignment="1">
      <alignment horizontal="right" vertical="center"/>
    </xf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  <xf numFmtId="0" fontId="0" fillId="0" borderId="8" xfId="0" applyBorder="1"/>
    <xf numFmtId="4" fontId="0" fillId="0" borderId="9" xfId="0" applyNumberFormat="1" applyBorder="1" applyAlignment="1">
      <alignment horizontal="right"/>
    </xf>
    <xf numFmtId="4" fontId="0" fillId="0" borderId="1" xfId="0" applyNumberFormat="1" applyFill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[EJEMPLO.xlsx]Hoja4!Tabla dinámica3</c:name>
    <c:fmtId val="0"/>
  </c:pivotSource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Suma de NORMAL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Hoja4!$A$2:$A$10</c:f>
              <c:multiLvlStrCache>
                <c:ptCount val="3"/>
                <c:lvl>
                  <c:pt idx="0">
                    <c:v>MAYO</c:v>
                  </c:pt>
                  <c:pt idx="1">
                    <c:v>MAYO</c:v>
                  </c:pt>
                  <c:pt idx="2">
                    <c:v>MAYO</c:v>
                  </c:pt>
                </c:lvl>
                <c:lvl>
                  <c:pt idx="0">
                    <c:v>PRESUPUESTO</c:v>
                  </c:pt>
                  <c:pt idx="1">
                    <c:v>ERP</c:v>
                  </c:pt>
                  <c:pt idx="2">
                    <c:v>VALOR EJECUTADO</c:v>
                  </c:pt>
                </c:lvl>
                <c:lvl>
                  <c:pt idx="0">
                    <c:v>COSTOS DE QUIMICOS</c:v>
                  </c:pt>
                </c:lvl>
                <c:lvl>
                  <c:pt idx="0">
                    <c:v>ZAMORA</c:v>
                  </c:pt>
                </c:lvl>
              </c:multiLvlStrCache>
            </c:multiLvlStrRef>
          </c:cat>
          <c:val>
            <c:numRef>
              <c:f>Hoja4!$B$2:$B$10</c:f>
              <c:numCache>
                <c:formatCode>General</c:formatCode>
                <c:ptCount val="3"/>
                <c:pt idx="0">
                  <c:v>30000</c:v>
                </c:pt>
                <c:pt idx="1">
                  <c:v>30000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Suma de VARIACIÓN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Hoja4!$A$2:$A$10</c:f>
              <c:multiLvlStrCache>
                <c:ptCount val="3"/>
                <c:lvl>
                  <c:pt idx="0">
                    <c:v>MAYO</c:v>
                  </c:pt>
                  <c:pt idx="1">
                    <c:v>MAYO</c:v>
                  </c:pt>
                  <c:pt idx="2">
                    <c:v>MAYO</c:v>
                  </c:pt>
                </c:lvl>
                <c:lvl>
                  <c:pt idx="0">
                    <c:v>PRESUPUESTO</c:v>
                  </c:pt>
                  <c:pt idx="1">
                    <c:v>ERP</c:v>
                  </c:pt>
                  <c:pt idx="2">
                    <c:v>VALOR EJECUTADO</c:v>
                  </c:pt>
                </c:lvl>
                <c:lvl>
                  <c:pt idx="0">
                    <c:v>COSTOS DE QUIMICOS</c:v>
                  </c:pt>
                </c:lvl>
                <c:lvl>
                  <c:pt idx="0">
                    <c:v>ZAMORA</c:v>
                  </c:pt>
                </c:lvl>
              </c:multiLvlStrCache>
            </c:multiLvlStrRef>
          </c:cat>
          <c:val>
            <c:numRef>
              <c:f>Hoja4!$C$2:$C$10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Hoja4!$D$1</c:f>
              <c:strCache>
                <c:ptCount val="1"/>
                <c:pt idx="0">
                  <c:v>Suma de MAYOR AL PRESUPUESTO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Hoja4!$A$2:$A$10</c:f>
              <c:multiLvlStrCache>
                <c:ptCount val="3"/>
                <c:lvl>
                  <c:pt idx="0">
                    <c:v>MAYO</c:v>
                  </c:pt>
                  <c:pt idx="1">
                    <c:v>MAYO</c:v>
                  </c:pt>
                  <c:pt idx="2">
                    <c:v>MAYO</c:v>
                  </c:pt>
                </c:lvl>
                <c:lvl>
                  <c:pt idx="0">
                    <c:v>PRESUPUESTO</c:v>
                  </c:pt>
                  <c:pt idx="1">
                    <c:v>ERP</c:v>
                  </c:pt>
                  <c:pt idx="2">
                    <c:v>VALOR EJECUTADO</c:v>
                  </c:pt>
                </c:lvl>
                <c:lvl>
                  <c:pt idx="0">
                    <c:v>COSTOS DE QUIMICOS</c:v>
                  </c:pt>
                </c:lvl>
                <c:lvl>
                  <c:pt idx="0">
                    <c:v>ZAMORA</c:v>
                  </c:pt>
                </c:lvl>
              </c:multiLvlStrCache>
            </c:multiLvlStrRef>
          </c:cat>
          <c:val>
            <c:numRef>
              <c:f>Hoja4!$D$2:$D$10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93742544"/>
        <c:axId val="1393750704"/>
      </c:barChart>
      <c:catAx>
        <c:axId val="13937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93750704"/>
        <c:crosses val="autoZero"/>
        <c:auto val="1"/>
        <c:lblAlgn val="ctr"/>
        <c:lblOffset val="100"/>
        <c:noMultiLvlLbl val="0"/>
      </c:catAx>
      <c:valAx>
        <c:axId val="13937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937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13</xdr:col>
      <xdr:colOff>676274</xdr:colOff>
      <xdr:row>23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idas%20Presupuestarias%202016-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GRAFICOS"/>
      <sheetName val="SANTIAGO"/>
      <sheetName val="ZAMORA"/>
      <sheetName val="COTOPAXI"/>
      <sheetName val="CHIMBORAZO"/>
      <sheetName val="AZTEC"/>
      <sheetName val="PICHINCHA"/>
      <sheetName val="ZARUMA"/>
      <sheetName val="FLOPEC I"/>
      <sheetName val="FLOPEC II"/>
      <sheetName val="MISS DEBBY"/>
      <sheetName val="TBN I II II"/>
      <sheetName val="LANCHAS NUEVAS I II"/>
      <sheetName val="INVERSIONES"/>
      <sheetName val="REAJU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P4">
            <v>30000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534.450331712964" createdVersion="5" refreshedVersion="5" minRefreshableVersion="3" recordCount="300">
  <cacheSource type="worksheet">
    <worksheetSource ref="A4:H304" sheet="Hoja1"/>
  </cacheSource>
  <cacheFields count="8">
    <cacheField name="BUQUE" numFmtId="0">
      <sharedItems count="6">
        <s v="ZAMORA"/>
        <s v="SANTIAGO"/>
        <s v="COTOPAXI"/>
        <s v="CHIMBORAZO"/>
        <s v="PICHINCHA"/>
        <s v="ZARUMA"/>
      </sharedItems>
    </cacheField>
    <cacheField name="PARTIDA PRESUPUESTARIA" numFmtId="0">
      <sharedItems count="9">
        <s v="COSTOS DE QUIMICOS"/>
        <s v="COSTOS DE LUBRICANTES"/>
        <s v="COSTOS DE REPUESTOS"/>
        <s v="CERTIFICADOS CLASE E INSPECCION"/>
        <s v="REPARACION Y MANTENIMIENTO"/>
        <s v="COSTOS DE MATERIALES"/>
        <s v="GASTOS DE PUERTOS"/>
        <s v="COSTO DE PINTURAS"/>
        <s v="DIQUE"/>
      </sharedItems>
    </cacheField>
    <cacheField name="ESTADOS" numFmtId="0">
      <sharedItems count="8">
        <s v="PRESUPUESTO"/>
        <s v="ERP"/>
        <s v="VALOR EJECUTADO"/>
        <s v="A.PRE" u="1"/>
        <s v="C.EJEC" u="1"/>
        <s v="A.PRESUPUESTO" u="1"/>
        <s v="C.VALOR EJECUTADO" u="1"/>
        <s v="B.ERP" u="1"/>
      </sharedItems>
    </cacheField>
    <cacheField name="FECHA" numFmtId="0">
      <sharedItems count="2">
        <s v="MAYO"/>
        <s v="JUNIO"/>
      </sharedItems>
    </cacheField>
    <cacheField name="VALOR INICIAL" numFmtId="0">
      <sharedItems containsString="0" containsBlank="1" containsNumber="1" minValue="0" maxValue="2850000"/>
    </cacheField>
    <cacheField name="NORMAL" numFmtId="0">
      <sharedItems containsSemiMixedTypes="0" containsString="0" containsNumber="1" minValue="0" maxValue="2850000"/>
    </cacheField>
    <cacheField name="VARIACIÓN" numFmtId="0">
      <sharedItems containsSemiMixedTypes="0" containsString="0" containsNumber="1" minValue="0" maxValue="570000"/>
    </cacheField>
    <cacheField name="MAYOR AL PRESUPUESTO" numFmtId="0">
      <sharedItems containsSemiMixedTypes="0" containsString="0" containsNumber="1" containsInteger="1" minValue="0" maxValue="3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n v="30000"/>
    <n v="30000"/>
    <n v="0"/>
    <n v="0"/>
  </r>
  <r>
    <x v="0"/>
    <x v="0"/>
    <x v="1"/>
    <x v="0"/>
    <n v="30000"/>
    <n v="30000"/>
    <n v="0"/>
    <n v="0"/>
  </r>
  <r>
    <x v="0"/>
    <x v="0"/>
    <x v="2"/>
    <x v="0"/>
    <n v="31000"/>
    <n v="0"/>
    <n v="0"/>
    <n v="31000"/>
  </r>
  <r>
    <x v="0"/>
    <x v="0"/>
    <x v="0"/>
    <x v="1"/>
    <n v="30000"/>
    <n v="30000"/>
    <n v="0"/>
    <n v="0"/>
  </r>
  <r>
    <x v="0"/>
    <x v="0"/>
    <x v="1"/>
    <x v="1"/>
    <n v="30000"/>
    <n v="30000"/>
    <n v="0"/>
    <n v="0"/>
  </r>
  <r>
    <x v="0"/>
    <x v="0"/>
    <x v="2"/>
    <x v="1"/>
    <n v="0"/>
    <n v="0"/>
    <n v="0"/>
    <n v="0"/>
  </r>
  <r>
    <x v="0"/>
    <x v="1"/>
    <x v="0"/>
    <x v="0"/>
    <n v="170004"/>
    <n v="170004"/>
    <n v="0"/>
    <n v="0"/>
  </r>
  <r>
    <x v="0"/>
    <x v="1"/>
    <x v="1"/>
    <x v="0"/>
    <n v="33145.94"/>
    <n v="0"/>
    <n v="33145.94"/>
    <n v="0"/>
  </r>
  <r>
    <x v="0"/>
    <x v="1"/>
    <x v="2"/>
    <x v="0"/>
    <n v="136858.06"/>
    <n v="136003.20000000001"/>
    <n v="34000.799999999988"/>
    <n v="0"/>
  </r>
  <r>
    <x v="0"/>
    <x v="1"/>
    <x v="0"/>
    <x v="1"/>
    <n v="170004"/>
    <n v="170004"/>
    <n v="0"/>
    <n v="0"/>
  </r>
  <r>
    <x v="0"/>
    <x v="1"/>
    <x v="1"/>
    <x v="1"/>
    <n v="33145.94"/>
    <n v="0"/>
    <n v="33145.94"/>
    <n v="0"/>
  </r>
  <r>
    <x v="0"/>
    <x v="1"/>
    <x v="2"/>
    <x v="1"/>
    <n v="136858.06"/>
    <n v="136003.20000000001"/>
    <n v="34000.799999999988"/>
    <n v="0"/>
  </r>
  <r>
    <x v="0"/>
    <x v="2"/>
    <x v="0"/>
    <x v="0"/>
    <n v="570000"/>
    <n v="570000"/>
    <n v="0"/>
    <n v="0"/>
  </r>
  <r>
    <x v="0"/>
    <x v="2"/>
    <x v="1"/>
    <x v="0"/>
    <n v="119535.24"/>
    <n v="0"/>
    <n v="119535.24"/>
    <n v="0"/>
  </r>
  <r>
    <x v="0"/>
    <x v="2"/>
    <x v="2"/>
    <x v="0"/>
    <n v="450464.76"/>
    <n v="450464.76"/>
    <n v="0"/>
    <n v="0"/>
  </r>
  <r>
    <x v="0"/>
    <x v="2"/>
    <x v="0"/>
    <x v="1"/>
    <n v="570000"/>
    <n v="570000"/>
    <n v="0"/>
    <n v="0"/>
  </r>
  <r>
    <x v="0"/>
    <x v="2"/>
    <x v="1"/>
    <x v="1"/>
    <n v="170070.95"/>
    <n v="0"/>
    <n v="170070.95"/>
    <n v="0"/>
  </r>
  <r>
    <x v="0"/>
    <x v="2"/>
    <x v="2"/>
    <x v="1"/>
    <n v="399929.05"/>
    <n v="399929.05"/>
    <n v="0"/>
    <n v="0"/>
  </r>
  <r>
    <x v="0"/>
    <x v="3"/>
    <x v="0"/>
    <x v="0"/>
    <n v="15000"/>
    <n v="15000"/>
    <n v="0"/>
    <n v="0"/>
  </r>
  <r>
    <x v="0"/>
    <x v="3"/>
    <x v="1"/>
    <x v="0"/>
    <n v="2058"/>
    <n v="0"/>
    <n v="2058"/>
    <n v="0"/>
  </r>
  <r>
    <x v="0"/>
    <x v="3"/>
    <x v="2"/>
    <x v="0"/>
    <n v="12942"/>
    <n v="12000"/>
    <n v="3000"/>
    <n v="0"/>
  </r>
  <r>
    <x v="0"/>
    <x v="3"/>
    <x v="0"/>
    <x v="1"/>
    <n v="15000"/>
    <n v="15000"/>
    <n v="0"/>
    <n v="0"/>
  </r>
  <r>
    <x v="0"/>
    <x v="3"/>
    <x v="1"/>
    <x v="1"/>
    <n v="2058"/>
    <n v="0"/>
    <n v="2058"/>
    <n v="0"/>
  </r>
  <r>
    <x v="0"/>
    <x v="3"/>
    <x v="2"/>
    <x v="1"/>
    <n v="12942"/>
    <n v="12000"/>
    <n v="3000"/>
    <n v="0"/>
  </r>
  <r>
    <x v="0"/>
    <x v="4"/>
    <x v="0"/>
    <x v="0"/>
    <n v="170000"/>
    <n v="170000"/>
    <n v="0"/>
    <n v="0"/>
  </r>
  <r>
    <x v="0"/>
    <x v="4"/>
    <x v="1"/>
    <x v="0"/>
    <n v="27305.41"/>
    <n v="0"/>
    <n v="27305.41"/>
    <n v="0"/>
  </r>
  <r>
    <x v="0"/>
    <x v="4"/>
    <x v="2"/>
    <x v="0"/>
    <n v="142694.59"/>
    <n v="136000"/>
    <n v="34000"/>
    <n v="0"/>
  </r>
  <r>
    <x v="0"/>
    <x v="4"/>
    <x v="0"/>
    <x v="1"/>
    <n v="170000"/>
    <n v="170000"/>
    <n v="0"/>
    <n v="0"/>
  </r>
  <r>
    <x v="0"/>
    <x v="4"/>
    <x v="1"/>
    <x v="1"/>
    <n v="27465.41"/>
    <n v="0"/>
    <n v="27465.41"/>
    <n v="0"/>
  </r>
  <r>
    <x v="0"/>
    <x v="4"/>
    <x v="2"/>
    <x v="1"/>
    <n v="142534.59"/>
    <n v="136000"/>
    <n v="34000"/>
    <n v="0"/>
  </r>
  <r>
    <x v="0"/>
    <x v="5"/>
    <x v="0"/>
    <x v="0"/>
    <n v="140000"/>
    <n v="140000"/>
    <n v="0"/>
    <n v="0"/>
  </r>
  <r>
    <x v="0"/>
    <x v="5"/>
    <x v="1"/>
    <x v="0"/>
    <n v="100222"/>
    <n v="0"/>
    <n v="100222"/>
    <n v="0"/>
  </r>
  <r>
    <x v="0"/>
    <x v="5"/>
    <x v="2"/>
    <x v="0"/>
    <n v="39778"/>
    <n v="39778"/>
    <n v="0"/>
    <n v="0"/>
  </r>
  <r>
    <x v="0"/>
    <x v="5"/>
    <x v="0"/>
    <x v="1"/>
    <n v="140000"/>
    <n v="140000"/>
    <n v="0"/>
    <n v="0"/>
  </r>
  <r>
    <x v="0"/>
    <x v="5"/>
    <x v="1"/>
    <x v="1"/>
    <n v="100222"/>
    <n v="0"/>
    <n v="100222"/>
    <n v="0"/>
  </r>
  <r>
    <x v="0"/>
    <x v="5"/>
    <x v="2"/>
    <x v="1"/>
    <n v="39778"/>
    <n v="39778"/>
    <n v="0"/>
    <n v="0"/>
  </r>
  <r>
    <x v="0"/>
    <x v="6"/>
    <x v="0"/>
    <x v="0"/>
    <n v="7680"/>
    <n v="7680"/>
    <n v="0"/>
    <n v="0"/>
  </r>
  <r>
    <x v="0"/>
    <x v="6"/>
    <x v="1"/>
    <x v="0"/>
    <n v="190"/>
    <n v="0"/>
    <n v="190"/>
    <n v="0"/>
  </r>
  <r>
    <x v="0"/>
    <x v="6"/>
    <x v="2"/>
    <x v="0"/>
    <n v="7490"/>
    <n v="6144"/>
    <n v="1536"/>
    <n v="0"/>
  </r>
  <r>
    <x v="0"/>
    <x v="6"/>
    <x v="0"/>
    <x v="1"/>
    <n v="7680"/>
    <n v="7680"/>
    <n v="0"/>
    <n v="0"/>
  </r>
  <r>
    <x v="0"/>
    <x v="6"/>
    <x v="1"/>
    <x v="1"/>
    <n v="190"/>
    <n v="0"/>
    <n v="190"/>
    <n v="0"/>
  </r>
  <r>
    <x v="0"/>
    <x v="6"/>
    <x v="2"/>
    <x v="1"/>
    <n v="7490"/>
    <n v="6144"/>
    <n v="1536"/>
    <n v="0"/>
  </r>
  <r>
    <x v="0"/>
    <x v="7"/>
    <x v="0"/>
    <x v="0"/>
    <n v="37900"/>
    <n v="37900"/>
    <n v="0"/>
    <n v="0"/>
  </r>
  <r>
    <x v="0"/>
    <x v="7"/>
    <x v="1"/>
    <x v="0"/>
    <n v="17890"/>
    <n v="0"/>
    <n v="17890"/>
    <n v="0"/>
  </r>
  <r>
    <x v="0"/>
    <x v="7"/>
    <x v="2"/>
    <x v="0"/>
    <n v="20010"/>
    <n v="20010"/>
    <n v="0"/>
    <n v="0"/>
  </r>
  <r>
    <x v="0"/>
    <x v="7"/>
    <x v="0"/>
    <x v="1"/>
    <n v="37900"/>
    <n v="37900"/>
    <n v="0"/>
    <n v="0"/>
  </r>
  <r>
    <x v="0"/>
    <x v="7"/>
    <x v="1"/>
    <x v="1"/>
    <n v="17890"/>
    <n v="0"/>
    <n v="17890"/>
    <n v="0"/>
  </r>
  <r>
    <x v="0"/>
    <x v="7"/>
    <x v="2"/>
    <x v="1"/>
    <n v="20010"/>
    <n v="20010"/>
    <n v="0"/>
    <n v="0"/>
  </r>
  <r>
    <x v="1"/>
    <x v="0"/>
    <x v="0"/>
    <x v="0"/>
    <n v="30000"/>
    <n v="30000"/>
    <n v="0"/>
    <n v="0"/>
  </r>
  <r>
    <x v="1"/>
    <x v="0"/>
    <x v="1"/>
    <x v="0"/>
    <n v="30000"/>
    <n v="30000"/>
    <n v="0"/>
    <n v="0"/>
  </r>
  <r>
    <x v="1"/>
    <x v="0"/>
    <x v="2"/>
    <x v="0"/>
    <n v="0"/>
    <n v="0"/>
    <n v="0"/>
    <n v="0"/>
  </r>
  <r>
    <x v="1"/>
    <x v="0"/>
    <x v="0"/>
    <x v="1"/>
    <n v="30000"/>
    <n v="30000"/>
    <n v="0"/>
    <n v="0"/>
  </r>
  <r>
    <x v="1"/>
    <x v="0"/>
    <x v="1"/>
    <x v="1"/>
    <n v="30000"/>
    <n v="30000"/>
    <n v="0"/>
    <n v="0"/>
  </r>
  <r>
    <x v="1"/>
    <x v="0"/>
    <x v="2"/>
    <x v="1"/>
    <n v="0"/>
    <n v="0"/>
    <n v="0"/>
    <n v="0"/>
  </r>
  <r>
    <x v="1"/>
    <x v="1"/>
    <x v="0"/>
    <x v="0"/>
    <n v="170004"/>
    <n v="170004"/>
    <n v="0"/>
    <n v="0"/>
  </r>
  <r>
    <x v="1"/>
    <x v="1"/>
    <x v="1"/>
    <x v="0"/>
    <n v="44026"/>
    <n v="0"/>
    <n v="44026"/>
    <n v="0"/>
  </r>
  <r>
    <x v="1"/>
    <x v="1"/>
    <x v="2"/>
    <x v="0"/>
    <n v="125978"/>
    <n v="125978"/>
    <n v="0"/>
    <n v="0"/>
  </r>
  <r>
    <x v="1"/>
    <x v="1"/>
    <x v="0"/>
    <x v="1"/>
    <n v="170004"/>
    <n v="170004"/>
    <n v="0"/>
    <n v="0"/>
  </r>
  <r>
    <x v="1"/>
    <x v="1"/>
    <x v="1"/>
    <x v="1"/>
    <n v="44026"/>
    <n v="0"/>
    <n v="44026"/>
    <n v="0"/>
  </r>
  <r>
    <x v="1"/>
    <x v="1"/>
    <x v="2"/>
    <x v="1"/>
    <n v="125978"/>
    <n v="125978"/>
    <n v="0"/>
    <n v="0"/>
  </r>
  <r>
    <x v="1"/>
    <x v="2"/>
    <x v="0"/>
    <x v="0"/>
    <n v="490000"/>
    <n v="490000"/>
    <n v="0"/>
    <n v="0"/>
  </r>
  <r>
    <x v="1"/>
    <x v="2"/>
    <x v="1"/>
    <x v="0"/>
    <n v="90699.55"/>
    <n v="0"/>
    <n v="90699.55"/>
    <n v="0"/>
  </r>
  <r>
    <x v="1"/>
    <x v="2"/>
    <x v="2"/>
    <x v="0"/>
    <n v="399300.45"/>
    <n v="392000"/>
    <n v="98000"/>
    <n v="0"/>
  </r>
  <r>
    <x v="1"/>
    <x v="2"/>
    <x v="0"/>
    <x v="1"/>
    <n v="490000"/>
    <n v="490000"/>
    <n v="0"/>
    <n v="0"/>
  </r>
  <r>
    <x v="1"/>
    <x v="2"/>
    <x v="1"/>
    <x v="1"/>
    <n v="116125.55"/>
    <n v="0"/>
    <n v="116125.55"/>
    <n v="0"/>
  </r>
  <r>
    <x v="1"/>
    <x v="2"/>
    <x v="2"/>
    <x v="1"/>
    <n v="373874.45"/>
    <n v="373874.45"/>
    <n v="0"/>
    <n v="0"/>
  </r>
  <r>
    <x v="1"/>
    <x v="3"/>
    <x v="0"/>
    <x v="0"/>
    <n v="15000"/>
    <n v="15000"/>
    <n v="0"/>
    <n v="0"/>
  </r>
  <r>
    <x v="1"/>
    <x v="3"/>
    <x v="1"/>
    <x v="0"/>
    <n v="0"/>
    <n v="0"/>
    <n v="0"/>
    <n v="0"/>
  </r>
  <r>
    <x v="1"/>
    <x v="3"/>
    <x v="2"/>
    <x v="0"/>
    <n v="15000"/>
    <n v="12000"/>
    <n v="3000"/>
    <n v="0"/>
  </r>
  <r>
    <x v="1"/>
    <x v="3"/>
    <x v="0"/>
    <x v="1"/>
    <n v="15000"/>
    <n v="15000"/>
    <n v="0"/>
    <n v="0"/>
  </r>
  <r>
    <x v="1"/>
    <x v="3"/>
    <x v="1"/>
    <x v="1"/>
    <n v="0"/>
    <n v="0"/>
    <n v="0"/>
    <n v="0"/>
  </r>
  <r>
    <x v="1"/>
    <x v="3"/>
    <x v="2"/>
    <x v="1"/>
    <n v="15000"/>
    <n v="12000"/>
    <n v="3000"/>
    <n v="0"/>
  </r>
  <r>
    <x v="1"/>
    <x v="4"/>
    <x v="0"/>
    <x v="0"/>
    <n v="150000"/>
    <n v="150000"/>
    <n v="0"/>
    <n v="0"/>
  </r>
  <r>
    <x v="1"/>
    <x v="4"/>
    <x v="1"/>
    <x v="0"/>
    <n v="35429.08"/>
    <n v="0"/>
    <n v="35429.08"/>
    <n v="0"/>
  </r>
  <r>
    <x v="1"/>
    <x v="4"/>
    <x v="2"/>
    <x v="0"/>
    <n v="114570.92"/>
    <n v="114570.92"/>
    <n v="0"/>
    <n v="0"/>
  </r>
  <r>
    <x v="1"/>
    <x v="4"/>
    <x v="0"/>
    <x v="1"/>
    <n v="150000"/>
    <n v="150000"/>
    <n v="0"/>
    <n v="0"/>
  </r>
  <r>
    <x v="1"/>
    <x v="4"/>
    <x v="1"/>
    <x v="1"/>
    <n v="35429.08"/>
    <n v="0"/>
    <n v="35429.08"/>
    <n v="0"/>
  </r>
  <r>
    <x v="1"/>
    <x v="4"/>
    <x v="2"/>
    <x v="1"/>
    <n v="114570.92"/>
    <n v="114570.92"/>
    <n v="0"/>
    <n v="0"/>
  </r>
  <r>
    <x v="1"/>
    <x v="5"/>
    <x v="0"/>
    <x v="0"/>
    <n v="170000"/>
    <n v="170000"/>
    <n v="0"/>
    <n v="0"/>
  </r>
  <r>
    <x v="1"/>
    <x v="5"/>
    <x v="1"/>
    <x v="0"/>
    <n v="105224.16"/>
    <n v="0"/>
    <n v="105224.16"/>
    <n v="0"/>
  </r>
  <r>
    <x v="1"/>
    <x v="5"/>
    <x v="2"/>
    <x v="0"/>
    <n v="64775.839999999997"/>
    <n v="64775.839999999997"/>
    <n v="0"/>
    <n v="0"/>
  </r>
  <r>
    <x v="1"/>
    <x v="5"/>
    <x v="0"/>
    <x v="1"/>
    <n v="170000"/>
    <n v="170000"/>
    <n v="0"/>
    <n v="0"/>
  </r>
  <r>
    <x v="1"/>
    <x v="5"/>
    <x v="1"/>
    <x v="1"/>
    <n v="110985.16"/>
    <n v="0"/>
    <n v="110985.16"/>
    <n v="0"/>
  </r>
  <r>
    <x v="1"/>
    <x v="5"/>
    <x v="2"/>
    <x v="1"/>
    <n v="59014.84"/>
    <n v="59014.84"/>
    <n v="0"/>
    <n v="0"/>
  </r>
  <r>
    <x v="1"/>
    <x v="6"/>
    <x v="0"/>
    <x v="0"/>
    <n v="7680"/>
    <n v="7680"/>
    <n v="0"/>
    <n v="0"/>
  </r>
  <r>
    <x v="1"/>
    <x v="6"/>
    <x v="1"/>
    <x v="0"/>
    <n v="310"/>
    <n v="0"/>
    <n v="310"/>
    <n v="0"/>
  </r>
  <r>
    <x v="1"/>
    <x v="6"/>
    <x v="2"/>
    <x v="0"/>
    <n v="7370"/>
    <n v="6144"/>
    <n v="1536"/>
    <n v="0"/>
  </r>
  <r>
    <x v="1"/>
    <x v="6"/>
    <x v="0"/>
    <x v="1"/>
    <n v="7680"/>
    <n v="7680"/>
    <n v="0"/>
    <n v="0"/>
  </r>
  <r>
    <x v="1"/>
    <x v="6"/>
    <x v="1"/>
    <x v="1"/>
    <n v="310"/>
    <n v="0"/>
    <n v="310"/>
    <n v="0"/>
  </r>
  <r>
    <x v="1"/>
    <x v="6"/>
    <x v="2"/>
    <x v="1"/>
    <n v="7370"/>
    <n v="6144"/>
    <n v="1536"/>
    <n v="0"/>
  </r>
  <r>
    <x v="1"/>
    <x v="7"/>
    <x v="0"/>
    <x v="0"/>
    <n v="57300"/>
    <n v="57300"/>
    <n v="0"/>
    <n v="0"/>
  </r>
  <r>
    <x v="1"/>
    <x v="7"/>
    <x v="1"/>
    <x v="0"/>
    <n v="40451"/>
    <n v="0"/>
    <n v="40451"/>
    <n v="0"/>
  </r>
  <r>
    <x v="1"/>
    <x v="7"/>
    <x v="2"/>
    <x v="0"/>
    <n v="16849"/>
    <n v="16849"/>
    <n v="0"/>
    <n v="0"/>
  </r>
  <r>
    <x v="1"/>
    <x v="7"/>
    <x v="0"/>
    <x v="1"/>
    <n v="57300"/>
    <n v="57300"/>
    <n v="0"/>
    <n v="0"/>
  </r>
  <r>
    <x v="1"/>
    <x v="7"/>
    <x v="1"/>
    <x v="1"/>
    <n v="40451"/>
    <n v="0"/>
    <n v="40451"/>
    <n v="0"/>
  </r>
  <r>
    <x v="1"/>
    <x v="7"/>
    <x v="2"/>
    <x v="1"/>
    <n v="16849"/>
    <n v="16849"/>
    <n v="0"/>
    <n v="0"/>
  </r>
  <r>
    <x v="2"/>
    <x v="0"/>
    <x v="0"/>
    <x v="0"/>
    <n v="30000"/>
    <n v="30000"/>
    <n v="0"/>
    <n v="0"/>
  </r>
  <r>
    <x v="2"/>
    <x v="0"/>
    <x v="1"/>
    <x v="0"/>
    <n v="30000"/>
    <n v="30000"/>
    <n v="0"/>
    <n v="0"/>
  </r>
  <r>
    <x v="2"/>
    <x v="0"/>
    <x v="2"/>
    <x v="0"/>
    <n v="0"/>
    <n v="0"/>
    <n v="0"/>
    <n v="0"/>
  </r>
  <r>
    <x v="2"/>
    <x v="0"/>
    <x v="0"/>
    <x v="1"/>
    <n v="30000"/>
    <n v="30000"/>
    <n v="0"/>
    <n v="0"/>
  </r>
  <r>
    <x v="2"/>
    <x v="0"/>
    <x v="1"/>
    <x v="1"/>
    <n v="30000"/>
    <n v="30000"/>
    <n v="0"/>
    <n v="0"/>
  </r>
  <r>
    <x v="2"/>
    <x v="0"/>
    <x v="2"/>
    <x v="1"/>
    <n v="0"/>
    <n v="0"/>
    <n v="0"/>
    <n v="0"/>
  </r>
  <r>
    <x v="2"/>
    <x v="1"/>
    <x v="0"/>
    <x v="0"/>
    <n v="261000"/>
    <n v="261000"/>
    <n v="0"/>
    <n v="0"/>
  </r>
  <r>
    <x v="2"/>
    <x v="1"/>
    <x v="1"/>
    <x v="0"/>
    <n v="116496"/>
    <n v="0"/>
    <n v="116496"/>
    <n v="0"/>
  </r>
  <r>
    <x v="2"/>
    <x v="1"/>
    <x v="2"/>
    <x v="0"/>
    <n v="144504"/>
    <n v="144504"/>
    <n v="0"/>
    <n v="0"/>
  </r>
  <r>
    <x v="2"/>
    <x v="1"/>
    <x v="0"/>
    <x v="1"/>
    <n v="261000"/>
    <n v="261000"/>
    <n v="0"/>
    <n v="0"/>
  </r>
  <r>
    <x v="2"/>
    <x v="1"/>
    <x v="1"/>
    <x v="1"/>
    <n v="116496"/>
    <n v="0"/>
    <n v="116496"/>
    <n v="0"/>
  </r>
  <r>
    <x v="2"/>
    <x v="1"/>
    <x v="2"/>
    <x v="1"/>
    <n v="144504"/>
    <n v="144504"/>
    <n v="0"/>
    <n v="0"/>
  </r>
  <r>
    <x v="2"/>
    <x v="2"/>
    <x v="0"/>
    <x v="0"/>
    <n v="540000"/>
    <n v="540000"/>
    <n v="0"/>
    <n v="0"/>
  </r>
  <r>
    <x v="2"/>
    <x v="2"/>
    <x v="1"/>
    <x v="0"/>
    <n v="177558.89"/>
    <n v="0"/>
    <n v="177558.89"/>
    <n v="0"/>
  </r>
  <r>
    <x v="2"/>
    <x v="2"/>
    <x v="2"/>
    <x v="0"/>
    <n v="362441.11"/>
    <n v="362441.11"/>
    <n v="0"/>
    <n v="0"/>
  </r>
  <r>
    <x v="2"/>
    <x v="2"/>
    <x v="0"/>
    <x v="1"/>
    <n v="540000"/>
    <n v="540000"/>
    <n v="0"/>
    <n v="0"/>
  </r>
  <r>
    <x v="2"/>
    <x v="2"/>
    <x v="1"/>
    <x v="1"/>
    <n v="178089.83"/>
    <n v="0"/>
    <n v="178089.83"/>
    <n v="0"/>
  </r>
  <r>
    <x v="2"/>
    <x v="2"/>
    <x v="2"/>
    <x v="1"/>
    <n v="361910.17000000004"/>
    <n v="361910.17000000004"/>
    <n v="0"/>
    <n v="0"/>
  </r>
  <r>
    <x v="2"/>
    <x v="3"/>
    <x v="0"/>
    <x v="0"/>
    <n v="15000"/>
    <n v="15000"/>
    <n v="0"/>
    <n v="0"/>
  </r>
  <r>
    <x v="2"/>
    <x v="3"/>
    <x v="1"/>
    <x v="0"/>
    <n v="0"/>
    <n v="0"/>
    <n v="0"/>
    <n v="0"/>
  </r>
  <r>
    <x v="2"/>
    <x v="3"/>
    <x v="2"/>
    <x v="0"/>
    <n v="15000"/>
    <n v="12000"/>
    <n v="3000"/>
    <n v="0"/>
  </r>
  <r>
    <x v="2"/>
    <x v="3"/>
    <x v="0"/>
    <x v="1"/>
    <n v="15000"/>
    <n v="15000"/>
    <n v="0"/>
    <n v="0"/>
  </r>
  <r>
    <x v="2"/>
    <x v="3"/>
    <x v="1"/>
    <x v="1"/>
    <n v="0"/>
    <n v="0"/>
    <n v="0"/>
    <n v="0"/>
  </r>
  <r>
    <x v="2"/>
    <x v="3"/>
    <x v="2"/>
    <x v="1"/>
    <n v="15000"/>
    <n v="12000"/>
    <n v="3000"/>
    <n v="0"/>
  </r>
  <r>
    <x v="2"/>
    <x v="4"/>
    <x v="0"/>
    <x v="0"/>
    <n v="180000"/>
    <n v="180000"/>
    <n v="0"/>
    <n v="0"/>
  </r>
  <r>
    <x v="2"/>
    <x v="4"/>
    <x v="1"/>
    <x v="0"/>
    <n v="94381.6"/>
    <n v="0"/>
    <n v="94381.6"/>
    <n v="0"/>
  </r>
  <r>
    <x v="2"/>
    <x v="4"/>
    <x v="2"/>
    <x v="0"/>
    <n v="85618.4"/>
    <n v="85618.4"/>
    <n v="0"/>
    <n v="0"/>
  </r>
  <r>
    <x v="2"/>
    <x v="4"/>
    <x v="0"/>
    <x v="1"/>
    <n v="180000"/>
    <n v="180000"/>
    <n v="0"/>
    <n v="0"/>
  </r>
  <r>
    <x v="2"/>
    <x v="4"/>
    <x v="1"/>
    <x v="1"/>
    <n v="94961.600000000006"/>
    <n v="0"/>
    <n v="94961.600000000006"/>
    <n v="0"/>
  </r>
  <r>
    <x v="2"/>
    <x v="4"/>
    <x v="2"/>
    <x v="1"/>
    <n v="85038.399999999994"/>
    <n v="85038.399999999994"/>
    <n v="0"/>
    <n v="0"/>
  </r>
  <r>
    <x v="2"/>
    <x v="5"/>
    <x v="0"/>
    <x v="0"/>
    <n v="120000"/>
    <n v="120000"/>
    <n v="0"/>
    <n v="0"/>
  </r>
  <r>
    <x v="2"/>
    <x v="5"/>
    <x v="1"/>
    <x v="0"/>
    <n v="37935.69"/>
    <n v="0"/>
    <n v="37935.69"/>
    <n v="0"/>
  </r>
  <r>
    <x v="2"/>
    <x v="5"/>
    <x v="2"/>
    <x v="0"/>
    <n v="82064.31"/>
    <n v="82064.31"/>
    <n v="0"/>
    <n v="0"/>
  </r>
  <r>
    <x v="2"/>
    <x v="5"/>
    <x v="0"/>
    <x v="1"/>
    <n v="120000"/>
    <n v="120000"/>
    <n v="0"/>
    <n v="0"/>
  </r>
  <r>
    <x v="2"/>
    <x v="5"/>
    <x v="1"/>
    <x v="1"/>
    <n v="48811.49"/>
    <n v="0"/>
    <n v="48811.49"/>
    <n v="0"/>
  </r>
  <r>
    <x v="2"/>
    <x v="5"/>
    <x v="2"/>
    <x v="1"/>
    <n v="71188.510000000009"/>
    <n v="71188.510000000009"/>
    <n v="0"/>
    <n v="0"/>
  </r>
  <r>
    <x v="2"/>
    <x v="6"/>
    <x v="0"/>
    <x v="0"/>
    <n v="1200"/>
    <n v="1200"/>
    <n v="0"/>
    <n v="0"/>
  </r>
  <r>
    <x v="2"/>
    <x v="6"/>
    <x v="1"/>
    <x v="0"/>
    <n v="250"/>
    <n v="0"/>
    <n v="250"/>
    <n v="0"/>
  </r>
  <r>
    <x v="2"/>
    <x v="6"/>
    <x v="2"/>
    <x v="0"/>
    <n v="950"/>
    <n v="950"/>
    <n v="0"/>
    <n v="0"/>
  </r>
  <r>
    <x v="2"/>
    <x v="6"/>
    <x v="0"/>
    <x v="1"/>
    <n v="1200"/>
    <n v="1200"/>
    <n v="0"/>
    <n v="0"/>
  </r>
  <r>
    <x v="2"/>
    <x v="6"/>
    <x v="1"/>
    <x v="1"/>
    <n v="250"/>
    <n v="0"/>
    <n v="250"/>
    <n v="0"/>
  </r>
  <r>
    <x v="2"/>
    <x v="6"/>
    <x v="2"/>
    <x v="1"/>
    <n v="950"/>
    <n v="950"/>
    <n v="0"/>
    <n v="0"/>
  </r>
  <r>
    <x v="2"/>
    <x v="7"/>
    <x v="0"/>
    <x v="0"/>
    <n v="48000"/>
    <n v="48000"/>
    <n v="0"/>
    <n v="0"/>
  </r>
  <r>
    <x v="2"/>
    <x v="7"/>
    <x v="1"/>
    <x v="0"/>
    <n v="17734"/>
    <n v="0"/>
    <n v="17734"/>
    <n v="0"/>
  </r>
  <r>
    <x v="2"/>
    <x v="7"/>
    <x v="2"/>
    <x v="0"/>
    <n v="30266"/>
    <n v="30266"/>
    <n v="0"/>
    <n v="0"/>
  </r>
  <r>
    <x v="2"/>
    <x v="7"/>
    <x v="0"/>
    <x v="1"/>
    <n v="48000"/>
    <n v="48000"/>
    <n v="0"/>
    <n v="0"/>
  </r>
  <r>
    <x v="2"/>
    <x v="7"/>
    <x v="1"/>
    <x v="1"/>
    <n v="17734"/>
    <n v="0"/>
    <n v="17734"/>
    <n v="0"/>
  </r>
  <r>
    <x v="2"/>
    <x v="7"/>
    <x v="2"/>
    <x v="1"/>
    <n v="30266"/>
    <n v="30266"/>
    <n v="0"/>
    <n v="0"/>
  </r>
  <r>
    <x v="2"/>
    <x v="8"/>
    <x v="0"/>
    <x v="0"/>
    <n v="2850000"/>
    <n v="2850000"/>
    <n v="0"/>
    <n v="0"/>
  </r>
  <r>
    <x v="2"/>
    <x v="8"/>
    <x v="1"/>
    <x v="0"/>
    <n v="0"/>
    <n v="0"/>
    <n v="0"/>
    <n v="0"/>
  </r>
  <r>
    <x v="2"/>
    <x v="8"/>
    <x v="2"/>
    <x v="0"/>
    <n v="2850000"/>
    <n v="2280000"/>
    <n v="570000"/>
    <n v="0"/>
  </r>
  <r>
    <x v="2"/>
    <x v="8"/>
    <x v="0"/>
    <x v="1"/>
    <n v="2850000"/>
    <n v="2850000"/>
    <n v="0"/>
    <n v="0"/>
  </r>
  <r>
    <x v="2"/>
    <x v="8"/>
    <x v="1"/>
    <x v="1"/>
    <n v="0"/>
    <n v="0"/>
    <n v="0"/>
    <n v="0"/>
  </r>
  <r>
    <x v="2"/>
    <x v="8"/>
    <x v="2"/>
    <x v="1"/>
    <n v="2850000"/>
    <n v="2280000"/>
    <n v="570000"/>
    <n v="0"/>
  </r>
  <r>
    <x v="3"/>
    <x v="0"/>
    <x v="0"/>
    <x v="0"/>
    <n v="30000"/>
    <n v="30000"/>
    <n v="0"/>
    <n v="0"/>
  </r>
  <r>
    <x v="3"/>
    <x v="0"/>
    <x v="1"/>
    <x v="0"/>
    <n v="30000"/>
    <n v="30000"/>
    <n v="0"/>
    <n v="0"/>
  </r>
  <r>
    <x v="3"/>
    <x v="0"/>
    <x v="2"/>
    <x v="0"/>
    <n v="0"/>
    <n v="0"/>
    <n v="0"/>
    <n v="0"/>
  </r>
  <r>
    <x v="3"/>
    <x v="0"/>
    <x v="0"/>
    <x v="1"/>
    <n v="30000"/>
    <n v="30000"/>
    <n v="0"/>
    <n v="0"/>
  </r>
  <r>
    <x v="3"/>
    <x v="0"/>
    <x v="1"/>
    <x v="1"/>
    <n v="30000"/>
    <n v="30000"/>
    <n v="0"/>
    <n v="0"/>
  </r>
  <r>
    <x v="3"/>
    <x v="0"/>
    <x v="2"/>
    <x v="1"/>
    <n v="0"/>
    <n v="0"/>
    <n v="0"/>
    <n v="0"/>
  </r>
  <r>
    <x v="3"/>
    <x v="1"/>
    <x v="0"/>
    <x v="0"/>
    <n v="261000"/>
    <n v="261000"/>
    <n v="0"/>
    <n v="0"/>
  </r>
  <r>
    <x v="3"/>
    <x v="1"/>
    <x v="1"/>
    <x v="0"/>
    <n v="166111.28"/>
    <n v="0"/>
    <n v="166111.28"/>
    <n v="0"/>
  </r>
  <r>
    <x v="3"/>
    <x v="1"/>
    <x v="2"/>
    <x v="0"/>
    <n v="94888.72"/>
    <n v="94888.72"/>
    <n v="0"/>
    <n v="0"/>
  </r>
  <r>
    <x v="3"/>
    <x v="1"/>
    <x v="0"/>
    <x v="1"/>
    <n v="261000"/>
    <n v="261000"/>
    <n v="0"/>
    <n v="0"/>
  </r>
  <r>
    <x v="3"/>
    <x v="1"/>
    <x v="1"/>
    <x v="1"/>
    <n v="166111.28"/>
    <n v="0"/>
    <n v="166111.28"/>
    <n v="0"/>
  </r>
  <r>
    <x v="3"/>
    <x v="1"/>
    <x v="2"/>
    <x v="1"/>
    <n v="94888.72"/>
    <n v="94888.72"/>
    <n v="0"/>
    <n v="0"/>
  </r>
  <r>
    <x v="3"/>
    <x v="2"/>
    <x v="0"/>
    <x v="0"/>
    <n v="540000"/>
    <n v="540000"/>
    <n v="0"/>
    <n v="0"/>
  </r>
  <r>
    <x v="3"/>
    <x v="2"/>
    <x v="1"/>
    <x v="0"/>
    <n v="112054.55"/>
    <n v="0"/>
    <n v="112054.55"/>
    <n v="0"/>
  </r>
  <r>
    <x v="3"/>
    <x v="2"/>
    <x v="2"/>
    <x v="0"/>
    <n v="427945.45"/>
    <n v="427945.45"/>
    <n v="0"/>
    <n v="0"/>
  </r>
  <r>
    <x v="3"/>
    <x v="2"/>
    <x v="0"/>
    <x v="1"/>
    <n v="540000"/>
    <n v="540000"/>
    <n v="0"/>
    <n v="0"/>
  </r>
  <r>
    <x v="3"/>
    <x v="2"/>
    <x v="1"/>
    <x v="1"/>
    <n v="112421.75"/>
    <n v="0"/>
    <n v="112421.75"/>
    <n v="0"/>
  </r>
  <r>
    <x v="3"/>
    <x v="2"/>
    <x v="2"/>
    <x v="1"/>
    <n v="427578.25"/>
    <n v="427578.25"/>
    <n v="0"/>
    <n v="0"/>
  </r>
  <r>
    <x v="3"/>
    <x v="3"/>
    <x v="0"/>
    <x v="0"/>
    <n v="15000"/>
    <n v="15000"/>
    <n v="0"/>
    <n v="0"/>
  </r>
  <r>
    <x v="3"/>
    <x v="3"/>
    <x v="1"/>
    <x v="0"/>
    <n v="150"/>
    <n v="0"/>
    <n v="150"/>
    <n v="0"/>
  </r>
  <r>
    <x v="3"/>
    <x v="3"/>
    <x v="2"/>
    <x v="0"/>
    <n v="14850"/>
    <n v="12000"/>
    <n v="3000"/>
    <n v="0"/>
  </r>
  <r>
    <x v="3"/>
    <x v="3"/>
    <x v="0"/>
    <x v="1"/>
    <m/>
    <n v="0"/>
    <n v="0"/>
    <n v="0"/>
  </r>
  <r>
    <x v="3"/>
    <x v="3"/>
    <x v="1"/>
    <x v="1"/>
    <n v="150"/>
    <n v="0"/>
    <n v="150"/>
    <n v="0"/>
  </r>
  <r>
    <x v="3"/>
    <x v="3"/>
    <x v="2"/>
    <x v="1"/>
    <n v="14850"/>
    <n v="0"/>
    <n v="0"/>
    <n v="14850"/>
  </r>
  <r>
    <x v="3"/>
    <x v="4"/>
    <x v="0"/>
    <x v="0"/>
    <n v="180000"/>
    <n v="180000"/>
    <n v="0"/>
    <n v="0"/>
  </r>
  <r>
    <x v="3"/>
    <x v="4"/>
    <x v="1"/>
    <x v="0"/>
    <n v="40074.720000000001"/>
    <n v="0"/>
    <n v="40074.720000000001"/>
    <n v="0"/>
  </r>
  <r>
    <x v="3"/>
    <x v="4"/>
    <x v="2"/>
    <x v="0"/>
    <n v="139925.28"/>
    <n v="139925.28"/>
    <n v="0"/>
    <n v="0"/>
  </r>
  <r>
    <x v="3"/>
    <x v="4"/>
    <x v="0"/>
    <x v="1"/>
    <n v="180000"/>
    <n v="180000"/>
    <n v="0"/>
    <n v="0"/>
  </r>
  <r>
    <x v="3"/>
    <x v="4"/>
    <x v="1"/>
    <x v="1"/>
    <n v="50104.44"/>
    <n v="0"/>
    <n v="50104.44"/>
    <n v="0"/>
  </r>
  <r>
    <x v="3"/>
    <x v="4"/>
    <x v="2"/>
    <x v="1"/>
    <n v="129895.56"/>
    <n v="129895.56"/>
    <n v="0"/>
    <n v="0"/>
  </r>
  <r>
    <x v="3"/>
    <x v="5"/>
    <x v="0"/>
    <x v="0"/>
    <n v="120000"/>
    <n v="120000"/>
    <n v="0"/>
    <n v="0"/>
  </r>
  <r>
    <x v="3"/>
    <x v="5"/>
    <x v="1"/>
    <x v="0"/>
    <n v="70170.78"/>
    <n v="0"/>
    <n v="70170.78"/>
    <n v="0"/>
  </r>
  <r>
    <x v="3"/>
    <x v="5"/>
    <x v="2"/>
    <x v="0"/>
    <n v="49829.22"/>
    <n v="49829.22"/>
    <n v="0"/>
    <n v="0"/>
  </r>
  <r>
    <x v="3"/>
    <x v="5"/>
    <x v="0"/>
    <x v="1"/>
    <n v="120000"/>
    <n v="120000"/>
    <n v="0"/>
    <n v="0"/>
  </r>
  <r>
    <x v="3"/>
    <x v="5"/>
    <x v="1"/>
    <x v="1"/>
    <n v="73121.58"/>
    <n v="0"/>
    <n v="73121.58"/>
    <n v="0"/>
  </r>
  <r>
    <x v="3"/>
    <x v="5"/>
    <x v="2"/>
    <x v="1"/>
    <n v="46878.42"/>
    <n v="46878.42"/>
    <n v="0"/>
    <n v="0"/>
  </r>
  <r>
    <x v="3"/>
    <x v="6"/>
    <x v="0"/>
    <x v="0"/>
    <n v="6480"/>
    <n v="6480"/>
    <n v="0"/>
    <n v="0"/>
  </r>
  <r>
    <x v="3"/>
    <x v="6"/>
    <x v="1"/>
    <x v="0"/>
    <n v="412.16"/>
    <n v="0"/>
    <n v="412.16"/>
    <n v="0"/>
  </r>
  <r>
    <x v="3"/>
    <x v="6"/>
    <x v="2"/>
    <x v="0"/>
    <n v="6067.84"/>
    <n v="5184"/>
    <n v="1296"/>
    <n v="0"/>
  </r>
  <r>
    <x v="3"/>
    <x v="6"/>
    <x v="0"/>
    <x v="1"/>
    <n v="6480"/>
    <n v="6480"/>
    <n v="0"/>
    <n v="0"/>
  </r>
  <r>
    <x v="3"/>
    <x v="6"/>
    <x v="1"/>
    <x v="1"/>
    <n v="412.16"/>
    <n v="0"/>
    <n v="412.16"/>
    <n v="0"/>
  </r>
  <r>
    <x v="3"/>
    <x v="6"/>
    <x v="2"/>
    <x v="1"/>
    <n v="6067.84"/>
    <n v="5184"/>
    <n v="1296"/>
    <n v="0"/>
  </r>
  <r>
    <x v="3"/>
    <x v="7"/>
    <x v="0"/>
    <x v="0"/>
    <n v="48000"/>
    <n v="48000"/>
    <n v="0"/>
    <n v="0"/>
  </r>
  <r>
    <x v="3"/>
    <x v="7"/>
    <x v="1"/>
    <x v="0"/>
    <n v="14317"/>
    <n v="0"/>
    <n v="14317"/>
    <n v="0"/>
  </r>
  <r>
    <x v="3"/>
    <x v="7"/>
    <x v="2"/>
    <x v="0"/>
    <n v="33683"/>
    <n v="33683"/>
    <n v="0"/>
    <n v="0"/>
  </r>
  <r>
    <x v="3"/>
    <x v="7"/>
    <x v="0"/>
    <x v="1"/>
    <n v="48000"/>
    <n v="48000"/>
    <n v="0"/>
    <n v="0"/>
  </r>
  <r>
    <x v="3"/>
    <x v="7"/>
    <x v="1"/>
    <x v="1"/>
    <n v="14317"/>
    <n v="0"/>
    <n v="14317"/>
    <n v="0"/>
  </r>
  <r>
    <x v="3"/>
    <x v="7"/>
    <x v="2"/>
    <x v="1"/>
    <n v="33683"/>
    <n v="33683"/>
    <n v="0"/>
    <n v="0"/>
  </r>
  <r>
    <x v="3"/>
    <x v="8"/>
    <x v="0"/>
    <x v="0"/>
    <n v="2850000"/>
    <n v="2850000"/>
    <n v="0"/>
    <n v="0"/>
  </r>
  <r>
    <x v="3"/>
    <x v="8"/>
    <x v="1"/>
    <x v="0"/>
    <n v="0"/>
    <n v="0"/>
    <n v="0"/>
    <n v="0"/>
  </r>
  <r>
    <x v="3"/>
    <x v="8"/>
    <x v="2"/>
    <x v="0"/>
    <n v="2850000"/>
    <n v="2280000"/>
    <n v="570000"/>
    <n v="0"/>
  </r>
  <r>
    <x v="3"/>
    <x v="8"/>
    <x v="0"/>
    <x v="1"/>
    <n v="2850000"/>
    <n v="2850000"/>
    <n v="0"/>
    <n v="0"/>
  </r>
  <r>
    <x v="3"/>
    <x v="8"/>
    <x v="1"/>
    <x v="1"/>
    <n v="0"/>
    <n v="0"/>
    <n v="0"/>
    <n v="0"/>
  </r>
  <r>
    <x v="3"/>
    <x v="8"/>
    <x v="2"/>
    <x v="1"/>
    <n v="2850000"/>
    <n v="2280000"/>
    <n v="570000"/>
    <n v="0"/>
  </r>
  <r>
    <x v="4"/>
    <x v="0"/>
    <x v="0"/>
    <x v="0"/>
    <n v="30000"/>
    <n v="30000"/>
    <n v="0"/>
    <n v="0"/>
  </r>
  <r>
    <x v="4"/>
    <x v="0"/>
    <x v="1"/>
    <x v="0"/>
    <n v="30000"/>
    <n v="30000"/>
    <n v="0"/>
    <n v="0"/>
  </r>
  <r>
    <x v="4"/>
    <x v="0"/>
    <x v="2"/>
    <x v="0"/>
    <n v="0"/>
    <n v="0"/>
    <n v="0"/>
    <n v="0"/>
  </r>
  <r>
    <x v="4"/>
    <x v="0"/>
    <x v="0"/>
    <x v="1"/>
    <n v="30000"/>
    <n v="30000"/>
    <n v="0"/>
    <n v="0"/>
  </r>
  <r>
    <x v="4"/>
    <x v="0"/>
    <x v="1"/>
    <x v="1"/>
    <n v="30000"/>
    <n v="30000"/>
    <n v="0"/>
    <n v="0"/>
  </r>
  <r>
    <x v="4"/>
    <x v="0"/>
    <x v="2"/>
    <x v="1"/>
    <n v="0"/>
    <n v="0"/>
    <n v="0"/>
    <n v="0"/>
  </r>
  <r>
    <x v="4"/>
    <x v="1"/>
    <x v="0"/>
    <x v="0"/>
    <n v="175000"/>
    <n v="175000"/>
    <n v="0"/>
    <n v="0"/>
  </r>
  <r>
    <x v="4"/>
    <x v="1"/>
    <x v="1"/>
    <x v="0"/>
    <n v="53673.33"/>
    <n v="0"/>
    <n v="53673.33"/>
    <n v="0"/>
  </r>
  <r>
    <x v="4"/>
    <x v="1"/>
    <x v="2"/>
    <x v="0"/>
    <n v="121326.67"/>
    <n v="121326.67"/>
    <n v="0"/>
    <n v="0"/>
  </r>
  <r>
    <x v="4"/>
    <x v="1"/>
    <x v="0"/>
    <x v="1"/>
    <n v="175000"/>
    <n v="175000"/>
    <n v="0"/>
    <n v="0"/>
  </r>
  <r>
    <x v="4"/>
    <x v="1"/>
    <x v="1"/>
    <x v="1"/>
    <n v="54085.83"/>
    <n v="0"/>
    <n v="54085.83"/>
    <n v="0"/>
  </r>
  <r>
    <x v="4"/>
    <x v="1"/>
    <x v="2"/>
    <x v="1"/>
    <n v="120914.17"/>
    <n v="120914.17"/>
    <n v="0"/>
    <n v="0"/>
  </r>
  <r>
    <x v="4"/>
    <x v="2"/>
    <x v="0"/>
    <x v="0"/>
    <n v="310000"/>
    <n v="310000"/>
    <n v="0"/>
    <n v="0"/>
  </r>
  <r>
    <x v="4"/>
    <x v="2"/>
    <x v="1"/>
    <x v="0"/>
    <n v="130683.22"/>
    <n v="0"/>
    <n v="130683.22"/>
    <n v="0"/>
  </r>
  <r>
    <x v="4"/>
    <x v="2"/>
    <x v="2"/>
    <x v="0"/>
    <n v="179316.78"/>
    <n v="179316.78"/>
    <n v="0"/>
    <n v="0"/>
  </r>
  <r>
    <x v="4"/>
    <x v="2"/>
    <x v="0"/>
    <x v="1"/>
    <n v="310000"/>
    <n v="310000"/>
    <n v="0"/>
    <n v="0"/>
  </r>
  <r>
    <x v="4"/>
    <x v="2"/>
    <x v="1"/>
    <x v="1"/>
    <n v="130821.53"/>
    <n v="0"/>
    <n v="130821.53"/>
    <n v="0"/>
  </r>
  <r>
    <x v="4"/>
    <x v="2"/>
    <x v="2"/>
    <x v="1"/>
    <n v="179178.47"/>
    <n v="179178.47"/>
    <n v="0"/>
    <n v="0"/>
  </r>
  <r>
    <x v="4"/>
    <x v="3"/>
    <x v="0"/>
    <x v="0"/>
    <n v="15000"/>
    <n v="15000"/>
    <n v="0"/>
    <n v="0"/>
  </r>
  <r>
    <x v="4"/>
    <x v="3"/>
    <x v="1"/>
    <x v="0"/>
    <n v="0"/>
    <n v="0"/>
    <n v="0"/>
    <n v="0"/>
  </r>
  <r>
    <x v="4"/>
    <x v="3"/>
    <x v="2"/>
    <x v="0"/>
    <n v="15000"/>
    <n v="12000"/>
    <n v="3000"/>
    <n v="0"/>
  </r>
  <r>
    <x v="4"/>
    <x v="3"/>
    <x v="0"/>
    <x v="1"/>
    <n v="15000"/>
    <n v="15000"/>
    <n v="0"/>
    <n v="0"/>
  </r>
  <r>
    <x v="4"/>
    <x v="3"/>
    <x v="1"/>
    <x v="1"/>
    <n v="0"/>
    <n v="0"/>
    <n v="0"/>
    <n v="0"/>
  </r>
  <r>
    <x v="4"/>
    <x v="3"/>
    <x v="2"/>
    <x v="1"/>
    <n v="15000"/>
    <n v="12000"/>
    <n v="3000"/>
    <n v="0"/>
  </r>
  <r>
    <x v="4"/>
    <x v="4"/>
    <x v="0"/>
    <x v="0"/>
    <n v="110400"/>
    <n v="110400"/>
    <n v="0"/>
    <n v="0"/>
  </r>
  <r>
    <x v="4"/>
    <x v="4"/>
    <x v="1"/>
    <x v="0"/>
    <n v="41279.71"/>
    <n v="0"/>
    <n v="41279.71"/>
    <n v="0"/>
  </r>
  <r>
    <x v="4"/>
    <x v="4"/>
    <x v="2"/>
    <x v="0"/>
    <n v="69120.290000000008"/>
    <n v="69120.290000000008"/>
    <n v="0"/>
    <n v="0"/>
  </r>
  <r>
    <x v="4"/>
    <x v="4"/>
    <x v="0"/>
    <x v="1"/>
    <n v="110400"/>
    <n v="110400"/>
    <n v="0"/>
    <n v="0"/>
  </r>
  <r>
    <x v="4"/>
    <x v="4"/>
    <x v="1"/>
    <x v="1"/>
    <n v="41842.15"/>
    <n v="0"/>
    <n v="41842.15"/>
    <n v="0"/>
  </r>
  <r>
    <x v="4"/>
    <x v="4"/>
    <x v="2"/>
    <x v="1"/>
    <n v="68557.850000000006"/>
    <n v="68557.850000000006"/>
    <n v="0"/>
    <n v="0"/>
  </r>
  <r>
    <x v="4"/>
    <x v="5"/>
    <x v="0"/>
    <x v="0"/>
    <n v="130000"/>
    <n v="130000"/>
    <n v="0"/>
    <n v="0"/>
  </r>
  <r>
    <x v="4"/>
    <x v="5"/>
    <x v="1"/>
    <x v="0"/>
    <n v="60676.14"/>
    <n v="0"/>
    <n v="60676.14"/>
    <n v="0"/>
  </r>
  <r>
    <x v="4"/>
    <x v="5"/>
    <x v="2"/>
    <x v="0"/>
    <n v="69323.86"/>
    <n v="69323.86"/>
    <n v="0"/>
    <n v="0"/>
  </r>
  <r>
    <x v="4"/>
    <x v="5"/>
    <x v="0"/>
    <x v="1"/>
    <n v="130000"/>
    <n v="130000"/>
    <n v="0"/>
    <n v="0"/>
  </r>
  <r>
    <x v="4"/>
    <x v="5"/>
    <x v="1"/>
    <x v="1"/>
    <n v="67003.3"/>
    <n v="0"/>
    <n v="67003.3"/>
    <n v="0"/>
  </r>
  <r>
    <x v="4"/>
    <x v="5"/>
    <x v="2"/>
    <x v="1"/>
    <n v="62996.7"/>
    <n v="62996.7"/>
    <n v="0"/>
    <n v="0"/>
  </r>
  <r>
    <x v="4"/>
    <x v="6"/>
    <x v="0"/>
    <x v="0"/>
    <n v="6480"/>
    <n v="6480"/>
    <n v="0"/>
    <n v="0"/>
  </r>
  <r>
    <x v="4"/>
    <x v="6"/>
    <x v="1"/>
    <x v="0"/>
    <n v="0"/>
    <n v="0"/>
    <n v="0"/>
    <n v="0"/>
  </r>
  <r>
    <x v="4"/>
    <x v="6"/>
    <x v="2"/>
    <x v="0"/>
    <n v="6480"/>
    <n v="5184"/>
    <n v="1296"/>
    <n v="0"/>
  </r>
  <r>
    <x v="4"/>
    <x v="6"/>
    <x v="0"/>
    <x v="1"/>
    <n v="6480"/>
    <n v="6480"/>
    <n v="0"/>
    <n v="0"/>
  </r>
  <r>
    <x v="4"/>
    <x v="6"/>
    <x v="1"/>
    <x v="1"/>
    <n v="0"/>
    <n v="0"/>
    <n v="0"/>
    <n v="0"/>
  </r>
  <r>
    <x v="4"/>
    <x v="6"/>
    <x v="2"/>
    <x v="1"/>
    <n v="6480"/>
    <n v="5184"/>
    <n v="1296"/>
    <n v="0"/>
  </r>
  <r>
    <x v="4"/>
    <x v="7"/>
    <x v="0"/>
    <x v="0"/>
    <n v="48000"/>
    <n v="48000"/>
    <n v="0"/>
    <n v="0"/>
  </r>
  <r>
    <x v="4"/>
    <x v="7"/>
    <x v="1"/>
    <x v="0"/>
    <n v="26349.200000000001"/>
    <n v="0"/>
    <n v="26349.200000000001"/>
    <n v="0"/>
  </r>
  <r>
    <x v="4"/>
    <x v="7"/>
    <x v="2"/>
    <x v="0"/>
    <n v="21650.799999999999"/>
    <n v="21650.799999999999"/>
    <n v="0"/>
    <n v="0"/>
  </r>
  <r>
    <x v="4"/>
    <x v="7"/>
    <x v="0"/>
    <x v="1"/>
    <n v="48000"/>
    <n v="48000"/>
    <n v="0"/>
    <n v="0"/>
  </r>
  <r>
    <x v="4"/>
    <x v="7"/>
    <x v="1"/>
    <x v="1"/>
    <n v="26349.200000000001"/>
    <n v="0"/>
    <n v="26349.200000000001"/>
    <n v="0"/>
  </r>
  <r>
    <x v="4"/>
    <x v="7"/>
    <x v="2"/>
    <x v="1"/>
    <n v="21650.799999999999"/>
    <n v="21650.799999999999"/>
    <n v="0"/>
    <n v="0"/>
  </r>
  <r>
    <x v="5"/>
    <x v="0"/>
    <x v="0"/>
    <x v="0"/>
    <n v="30000"/>
    <n v="30000"/>
    <n v="0"/>
    <n v="0"/>
  </r>
  <r>
    <x v="5"/>
    <x v="0"/>
    <x v="1"/>
    <x v="0"/>
    <n v="30000"/>
    <n v="30000"/>
    <n v="0"/>
    <n v="0"/>
  </r>
  <r>
    <x v="5"/>
    <x v="0"/>
    <x v="2"/>
    <x v="0"/>
    <n v="0"/>
    <n v="0"/>
    <n v="0"/>
    <n v="0"/>
  </r>
  <r>
    <x v="5"/>
    <x v="0"/>
    <x v="0"/>
    <x v="1"/>
    <n v="30000"/>
    <n v="30000"/>
    <n v="0"/>
    <n v="0"/>
  </r>
  <r>
    <x v="5"/>
    <x v="0"/>
    <x v="1"/>
    <x v="1"/>
    <n v="30000"/>
    <n v="30000"/>
    <n v="0"/>
    <n v="0"/>
  </r>
  <r>
    <x v="5"/>
    <x v="0"/>
    <x v="2"/>
    <x v="1"/>
    <n v="0"/>
    <n v="0"/>
    <n v="0"/>
    <n v="0"/>
  </r>
  <r>
    <x v="5"/>
    <x v="1"/>
    <x v="0"/>
    <x v="0"/>
    <n v="175000"/>
    <n v="175000"/>
    <n v="0"/>
    <n v="0"/>
  </r>
  <r>
    <x v="5"/>
    <x v="1"/>
    <x v="1"/>
    <x v="0"/>
    <n v="117429.41"/>
    <n v="0"/>
    <n v="117429.41"/>
    <n v="0"/>
  </r>
  <r>
    <x v="5"/>
    <x v="1"/>
    <x v="2"/>
    <x v="0"/>
    <n v="57570.59"/>
    <n v="57570.59"/>
    <n v="0"/>
    <n v="0"/>
  </r>
  <r>
    <x v="5"/>
    <x v="1"/>
    <x v="0"/>
    <x v="1"/>
    <n v="175000"/>
    <n v="175000"/>
    <n v="0"/>
    <n v="0"/>
  </r>
  <r>
    <x v="5"/>
    <x v="1"/>
    <x v="1"/>
    <x v="1"/>
    <n v="117429.41"/>
    <n v="0"/>
    <n v="117429.41"/>
    <n v="0"/>
  </r>
  <r>
    <x v="5"/>
    <x v="1"/>
    <x v="2"/>
    <x v="1"/>
    <n v="57570.59"/>
    <n v="57570.59"/>
    <n v="0"/>
    <n v="0"/>
  </r>
  <r>
    <x v="5"/>
    <x v="2"/>
    <x v="0"/>
    <x v="0"/>
    <n v="260000"/>
    <n v="260000"/>
    <n v="0"/>
    <n v="0"/>
  </r>
  <r>
    <x v="5"/>
    <x v="2"/>
    <x v="1"/>
    <x v="0"/>
    <n v="68247.22"/>
    <n v="0"/>
    <n v="68247.22"/>
    <n v="0"/>
  </r>
  <r>
    <x v="5"/>
    <x v="2"/>
    <x v="2"/>
    <x v="0"/>
    <n v="191752.78"/>
    <n v="191752.78"/>
    <n v="0"/>
    <n v="0"/>
  </r>
  <r>
    <x v="5"/>
    <x v="2"/>
    <x v="0"/>
    <x v="1"/>
    <n v="260000"/>
    <n v="260000"/>
    <n v="0"/>
    <n v="0"/>
  </r>
  <r>
    <x v="5"/>
    <x v="2"/>
    <x v="1"/>
    <x v="1"/>
    <n v="72747.22"/>
    <n v="0"/>
    <n v="72747.22"/>
    <n v="0"/>
  </r>
  <r>
    <x v="5"/>
    <x v="2"/>
    <x v="2"/>
    <x v="1"/>
    <n v="187252.78"/>
    <n v="187252.78"/>
    <n v="0"/>
    <n v="0"/>
  </r>
  <r>
    <x v="5"/>
    <x v="3"/>
    <x v="0"/>
    <x v="0"/>
    <n v="15000"/>
    <n v="15000"/>
    <n v="0"/>
    <n v="0"/>
  </r>
  <r>
    <x v="5"/>
    <x v="3"/>
    <x v="1"/>
    <x v="0"/>
    <n v="0"/>
    <n v="0"/>
    <n v="0"/>
    <n v="0"/>
  </r>
  <r>
    <x v="5"/>
    <x v="3"/>
    <x v="2"/>
    <x v="0"/>
    <n v="15000"/>
    <n v="12000"/>
    <n v="3000"/>
    <n v="0"/>
  </r>
  <r>
    <x v="5"/>
    <x v="3"/>
    <x v="0"/>
    <x v="1"/>
    <n v="15000"/>
    <n v="15000"/>
    <n v="0"/>
    <n v="0"/>
  </r>
  <r>
    <x v="5"/>
    <x v="3"/>
    <x v="1"/>
    <x v="1"/>
    <n v="0"/>
    <n v="0"/>
    <n v="0"/>
    <n v="0"/>
  </r>
  <r>
    <x v="5"/>
    <x v="3"/>
    <x v="2"/>
    <x v="1"/>
    <n v="15000"/>
    <n v="12000"/>
    <n v="3000"/>
    <n v="0"/>
  </r>
  <r>
    <x v="5"/>
    <x v="4"/>
    <x v="0"/>
    <x v="0"/>
    <n v="120400"/>
    <n v="120400"/>
    <n v="0"/>
    <n v="0"/>
  </r>
  <r>
    <x v="5"/>
    <x v="4"/>
    <x v="1"/>
    <x v="0"/>
    <n v="86553.75"/>
    <n v="0"/>
    <n v="86553.75"/>
    <n v="0"/>
  </r>
  <r>
    <x v="5"/>
    <x v="4"/>
    <x v="2"/>
    <x v="0"/>
    <n v="33846.25"/>
    <n v="33846.25"/>
    <n v="0"/>
    <n v="0"/>
  </r>
  <r>
    <x v="5"/>
    <x v="4"/>
    <x v="0"/>
    <x v="1"/>
    <n v="120400"/>
    <n v="120400"/>
    <n v="0"/>
    <n v="0"/>
  </r>
  <r>
    <x v="5"/>
    <x v="4"/>
    <x v="1"/>
    <x v="1"/>
    <n v="86553.75"/>
    <n v="0"/>
    <n v="86553.75"/>
    <n v="0"/>
  </r>
  <r>
    <x v="5"/>
    <x v="4"/>
    <x v="2"/>
    <x v="1"/>
    <n v="33846.25"/>
    <n v="33846.25"/>
    <n v="0"/>
    <n v="0"/>
  </r>
  <r>
    <x v="5"/>
    <x v="5"/>
    <x v="0"/>
    <x v="0"/>
    <n v="180000"/>
    <n v="180000"/>
    <n v="0"/>
    <n v="0"/>
  </r>
  <r>
    <x v="5"/>
    <x v="5"/>
    <x v="1"/>
    <x v="0"/>
    <n v="112268.93"/>
    <n v="0"/>
    <n v="112268.93"/>
    <n v="0"/>
  </r>
  <r>
    <x v="5"/>
    <x v="5"/>
    <x v="2"/>
    <x v="0"/>
    <n v="67731.070000000007"/>
    <n v="67731.070000000007"/>
    <n v="0"/>
    <n v="0"/>
  </r>
  <r>
    <x v="5"/>
    <x v="5"/>
    <x v="0"/>
    <x v="1"/>
    <n v="180000"/>
    <n v="180000"/>
    <n v="0"/>
    <n v="0"/>
  </r>
  <r>
    <x v="5"/>
    <x v="5"/>
    <x v="1"/>
    <x v="1"/>
    <n v="112268.93"/>
    <n v="0"/>
    <n v="112268.93"/>
    <n v="0"/>
  </r>
  <r>
    <x v="5"/>
    <x v="5"/>
    <x v="2"/>
    <x v="1"/>
    <n v="67731.070000000007"/>
    <n v="67731.070000000007"/>
    <n v="0"/>
    <n v="0"/>
  </r>
  <r>
    <x v="5"/>
    <x v="6"/>
    <x v="0"/>
    <x v="0"/>
    <n v="6480"/>
    <n v="6480"/>
    <n v="0"/>
    <n v="0"/>
  </r>
  <r>
    <x v="5"/>
    <x v="6"/>
    <x v="1"/>
    <x v="0"/>
    <n v="0"/>
    <n v="0"/>
    <n v="0"/>
    <n v="0"/>
  </r>
  <r>
    <x v="5"/>
    <x v="6"/>
    <x v="2"/>
    <x v="0"/>
    <n v="6480"/>
    <n v="5184"/>
    <n v="1296"/>
    <n v="0"/>
  </r>
  <r>
    <x v="5"/>
    <x v="6"/>
    <x v="0"/>
    <x v="1"/>
    <n v="6480"/>
    <n v="6480"/>
    <n v="0"/>
    <n v="0"/>
  </r>
  <r>
    <x v="5"/>
    <x v="6"/>
    <x v="1"/>
    <x v="1"/>
    <n v="0"/>
    <n v="0"/>
    <n v="0"/>
    <n v="0"/>
  </r>
  <r>
    <x v="5"/>
    <x v="6"/>
    <x v="2"/>
    <x v="1"/>
    <n v="6480"/>
    <n v="5184"/>
    <n v="1296"/>
    <n v="0"/>
  </r>
  <r>
    <x v="5"/>
    <x v="7"/>
    <x v="0"/>
    <x v="0"/>
    <n v="53100"/>
    <n v="53100"/>
    <n v="0"/>
    <n v="0"/>
  </r>
  <r>
    <x v="5"/>
    <x v="7"/>
    <x v="1"/>
    <x v="0"/>
    <n v="25093.97"/>
    <n v="0"/>
    <n v="25093.97"/>
    <n v="0"/>
  </r>
  <r>
    <x v="5"/>
    <x v="7"/>
    <x v="2"/>
    <x v="0"/>
    <n v="28006.03"/>
    <n v="28006.03"/>
    <n v="0"/>
    <n v="0"/>
  </r>
  <r>
    <x v="5"/>
    <x v="7"/>
    <x v="0"/>
    <x v="1"/>
    <n v="53100"/>
    <n v="53100"/>
    <n v="0"/>
    <n v="0"/>
  </r>
  <r>
    <x v="5"/>
    <x v="7"/>
    <x v="1"/>
    <x v="1"/>
    <n v="25093.97"/>
    <n v="0"/>
    <n v="25093.97"/>
    <n v="0"/>
  </r>
  <r>
    <x v="5"/>
    <x v="7"/>
    <x v="2"/>
    <x v="1"/>
    <n v="28006.03"/>
    <n v="28006.0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94" dataPosition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:D10" firstHeaderRow="0" firstDataRow="1" firstDataCol="1"/>
  <pivotFields count="8">
    <pivotField axis="axisRow" showAll="0">
      <items count="7">
        <item h="1" x="3"/>
        <item h="1" x="2"/>
        <item h="1" x="4"/>
        <item h="1" x="1"/>
        <item x="0"/>
        <item h="1" x="5"/>
        <item t="default"/>
      </items>
    </pivotField>
    <pivotField axis="axisRow" showAll="0">
      <items count="10">
        <item h="1" x="3"/>
        <item h="1" x="7"/>
        <item h="1" x="1"/>
        <item h="1" x="5"/>
        <item x="0"/>
        <item h="1" x="2"/>
        <item h="1" x="8"/>
        <item h="1" x="6"/>
        <item h="1" x="4"/>
        <item t="default"/>
      </items>
    </pivotField>
    <pivotField axis="axisRow" showAll="0">
      <items count="9">
        <item m="1" x="3"/>
        <item m="1" x="7"/>
        <item m="1" x="4"/>
        <item m="1" x="5"/>
        <item m="1" x="6"/>
        <item x="0"/>
        <item x="1"/>
        <item x="2"/>
        <item t="default"/>
      </items>
    </pivotField>
    <pivotField axis="axisRow" showAll="0">
      <items count="3">
        <item x="0"/>
        <item h="1" x="1"/>
        <item t="default"/>
      </items>
    </pivotField>
    <pivotField showAll="0"/>
    <pivotField dataField="1" showAll="0"/>
    <pivotField dataField="1" showAll="0"/>
    <pivotField dataField="1" showAll="0"/>
  </pivotFields>
  <rowFields count="4">
    <field x="0"/>
    <field x="1"/>
    <field x="2"/>
    <field x="3"/>
  </rowFields>
  <rowItems count="9">
    <i>
      <x v="4"/>
    </i>
    <i r="1">
      <x v="4"/>
    </i>
    <i r="2">
      <x v="5"/>
    </i>
    <i r="3">
      <x/>
    </i>
    <i r="2">
      <x v="6"/>
    </i>
    <i r="3">
      <x/>
    </i>
    <i r="2">
      <x v="7"/>
    </i>
    <i r="3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NORMAL" fld="5" baseField="0" baseItem="0"/>
    <dataField name="Suma de VARIACIÓN" fld="6" baseField="0" baseItem="0"/>
    <dataField name="Suma de MAYOR AL PRESUPUESTO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B1" workbookViewId="0">
      <selection activeCell="D6" sqref="D6"/>
    </sheetView>
  </sheetViews>
  <sheetFormatPr baseColWidth="10" defaultRowHeight="15" x14ac:dyDescent="0.25"/>
  <cols>
    <col min="1" max="1" width="24.5703125" bestFit="1" customWidth="1"/>
    <col min="2" max="2" width="17.140625" bestFit="1" customWidth="1"/>
    <col min="3" max="3" width="19.28515625" bestFit="1" customWidth="1"/>
    <col min="4" max="4" width="32.140625" bestFit="1" customWidth="1"/>
    <col min="5" max="5" width="9.140625" customWidth="1"/>
    <col min="6" max="6" width="19.7109375" bestFit="1" customWidth="1"/>
    <col min="7" max="7" width="22.85546875" bestFit="1" customWidth="1"/>
    <col min="8" max="8" width="25.7109375" bestFit="1" customWidth="1"/>
    <col min="9" max="9" width="13.85546875" bestFit="1" customWidth="1"/>
    <col min="10" max="10" width="12.5703125" bestFit="1" customWidth="1"/>
  </cols>
  <sheetData>
    <row r="1" spans="1:4" x14ac:dyDescent="0.25">
      <c r="A1" s="2" t="s">
        <v>1</v>
      </c>
      <c r="B1" t="s">
        <v>22</v>
      </c>
      <c r="C1" t="s">
        <v>23</v>
      </c>
      <c r="D1" t="s">
        <v>12</v>
      </c>
    </row>
    <row r="2" spans="1:4" x14ac:dyDescent="0.25">
      <c r="A2" s="3" t="s">
        <v>8</v>
      </c>
      <c r="B2" s="1">
        <v>60000</v>
      </c>
      <c r="C2" s="1">
        <v>0</v>
      </c>
      <c r="D2" s="1">
        <v>31000</v>
      </c>
    </row>
    <row r="3" spans="1:4" x14ac:dyDescent="0.25">
      <c r="A3" s="7" t="s">
        <v>13</v>
      </c>
      <c r="B3" s="1">
        <v>60000</v>
      </c>
      <c r="C3" s="1">
        <v>0</v>
      </c>
      <c r="D3" s="1">
        <v>31000</v>
      </c>
    </row>
    <row r="4" spans="1:4" x14ac:dyDescent="0.25">
      <c r="A4" s="8" t="s">
        <v>0</v>
      </c>
      <c r="B4" s="1">
        <v>30000</v>
      </c>
      <c r="C4" s="1">
        <v>0</v>
      </c>
      <c r="D4" s="1">
        <v>0</v>
      </c>
    </row>
    <row r="5" spans="1:4" x14ac:dyDescent="0.25">
      <c r="A5" s="9" t="s">
        <v>4</v>
      </c>
      <c r="B5" s="1">
        <v>30000</v>
      </c>
      <c r="C5" s="1">
        <v>0</v>
      </c>
      <c r="D5" s="1">
        <v>0</v>
      </c>
    </row>
    <row r="6" spans="1:4" x14ac:dyDescent="0.25">
      <c r="A6" s="8" t="s">
        <v>32</v>
      </c>
      <c r="B6" s="1">
        <v>30000</v>
      </c>
      <c r="C6" s="1">
        <v>0</v>
      </c>
      <c r="D6" s="1">
        <v>0</v>
      </c>
    </row>
    <row r="7" spans="1:4" x14ac:dyDescent="0.25">
      <c r="A7" s="9" t="s">
        <v>4</v>
      </c>
      <c r="B7" s="1">
        <v>30000</v>
      </c>
      <c r="C7" s="1">
        <v>0</v>
      </c>
      <c r="D7" s="1">
        <v>0</v>
      </c>
    </row>
    <row r="8" spans="1:4" x14ac:dyDescent="0.25">
      <c r="A8" s="8" t="s">
        <v>3</v>
      </c>
      <c r="B8" s="1">
        <v>0</v>
      </c>
      <c r="C8" s="1">
        <v>0</v>
      </c>
      <c r="D8" s="1">
        <v>31000</v>
      </c>
    </row>
    <row r="9" spans="1:4" x14ac:dyDescent="0.25">
      <c r="A9" s="9" t="s">
        <v>4</v>
      </c>
      <c r="B9" s="1">
        <v>0</v>
      </c>
      <c r="C9" s="1">
        <v>0</v>
      </c>
      <c r="D9" s="1">
        <v>31000</v>
      </c>
    </row>
    <row r="10" spans="1:4" x14ac:dyDescent="0.25">
      <c r="A10" s="3" t="s">
        <v>2</v>
      </c>
      <c r="B10" s="1">
        <v>60000</v>
      </c>
      <c r="C10" s="1">
        <v>0</v>
      </c>
      <c r="D10" s="1">
        <v>31000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5"/>
  <sheetViews>
    <sheetView tabSelected="1" zoomScale="115" zoomScaleNormal="115" workbookViewId="0">
      <selection activeCell="A4" sqref="A4:H304"/>
    </sheetView>
  </sheetViews>
  <sheetFormatPr baseColWidth="10" defaultRowHeight="15" x14ac:dyDescent="0.25"/>
  <cols>
    <col min="1" max="1" width="17.5703125" customWidth="1"/>
    <col min="2" max="2" width="51.7109375" customWidth="1"/>
    <col min="3" max="3" width="22.85546875" customWidth="1"/>
    <col min="4" max="4" width="7.140625" customWidth="1"/>
    <col min="5" max="5" width="17.85546875" customWidth="1"/>
    <col min="6" max="6" width="25" customWidth="1"/>
    <col min="7" max="7" width="23.85546875" customWidth="1"/>
    <col min="8" max="9" width="32.140625" customWidth="1"/>
    <col min="10" max="10" width="32.140625" bestFit="1" customWidth="1"/>
    <col min="11" max="11" width="32.140625" customWidth="1"/>
    <col min="12" max="12" width="16" customWidth="1"/>
    <col min="15" max="15" width="15.5703125" customWidth="1"/>
    <col min="18" max="18" width="21" customWidth="1"/>
    <col min="21" max="21" width="22" customWidth="1"/>
    <col min="24" max="24" width="18" customWidth="1"/>
    <col min="26" max="26" width="15.42578125" customWidth="1"/>
  </cols>
  <sheetData>
    <row r="2" spans="1:8" x14ac:dyDescent="0.25">
      <c r="H2">
        <v>0</v>
      </c>
    </row>
    <row r="4" spans="1:8" x14ac:dyDescent="0.25">
      <c r="A4" s="10" t="s">
        <v>7</v>
      </c>
      <c r="B4" s="10" t="s">
        <v>25</v>
      </c>
      <c r="C4" s="11" t="s">
        <v>9</v>
      </c>
      <c r="D4" s="10" t="s">
        <v>6</v>
      </c>
      <c r="E4" s="10" t="s">
        <v>10</v>
      </c>
      <c r="F4" s="20" t="s">
        <v>21</v>
      </c>
      <c r="G4" s="13" t="s">
        <v>20</v>
      </c>
      <c r="H4" s="12" t="s">
        <v>11</v>
      </c>
    </row>
    <row r="5" spans="1:8" x14ac:dyDescent="0.25">
      <c r="A5" s="4" t="s">
        <v>8</v>
      </c>
      <c r="B5" s="5" t="s">
        <v>13</v>
      </c>
      <c r="C5" s="4" t="s">
        <v>0</v>
      </c>
      <c r="D5" s="16" t="s">
        <v>4</v>
      </c>
      <c r="E5" s="23">
        <v>30000</v>
      </c>
      <c r="F5" s="4">
        <f>E5</f>
        <v>30000</v>
      </c>
      <c r="G5">
        <v>0</v>
      </c>
      <c r="H5" s="4">
        <v>0</v>
      </c>
    </row>
    <row r="6" spans="1:8" x14ac:dyDescent="0.25">
      <c r="A6" s="4" t="s">
        <v>8</v>
      </c>
      <c r="B6" s="5" t="s">
        <v>13</v>
      </c>
      <c r="C6" s="4" t="s">
        <v>32</v>
      </c>
      <c r="D6" s="17" t="s">
        <v>4</v>
      </c>
      <c r="E6" s="21">
        <v>30000</v>
      </c>
      <c r="F6" s="4">
        <f>IF(E5=E6,E6,0)</f>
        <v>30000</v>
      </c>
      <c r="G6" s="4">
        <f>IF(OR(E6&gt;E5,E6&lt;E5),E6,0)</f>
        <v>0</v>
      </c>
      <c r="H6" s="4">
        <v>0</v>
      </c>
    </row>
    <row r="7" spans="1:8" s="15" customFormat="1" x14ac:dyDescent="0.25">
      <c r="A7" s="5" t="s">
        <v>8</v>
      </c>
      <c r="B7" s="5" t="s">
        <v>13</v>
      </c>
      <c r="C7" s="5" t="s">
        <v>3</v>
      </c>
      <c r="D7" s="17" t="s">
        <v>4</v>
      </c>
      <c r="E7" s="24">
        <f>[1]PICHINCHA!$AP$4</f>
        <v>30000</v>
      </c>
      <c r="F7" s="5">
        <f>IF(E7&lt;=(E5*0.8),E7,0)</f>
        <v>0</v>
      </c>
      <c r="G7" s="5">
        <f>IF(AND((E5*0.8)&lt;E7,(E7&lt;=E5)),E7,0)</f>
        <v>30000</v>
      </c>
      <c r="H7" s="5">
        <f>IF(E7&gt;(E5*1),E7,0)</f>
        <v>0</v>
      </c>
    </row>
    <row r="8" spans="1:8" s="15" customFormat="1" x14ac:dyDescent="0.25">
      <c r="A8" s="5" t="s">
        <v>8</v>
      </c>
      <c r="B8" s="5" t="s">
        <v>13</v>
      </c>
      <c r="C8" s="4" t="s">
        <v>0</v>
      </c>
      <c r="D8" s="17" t="s">
        <v>5</v>
      </c>
      <c r="E8" s="24">
        <f>E5</f>
        <v>30000</v>
      </c>
      <c r="F8" s="4">
        <f t="shared" ref="F8" si="0">E8</f>
        <v>30000</v>
      </c>
      <c r="G8">
        <v>0</v>
      </c>
      <c r="H8" s="4">
        <v>0</v>
      </c>
    </row>
    <row r="9" spans="1:8" s="15" customFormat="1" x14ac:dyDescent="0.25">
      <c r="A9" s="5" t="s">
        <v>8</v>
      </c>
      <c r="B9" s="5" t="s">
        <v>13</v>
      </c>
      <c r="C9" s="4" t="s">
        <v>32</v>
      </c>
      <c r="D9" s="17" t="s">
        <v>5</v>
      </c>
      <c r="E9" s="21">
        <v>30000</v>
      </c>
      <c r="F9" s="4">
        <f t="shared" ref="F9" si="1">IF(E8=E9,E9,0)</f>
        <v>30000</v>
      </c>
      <c r="G9" s="4">
        <f t="shared" ref="G9:G72" si="2">IF(OR(E9&gt;E8,E9&lt;E8),E9,0)</f>
        <v>0</v>
      </c>
      <c r="H9" s="4">
        <v>0</v>
      </c>
    </row>
    <row r="10" spans="1:8" s="15" customFormat="1" x14ac:dyDescent="0.25">
      <c r="A10" s="5" t="s">
        <v>8</v>
      </c>
      <c r="B10" s="5" t="s">
        <v>13</v>
      </c>
      <c r="C10" s="5" t="s">
        <v>3</v>
      </c>
      <c r="D10" s="17" t="s">
        <v>5</v>
      </c>
      <c r="E10" s="14">
        <v>0</v>
      </c>
      <c r="F10" s="5">
        <f t="shared" ref="F10" si="3">IF(E10&lt;=(E8*0.8),E10,(E8*0.8))</f>
        <v>0</v>
      </c>
      <c r="G10" s="5">
        <f t="shared" ref="G10" si="4">IF(AND((E8*0.8)&lt;E10,(E8*1)=E8),E8-F10,0)</f>
        <v>0</v>
      </c>
      <c r="H10" s="5">
        <f t="shared" ref="H10" si="5">IF(E10&gt;(E8*1),E10-E8,0)</f>
        <v>0</v>
      </c>
    </row>
    <row r="11" spans="1:8" s="15" customFormat="1" x14ac:dyDescent="0.25">
      <c r="A11" s="5" t="s">
        <v>8</v>
      </c>
      <c r="B11" s="5" t="s">
        <v>26</v>
      </c>
      <c r="C11" s="5" t="s">
        <v>0</v>
      </c>
      <c r="D11" s="17" t="s">
        <v>4</v>
      </c>
      <c r="E11" s="14">
        <v>170004</v>
      </c>
      <c r="F11" s="4">
        <f t="shared" ref="F11" si="6">E11</f>
        <v>170004</v>
      </c>
      <c r="G11">
        <v>0</v>
      </c>
      <c r="H11" s="4">
        <v>0</v>
      </c>
    </row>
    <row r="12" spans="1:8" s="15" customFormat="1" x14ac:dyDescent="0.25">
      <c r="A12" s="5" t="s">
        <v>8</v>
      </c>
      <c r="B12" s="5" t="s">
        <v>26</v>
      </c>
      <c r="C12" s="5" t="s">
        <v>32</v>
      </c>
      <c r="D12" s="17" t="s">
        <v>4</v>
      </c>
      <c r="E12" s="14">
        <v>33145.94</v>
      </c>
      <c r="F12" s="4">
        <f t="shared" ref="F12" si="7">IF(E11=E12,E12,0)</f>
        <v>0</v>
      </c>
      <c r="G12" s="4">
        <f t="shared" ref="G12:G75" si="8">IF(OR(E12&gt;E11,E12&lt;E11),E12,0)</f>
        <v>33145.94</v>
      </c>
      <c r="H12" s="4">
        <v>0</v>
      </c>
    </row>
    <row r="13" spans="1:8" s="15" customFormat="1" x14ac:dyDescent="0.25">
      <c r="A13" s="5" t="s">
        <v>8</v>
      </c>
      <c r="B13" s="5" t="s">
        <v>26</v>
      </c>
      <c r="C13" s="5" t="s">
        <v>3</v>
      </c>
      <c r="D13" s="17" t="s">
        <v>4</v>
      </c>
      <c r="E13" s="14">
        <v>136858.06</v>
      </c>
      <c r="F13" s="5">
        <f t="shared" ref="F13" si="9">IF(E13&lt;=(E11*0.8),E13,(E11*0.8))</f>
        <v>136003.20000000001</v>
      </c>
      <c r="G13" s="5">
        <f t="shared" ref="G13" si="10">IF(AND((E11*0.8)&lt;E13,(E11*1)=E11),E11-F13,0)</f>
        <v>34000.799999999988</v>
      </c>
      <c r="H13" s="5">
        <f t="shared" ref="H13" si="11">IF(E13&gt;(E11*1),E13-E11,0)</f>
        <v>0</v>
      </c>
    </row>
    <row r="14" spans="1:8" s="15" customFormat="1" x14ac:dyDescent="0.25">
      <c r="A14" s="5" t="s">
        <v>8</v>
      </c>
      <c r="B14" s="5" t="s">
        <v>26</v>
      </c>
      <c r="C14" s="5" t="s">
        <v>0</v>
      </c>
      <c r="D14" s="17" t="s">
        <v>5</v>
      </c>
      <c r="E14" s="14">
        <f>E11</f>
        <v>170004</v>
      </c>
      <c r="F14" s="4">
        <f t="shared" ref="F14" si="12">E14</f>
        <v>170004</v>
      </c>
      <c r="G14">
        <v>0</v>
      </c>
      <c r="H14" s="4">
        <v>0</v>
      </c>
    </row>
    <row r="15" spans="1:8" s="15" customFormat="1" x14ac:dyDescent="0.25">
      <c r="A15" s="5" t="s">
        <v>8</v>
      </c>
      <c r="B15" s="5" t="s">
        <v>26</v>
      </c>
      <c r="C15" s="5" t="s">
        <v>32</v>
      </c>
      <c r="D15" s="17" t="s">
        <v>5</v>
      </c>
      <c r="E15" s="14">
        <v>33145.94</v>
      </c>
      <c r="F15" s="4">
        <f t="shared" ref="F15" si="13">IF(E14=E15,E15,0)</f>
        <v>0</v>
      </c>
      <c r="G15" s="4">
        <f t="shared" ref="G15:G78" si="14">IF(OR(E15&gt;E14,E15&lt;E14),E15,0)</f>
        <v>33145.94</v>
      </c>
      <c r="H15" s="4">
        <v>0</v>
      </c>
    </row>
    <row r="16" spans="1:8" s="15" customFormat="1" x14ac:dyDescent="0.25">
      <c r="A16" s="5" t="s">
        <v>8</v>
      </c>
      <c r="B16" s="5" t="s">
        <v>26</v>
      </c>
      <c r="C16" s="5" t="s">
        <v>3</v>
      </c>
      <c r="D16" s="17" t="s">
        <v>5</v>
      </c>
      <c r="E16" s="14">
        <v>136858.06</v>
      </c>
      <c r="F16" s="5">
        <f t="shared" ref="F16" si="15">IF(E16&lt;=(E14*0.8),E16,(E14*0.8))</f>
        <v>136003.20000000001</v>
      </c>
      <c r="G16" s="5">
        <f t="shared" ref="G16" si="16">IF(AND((E14*0.8)&lt;E16,(E14*1)=E14),E14-F16,0)</f>
        <v>34000.799999999988</v>
      </c>
      <c r="H16" s="5">
        <f t="shared" ref="H16" si="17">IF(E16&gt;(E14*1),E16-E14,0)</f>
        <v>0</v>
      </c>
    </row>
    <row r="17" spans="1:8" s="15" customFormat="1" x14ac:dyDescent="0.25">
      <c r="A17" s="5" t="s">
        <v>8</v>
      </c>
      <c r="B17" s="5" t="s">
        <v>14</v>
      </c>
      <c r="C17" s="4" t="s">
        <v>0</v>
      </c>
      <c r="D17" s="17" t="s">
        <v>4</v>
      </c>
      <c r="E17" s="29">
        <v>570000</v>
      </c>
      <c r="F17" s="4">
        <f t="shared" ref="F17" si="18">E17</f>
        <v>570000</v>
      </c>
      <c r="G17">
        <v>0</v>
      </c>
      <c r="H17" s="4">
        <v>0</v>
      </c>
    </row>
    <row r="18" spans="1:8" s="15" customFormat="1" x14ac:dyDescent="0.25">
      <c r="A18" s="5" t="s">
        <v>8</v>
      </c>
      <c r="B18" s="5" t="s">
        <v>14</v>
      </c>
      <c r="C18" s="4" t="s">
        <v>32</v>
      </c>
      <c r="D18" s="17" t="s">
        <v>4</v>
      </c>
      <c r="E18" s="14">
        <v>119535.24</v>
      </c>
      <c r="F18" s="4">
        <f t="shared" ref="F18" si="19">IF(E17=E18,E18,0)</f>
        <v>0</v>
      </c>
      <c r="G18" s="4">
        <f t="shared" ref="G18:G81" si="20">IF(OR(E18&gt;E17,E18&lt;E17),E18,0)</f>
        <v>119535.24</v>
      </c>
      <c r="H18" s="4">
        <v>0</v>
      </c>
    </row>
    <row r="19" spans="1:8" s="15" customFormat="1" x14ac:dyDescent="0.25">
      <c r="A19" s="5" t="s">
        <v>8</v>
      </c>
      <c r="B19" s="5" t="s">
        <v>14</v>
      </c>
      <c r="C19" s="5" t="s">
        <v>3</v>
      </c>
      <c r="D19" s="17" t="s">
        <v>4</v>
      </c>
      <c r="E19" s="14">
        <v>450464.76</v>
      </c>
      <c r="F19" s="5">
        <f t="shared" ref="F19" si="21">IF(E19&lt;=(E17*0.8),E19,(E17*0.8))</f>
        <v>450464.76</v>
      </c>
      <c r="G19" s="5">
        <f t="shared" ref="G19" si="22">IF(AND((E17*0.8)&lt;E19,(E17*1)=E17),E17-F19,0)</f>
        <v>0</v>
      </c>
      <c r="H19" s="5">
        <f t="shared" ref="H19" si="23">IF(E19&gt;(E17*1),E19-E17,0)</f>
        <v>0</v>
      </c>
    </row>
    <row r="20" spans="1:8" x14ac:dyDescent="0.25">
      <c r="A20" s="4" t="s">
        <v>8</v>
      </c>
      <c r="B20" s="5" t="s">
        <v>14</v>
      </c>
      <c r="C20" s="4" t="s">
        <v>0</v>
      </c>
      <c r="D20" s="17" t="s">
        <v>5</v>
      </c>
      <c r="E20" s="30">
        <f>E17</f>
        <v>570000</v>
      </c>
      <c r="F20" s="4">
        <f t="shared" ref="F20" si="24">E20</f>
        <v>570000</v>
      </c>
      <c r="G20">
        <v>0</v>
      </c>
      <c r="H20" s="4">
        <v>0</v>
      </c>
    </row>
    <row r="21" spans="1:8" x14ac:dyDescent="0.25">
      <c r="A21" s="4" t="s">
        <v>8</v>
      </c>
      <c r="B21" s="5" t="s">
        <v>14</v>
      </c>
      <c r="C21" s="4" t="s">
        <v>32</v>
      </c>
      <c r="D21" s="17" t="s">
        <v>5</v>
      </c>
      <c r="E21" s="5">
        <v>170070.95</v>
      </c>
      <c r="F21" s="4">
        <f t="shared" ref="F21" si="25">IF(E20=E21,E21,0)</f>
        <v>0</v>
      </c>
      <c r="G21" s="4">
        <f t="shared" ref="G21:G84" si="26">IF(OR(E21&gt;E20,E21&lt;E20),E21,0)</f>
        <v>170070.95</v>
      </c>
      <c r="H21" s="4">
        <v>0</v>
      </c>
    </row>
    <row r="22" spans="1:8" x14ac:dyDescent="0.25">
      <c r="A22" s="4" t="s">
        <v>8</v>
      </c>
      <c r="B22" s="5" t="s">
        <v>14</v>
      </c>
      <c r="C22" s="5" t="s">
        <v>3</v>
      </c>
      <c r="D22" s="17" t="s">
        <v>5</v>
      </c>
      <c r="E22" s="5">
        <v>399929.05</v>
      </c>
      <c r="F22" s="5">
        <f t="shared" ref="F22" si="27">IF(E22&lt;=(E20*0.8),E22,(E20*0.8))</f>
        <v>399929.05</v>
      </c>
      <c r="G22" s="5">
        <f t="shared" ref="G22" si="28">IF(AND((E20*0.8)&lt;E22,(E20*1)=E20),E20-F22,0)</f>
        <v>0</v>
      </c>
      <c r="H22" s="5">
        <f t="shared" ref="H22" si="29">IF(E22&gt;(E20*1),E22-E20,0)</f>
        <v>0</v>
      </c>
    </row>
    <row r="23" spans="1:8" x14ac:dyDescent="0.25">
      <c r="A23" s="4" t="s">
        <v>8</v>
      </c>
      <c r="B23" s="5" t="s">
        <v>15</v>
      </c>
      <c r="C23" s="4" t="s">
        <v>0</v>
      </c>
      <c r="D23" s="16" t="s">
        <v>4</v>
      </c>
      <c r="E23" s="4">
        <v>15000</v>
      </c>
      <c r="F23" s="4">
        <f t="shared" ref="F23" si="30">E23</f>
        <v>15000</v>
      </c>
      <c r="G23">
        <v>0</v>
      </c>
      <c r="H23" s="4">
        <v>0</v>
      </c>
    </row>
    <row r="24" spans="1:8" x14ac:dyDescent="0.25">
      <c r="A24" s="4" t="s">
        <v>8</v>
      </c>
      <c r="B24" s="5" t="s">
        <v>15</v>
      </c>
      <c r="C24" s="4" t="s">
        <v>32</v>
      </c>
      <c r="D24" s="17" t="s">
        <v>4</v>
      </c>
      <c r="E24" s="4">
        <v>2058</v>
      </c>
      <c r="F24" s="4">
        <f t="shared" ref="F24" si="31">IF(E23=E24,E24,0)</f>
        <v>0</v>
      </c>
      <c r="G24" s="4">
        <f t="shared" ref="G24:G87" si="32">IF(OR(E24&gt;E23,E24&lt;E23),E24,0)</f>
        <v>2058</v>
      </c>
      <c r="H24" s="4">
        <v>0</v>
      </c>
    </row>
    <row r="25" spans="1:8" x14ac:dyDescent="0.25">
      <c r="A25" s="4" t="s">
        <v>8</v>
      </c>
      <c r="B25" s="5" t="s">
        <v>15</v>
      </c>
      <c r="C25" s="5" t="s">
        <v>3</v>
      </c>
      <c r="D25" s="17" t="s">
        <v>4</v>
      </c>
      <c r="E25" s="4">
        <v>12942</v>
      </c>
      <c r="F25" s="5">
        <f t="shared" ref="F25" si="33">IF(E25&lt;=(E23*0.8),E25,(E23*0.8))</f>
        <v>12000</v>
      </c>
      <c r="G25" s="5">
        <f t="shared" ref="G25" si="34">IF(AND((E23*0.8)&lt;E25,(E23*1)=E23),E23-F25,0)</f>
        <v>3000</v>
      </c>
      <c r="H25" s="5">
        <f t="shared" ref="H25" si="35">IF(E25&gt;(E23*1),E25-E23,0)</f>
        <v>0</v>
      </c>
    </row>
    <row r="26" spans="1:8" x14ac:dyDescent="0.25">
      <c r="A26" s="4" t="s">
        <v>8</v>
      </c>
      <c r="B26" s="5" t="s">
        <v>15</v>
      </c>
      <c r="C26" s="4" t="s">
        <v>0</v>
      </c>
      <c r="D26" s="17" t="s">
        <v>5</v>
      </c>
      <c r="E26" s="4">
        <f>E23</f>
        <v>15000</v>
      </c>
      <c r="F26" s="4">
        <f t="shared" ref="F26" si="36">E26</f>
        <v>15000</v>
      </c>
      <c r="G26">
        <v>0</v>
      </c>
      <c r="H26" s="4">
        <v>0</v>
      </c>
    </row>
    <row r="27" spans="1:8" x14ac:dyDescent="0.25">
      <c r="A27" s="4" t="s">
        <v>8</v>
      </c>
      <c r="B27" s="5" t="s">
        <v>15</v>
      </c>
      <c r="C27" s="4" t="s">
        <v>32</v>
      </c>
      <c r="D27" s="17" t="s">
        <v>5</v>
      </c>
      <c r="E27" s="18">
        <v>2058</v>
      </c>
      <c r="F27" s="4">
        <f t="shared" ref="F27" si="37">IF(E26=E27,E27,0)</f>
        <v>0</v>
      </c>
      <c r="G27" s="4">
        <f t="shared" ref="G27:G90" si="38">IF(OR(E27&gt;E26,E27&lt;E26),E27,0)</f>
        <v>2058</v>
      </c>
      <c r="H27" s="4">
        <v>0</v>
      </c>
    </row>
    <row r="28" spans="1:8" x14ac:dyDescent="0.25">
      <c r="A28" s="4" t="s">
        <v>8</v>
      </c>
      <c r="B28" s="5" t="s">
        <v>15</v>
      </c>
      <c r="C28" s="5" t="s">
        <v>3</v>
      </c>
      <c r="D28" s="17" t="s">
        <v>5</v>
      </c>
      <c r="E28" s="19">
        <v>12942</v>
      </c>
      <c r="F28" s="5">
        <f t="shared" ref="F28" si="39">IF(E28&lt;=(E26*0.8),E28,(E26*0.8))</f>
        <v>12000</v>
      </c>
      <c r="G28" s="5">
        <f t="shared" ref="G28" si="40">IF(AND((E26*0.8)&lt;E28,(E26*1)=E26),E26-F28,0)</f>
        <v>3000</v>
      </c>
      <c r="H28" s="5">
        <f t="shared" ref="H28" si="41">IF(E28&gt;(E26*1),E28-E26,0)</f>
        <v>0</v>
      </c>
    </row>
    <row r="29" spans="1:8" x14ac:dyDescent="0.25">
      <c r="A29" s="4" t="s">
        <v>8</v>
      </c>
      <c r="B29" s="5" t="s">
        <v>18</v>
      </c>
      <c r="C29" s="4" t="s">
        <v>0</v>
      </c>
      <c r="D29" s="16" t="s">
        <v>4</v>
      </c>
      <c r="E29" s="4">
        <v>170000</v>
      </c>
      <c r="F29" s="4">
        <f t="shared" ref="F29" si="42">E29</f>
        <v>170000</v>
      </c>
      <c r="G29">
        <v>0</v>
      </c>
      <c r="H29" s="4">
        <v>0</v>
      </c>
    </row>
    <row r="30" spans="1:8" x14ac:dyDescent="0.25">
      <c r="A30" s="4" t="s">
        <v>8</v>
      </c>
      <c r="B30" s="5" t="s">
        <v>18</v>
      </c>
      <c r="C30" s="4" t="s">
        <v>32</v>
      </c>
      <c r="D30" s="17" t="s">
        <v>4</v>
      </c>
      <c r="E30" s="4">
        <v>27305.41</v>
      </c>
      <c r="F30" s="4">
        <f t="shared" ref="F30" si="43">IF(E29=E30,E30,0)</f>
        <v>0</v>
      </c>
      <c r="G30" s="4">
        <f t="shared" ref="G30:G93" si="44">IF(OR(E30&gt;E29,E30&lt;E29),E30,0)</f>
        <v>27305.41</v>
      </c>
      <c r="H30" s="4">
        <v>0</v>
      </c>
    </row>
    <row r="31" spans="1:8" x14ac:dyDescent="0.25">
      <c r="A31" s="4" t="s">
        <v>8</v>
      </c>
      <c r="B31" s="5" t="s">
        <v>18</v>
      </c>
      <c r="C31" s="5" t="s">
        <v>3</v>
      </c>
      <c r="D31" s="17" t="s">
        <v>4</v>
      </c>
      <c r="E31" s="4">
        <v>142694.59</v>
      </c>
      <c r="F31" s="5">
        <f t="shared" ref="F31" si="45">IF(E31&lt;=(E29*0.8),E31,(E29*0.8))</f>
        <v>136000</v>
      </c>
      <c r="G31" s="5">
        <f t="shared" ref="G31" si="46">IF(AND((E29*0.8)&lt;E31,(E29*1)=E29),E29-F31,0)</f>
        <v>34000</v>
      </c>
      <c r="H31" s="5">
        <f t="shared" ref="H31" si="47">IF(E31&gt;(E29*1),E31-E29,0)</f>
        <v>0</v>
      </c>
    </row>
    <row r="32" spans="1:8" x14ac:dyDescent="0.25">
      <c r="A32" s="4" t="s">
        <v>8</v>
      </c>
      <c r="B32" s="5" t="s">
        <v>18</v>
      </c>
      <c r="C32" s="4" t="s">
        <v>0</v>
      </c>
      <c r="D32" s="17" t="s">
        <v>5</v>
      </c>
      <c r="E32" s="5">
        <f>E29</f>
        <v>170000</v>
      </c>
      <c r="F32" s="4">
        <f t="shared" ref="F32" si="48">E32</f>
        <v>170000</v>
      </c>
      <c r="G32">
        <v>0</v>
      </c>
      <c r="H32" s="4">
        <v>0</v>
      </c>
    </row>
    <row r="33" spans="1:8" x14ac:dyDescent="0.25">
      <c r="A33" s="4" t="s">
        <v>8</v>
      </c>
      <c r="B33" s="5" t="s">
        <v>18</v>
      </c>
      <c r="C33" s="4" t="s">
        <v>32</v>
      </c>
      <c r="D33" s="17" t="s">
        <v>5</v>
      </c>
      <c r="E33" s="4">
        <v>27465.41</v>
      </c>
      <c r="F33" s="4">
        <f t="shared" ref="F33" si="49">IF(E32=E33,E33,0)</f>
        <v>0</v>
      </c>
      <c r="G33" s="4">
        <f t="shared" ref="G33:G96" si="50">IF(OR(E33&gt;E32,E33&lt;E32),E33,0)</f>
        <v>27465.41</v>
      </c>
      <c r="H33" s="4">
        <v>0</v>
      </c>
    </row>
    <row r="34" spans="1:8" x14ac:dyDescent="0.25">
      <c r="A34" s="4" t="s">
        <v>8</v>
      </c>
      <c r="B34" s="5" t="s">
        <v>18</v>
      </c>
      <c r="C34" s="5" t="s">
        <v>3</v>
      </c>
      <c r="D34" s="17" t="s">
        <v>5</v>
      </c>
      <c r="E34" s="4">
        <v>142534.59</v>
      </c>
      <c r="F34" s="5">
        <f t="shared" ref="F34" si="51">IF(E34&lt;=(E32*0.8),E34,(E32*0.8))</f>
        <v>136000</v>
      </c>
      <c r="G34" s="5">
        <f t="shared" ref="G34" si="52">IF(AND((E32*0.8)&lt;E34,(E32*1)=E32),E32-F34,0)</f>
        <v>34000</v>
      </c>
      <c r="H34" s="5">
        <f t="shared" ref="H34" si="53">IF(E34&gt;(E32*1),E34-E32,0)</f>
        <v>0</v>
      </c>
    </row>
    <row r="35" spans="1:8" x14ac:dyDescent="0.25">
      <c r="A35" s="4" t="s">
        <v>8</v>
      </c>
      <c r="B35" s="5" t="s">
        <v>16</v>
      </c>
      <c r="C35" s="4" t="s">
        <v>0</v>
      </c>
      <c r="D35" s="16" t="s">
        <v>4</v>
      </c>
      <c r="E35" s="4">
        <v>140000</v>
      </c>
      <c r="F35" s="4">
        <f t="shared" ref="F35" si="54">E35</f>
        <v>140000</v>
      </c>
      <c r="G35">
        <v>0</v>
      </c>
      <c r="H35" s="4">
        <v>0</v>
      </c>
    </row>
    <row r="36" spans="1:8" x14ac:dyDescent="0.25">
      <c r="A36" s="4" t="s">
        <v>8</v>
      </c>
      <c r="B36" s="5" t="s">
        <v>16</v>
      </c>
      <c r="C36" s="4" t="s">
        <v>32</v>
      </c>
      <c r="D36" s="17" t="s">
        <v>4</v>
      </c>
      <c r="E36" s="4">
        <v>100222</v>
      </c>
      <c r="F36" s="4">
        <f t="shared" ref="F36" si="55">IF(E35=E36,E36,0)</f>
        <v>0</v>
      </c>
      <c r="G36" s="4">
        <f t="shared" ref="G36:G99" si="56">IF(OR(E36&gt;E35,E36&lt;E35),E36,0)</f>
        <v>100222</v>
      </c>
      <c r="H36" s="4">
        <v>0</v>
      </c>
    </row>
    <row r="37" spans="1:8" x14ac:dyDescent="0.25">
      <c r="A37" s="4" t="s">
        <v>8</v>
      </c>
      <c r="B37" s="5" t="s">
        <v>16</v>
      </c>
      <c r="C37" s="5" t="s">
        <v>3</v>
      </c>
      <c r="D37" s="17" t="s">
        <v>4</v>
      </c>
      <c r="E37" s="4">
        <v>39778</v>
      </c>
      <c r="F37" s="5">
        <f t="shared" ref="F37" si="57">IF(E37&lt;=(E35*0.8),E37,(E35*0.8))</f>
        <v>39778</v>
      </c>
      <c r="G37" s="5">
        <f t="shared" ref="G37" si="58">IF(AND((E35*0.8)&lt;E37,(E35*1)=E35),E35-F37,0)</f>
        <v>0</v>
      </c>
      <c r="H37" s="5">
        <f t="shared" ref="H37" si="59">IF(E37&gt;(E35*1),E37-E35,0)</f>
        <v>0</v>
      </c>
    </row>
    <row r="38" spans="1:8" x14ac:dyDescent="0.25">
      <c r="A38" s="4" t="s">
        <v>8</v>
      </c>
      <c r="B38" s="5" t="s">
        <v>16</v>
      </c>
      <c r="C38" s="4" t="s">
        <v>0</v>
      </c>
      <c r="D38" s="17" t="s">
        <v>5</v>
      </c>
      <c r="E38" s="4">
        <f>E35</f>
        <v>140000</v>
      </c>
      <c r="F38" s="4">
        <f t="shared" ref="F38" si="60">E38</f>
        <v>140000</v>
      </c>
      <c r="G38">
        <v>0</v>
      </c>
      <c r="H38" s="4">
        <v>0</v>
      </c>
    </row>
    <row r="39" spans="1:8" x14ac:dyDescent="0.25">
      <c r="A39" s="4" t="s">
        <v>8</v>
      </c>
      <c r="B39" s="5" t="s">
        <v>16</v>
      </c>
      <c r="C39" s="4" t="s">
        <v>32</v>
      </c>
      <c r="D39" s="17" t="s">
        <v>5</v>
      </c>
      <c r="E39" s="4">
        <v>100222</v>
      </c>
      <c r="F39" s="4">
        <f t="shared" ref="F39" si="61">IF(E38=E39,E39,0)</f>
        <v>0</v>
      </c>
      <c r="G39" s="4">
        <f t="shared" ref="G39:G102" si="62">IF(OR(E39&gt;E38,E39&lt;E38),E39,0)</f>
        <v>100222</v>
      </c>
      <c r="H39" s="4">
        <v>0</v>
      </c>
    </row>
    <row r="40" spans="1:8" x14ac:dyDescent="0.25">
      <c r="A40" s="4" t="s">
        <v>8</v>
      </c>
      <c r="B40" s="5" t="s">
        <v>16</v>
      </c>
      <c r="C40" s="5" t="s">
        <v>3</v>
      </c>
      <c r="D40" s="5" t="s">
        <v>5</v>
      </c>
      <c r="E40" s="4">
        <v>39778</v>
      </c>
      <c r="F40" s="5">
        <f t="shared" ref="F40" si="63">IF(E40&lt;=(E38*0.8),E40,(E38*0.8))</f>
        <v>39778</v>
      </c>
      <c r="G40" s="5">
        <f t="shared" ref="G40" si="64">IF(AND((E38*0.8)&lt;E40,(E38*1)=E38),E38-F40,0)</f>
        <v>0</v>
      </c>
      <c r="H40" s="5">
        <f t="shared" ref="H40" si="65">IF(E40&gt;(E38*1),E40-E38,0)</f>
        <v>0</v>
      </c>
    </row>
    <row r="41" spans="1:8" x14ac:dyDescent="0.25">
      <c r="A41" s="5" t="s">
        <v>8</v>
      </c>
      <c r="B41" s="5" t="s">
        <v>17</v>
      </c>
      <c r="C41" s="4" t="s">
        <v>0</v>
      </c>
      <c r="D41" s="4" t="s">
        <v>4</v>
      </c>
      <c r="E41" s="4">
        <v>7680</v>
      </c>
      <c r="F41" s="4">
        <f t="shared" ref="F41" si="66">E41</f>
        <v>7680</v>
      </c>
      <c r="G41">
        <v>0</v>
      </c>
      <c r="H41" s="4">
        <v>0</v>
      </c>
    </row>
    <row r="42" spans="1:8" x14ac:dyDescent="0.25">
      <c r="A42" s="5" t="s">
        <v>8</v>
      </c>
      <c r="B42" s="5" t="s">
        <v>17</v>
      </c>
      <c r="C42" s="4" t="s">
        <v>32</v>
      </c>
      <c r="D42" s="5" t="s">
        <v>4</v>
      </c>
      <c r="E42" s="4">
        <v>190</v>
      </c>
      <c r="F42" s="4">
        <f t="shared" ref="F42" si="67">IF(E41=E42,E42,0)</f>
        <v>0</v>
      </c>
      <c r="G42" s="4">
        <f t="shared" ref="G42:G105" si="68">IF(OR(E42&gt;E41,E42&lt;E41),E42,0)</f>
        <v>190</v>
      </c>
      <c r="H42" s="4">
        <v>0</v>
      </c>
    </row>
    <row r="43" spans="1:8" x14ac:dyDescent="0.25">
      <c r="A43" s="5" t="s">
        <v>8</v>
      </c>
      <c r="B43" s="5" t="s">
        <v>17</v>
      </c>
      <c r="C43" s="5" t="s">
        <v>3</v>
      </c>
      <c r="D43" s="5" t="s">
        <v>4</v>
      </c>
      <c r="E43" s="4">
        <v>7490</v>
      </c>
      <c r="F43" s="5">
        <f t="shared" ref="F43" si="69">IF(E43&lt;=(E41*0.8),E43,(E41*0.8))</f>
        <v>6144</v>
      </c>
      <c r="G43" s="5">
        <f t="shared" ref="G43" si="70">IF(AND((E41*0.8)&lt;E43,(E41*1)=E41),E41-F43,0)</f>
        <v>1536</v>
      </c>
      <c r="H43" s="5">
        <f t="shared" ref="H43" si="71">IF(E43&gt;(E41*1),E43-E41,0)</f>
        <v>0</v>
      </c>
    </row>
    <row r="44" spans="1:8" x14ac:dyDescent="0.25">
      <c r="A44" s="5" t="s">
        <v>8</v>
      </c>
      <c r="B44" s="5" t="s">
        <v>17</v>
      </c>
      <c r="C44" s="4" t="s">
        <v>0</v>
      </c>
      <c r="D44" s="5" t="s">
        <v>5</v>
      </c>
      <c r="E44" s="4">
        <f>E41</f>
        <v>7680</v>
      </c>
      <c r="F44" s="4">
        <f t="shared" ref="F44" si="72">E44</f>
        <v>7680</v>
      </c>
      <c r="G44">
        <v>0</v>
      </c>
      <c r="H44" s="4">
        <v>0</v>
      </c>
    </row>
    <row r="45" spans="1:8" x14ac:dyDescent="0.25">
      <c r="A45" s="5" t="s">
        <v>8</v>
      </c>
      <c r="B45" s="5" t="s">
        <v>17</v>
      </c>
      <c r="C45" s="4" t="s">
        <v>32</v>
      </c>
      <c r="D45" s="5" t="s">
        <v>5</v>
      </c>
      <c r="E45" s="4">
        <v>190</v>
      </c>
      <c r="F45" s="4">
        <f t="shared" ref="F45" si="73">IF(E44=E45,E45,0)</f>
        <v>0</v>
      </c>
      <c r="G45" s="4">
        <f t="shared" ref="G45:G108" si="74">IF(OR(E45&gt;E44,E45&lt;E44),E45,0)</f>
        <v>190</v>
      </c>
      <c r="H45" s="4">
        <v>0</v>
      </c>
    </row>
    <row r="46" spans="1:8" x14ac:dyDescent="0.25">
      <c r="A46" s="5" t="s">
        <v>8</v>
      </c>
      <c r="B46" s="5" t="s">
        <v>17</v>
      </c>
      <c r="C46" s="5" t="s">
        <v>3</v>
      </c>
      <c r="D46" s="5" t="s">
        <v>5</v>
      </c>
      <c r="E46" s="4">
        <v>7490</v>
      </c>
      <c r="F46" s="5">
        <f t="shared" ref="F46" si="75">IF(E46&lt;=(E44*0.8),E46,(E44*0.8))</f>
        <v>6144</v>
      </c>
      <c r="G46" s="5">
        <f t="shared" ref="G46" si="76">IF(AND((E44*0.8)&lt;E46,(E44*1)=E44),E44-F46,0)</f>
        <v>1536</v>
      </c>
      <c r="H46" s="5">
        <f t="shared" ref="H46" si="77">IF(E46&gt;(E44*1),E46-E44,0)</f>
        <v>0</v>
      </c>
    </row>
    <row r="47" spans="1:8" x14ac:dyDescent="0.25">
      <c r="A47" s="5" t="s">
        <v>8</v>
      </c>
      <c r="B47" s="5" t="s">
        <v>19</v>
      </c>
      <c r="C47" s="4" t="s">
        <v>0</v>
      </c>
      <c r="D47" s="4" t="s">
        <v>4</v>
      </c>
      <c r="E47" s="4">
        <v>37900</v>
      </c>
      <c r="F47" s="4">
        <f t="shared" ref="F47" si="78">E47</f>
        <v>37900</v>
      </c>
      <c r="G47">
        <v>0</v>
      </c>
      <c r="H47" s="4">
        <v>0</v>
      </c>
    </row>
    <row r="48" spans="1:8" x14ac:dyDescent="0.25">
      <c r="A48" s="5" t="s">
        <v>8</v>
      </c>
      <c r="B48" s="5" t="s">
        <v>19</v>
      </c>
      <c r="C48" s="4" t="s">
        <v>32</v>
      </c>
      <c r="D48" s="5" t="s">
        <v>4</v>
      </c>
      <c r="E48" s="4">
        <v>17890</v>
      </c>
      <c r="F48" s="4">
        <f t="shared" ref="F48" si="79">IF(E47=E48,E48,0)</f>
        <v>0</v>
      </c>
      <c r="G48" s="4">
        <f t="shared" ref="G48:G111" si="80">IF(OR(E48&gt;E47,E48&lt;E47),E48,0)</f>
        <v>17890</v>
      </c>
      <c r="H48" s="4">
        <v>0</v>
      </c>
    </row>
    <row r="49" spans="1:8" x14ac:dyDescent="0.25">
      <c r="A49" s="5" t="s">
        <v>8</v>
      </c>
      <c r="B49" s="5" t="s">
        <v>19</v>
      </c>
      <c r="C49" s="5" t="s">
        <v>3</v>
      </c>
      <c r="D49" s="5" t="s">
        <v>4</v>
      </c>
      <c r="E49" s="4">
        <v>20010</v>
      </c>
      <c r="F49" s="5">
        <f t="shared" ref="F49" si="81">IF(E49&lt;=(E47*0.8),E49,(E47*0.8))</f>
        <v>20010</v>
      </c>
      <c r="G49" s="5">
        <f t="shared" ref="G49" si="82">IF(AND((E47*0.8)&lt;E49,(E47*1)=E47),E47-F49,0)</f>
        <v>0</v>
      </c>
      <c r="H49" s="5">
        <f t="shared" ref="H49" si="83">IF(E49&gt;(E47*1),E49-E47,0)</f>
        <v>0</v>
      </c>
    </row>
    <row r="50" spans="1:8" x14ac:dyDescent="0.25">
      <c r="A50" s="4" t="s">
        <v>8</v>
      </c>
      <c r="B50" s="5" t="s">
        <v>19</v>
      </c>
      <c r="C50" s="4" t="s">
        <v>0</v>
      </c>
      <c r="D50" s="5" t="s">
        <v>5</v>
      </c>
      <c r="E50" s="4">
        <f>E47</f>
        <v>37900</v>
      </c>
      <c r="F50" s="4">
        <f t="shared" ref="F50" si="84">E50</f>
        <v>37900</v>
      </c>
      <c r="G50">
        <v>0</v>
      </c>
      <c r="H50" s="4">
        <v>0</v>
      </c>
    </row>
    <row r="51" spans="1:8" x14ac:dyDescent="0.25">
      <c r="A51" s="4" t="s">
        <v>8</v>
      </c>
      <c r="B51" s="5" t="s">
        <v>19</v>
      </c>
      <c r="C51" s="4" t="s">
        <v>32</v>
      </c>
      <c r="D51" s="5" t="s">
        <v>5</v>
      </c>
      <c r="E51" s="4">
        <v>17890</v>
      </c>
      <c r="F51" s="4">
        <f t="shared" ref="F51" si="85">IF(E50=E51,E51,0)</f>
        <v>0</v>
      </c>
      <c r="G51" s="4">
        <f t="shared" ref="G51:G114" si="86">IF(OR(E51&gt;E50,E51&lt;E50),E51,0)</f>
        <v>17890</v>
      </c>
      <c r="H51" s="4">
        <v>0</v>
      </c>
    </row>
    <row r="52" spans="1:8" x14ac:dyDescent="0.25">
      <c r="A52" s="4" t="s">
        <v>8</v>
      </c>
      <c r="B52" s="5" t="s">
        <v>19</v>
      </c>
      <c r="C52" s="5" t="s">
        <v>3</v>
      </c>
      <c r="D52" s="5" t="s">
        <v>5</v>
      </c>
      <c r="E52" s="4">
        <v>20010</v>
      </c>
      <c r="F52" s="5">
        <f t="shared" ref="F52" si="87">IF(E52&lt;=(E50*0.8),E52,(E50*0.8))</f>
        <v>20010</v>
      </c>
      <c r="G52" s="5">
        <f t="shared" ref="G52" si="88">IF(AND((E50*0.8)&lt;E52,(E50*1)=E50),E50-F52,0)</f>
        <v>0</v>
      </c>
      <c r="H52" s="5">
        <f t="shared" ref="H52" si="89">IF(E52&gt;(E50*1),E52-E50,0)</f>
        <v>0</v>
      </c>
    </row>
    <row r="53" spans="1:8" x14ac:dyDescent="0.25">
      <c r="A53" s="5" t="s">
        <v>24</v>
      </c>
      <c r="B53" s="5" t="s">
        <v>13</v>
      </c>
      <c r="C53" s="4" t="s">
        <v>0</v>
      </c>
      <c r="D53" s="25" t="s">
        <v>4</v>
      </c>
      <c r="E53" s="4">
        <v>30000</v>
      </c>
      <c r="F53" s="4">
        <f t="shared" ref="F53" si="90">E53</f>
        <v>30000</v>
      </c>
      <c r="G53">
        <v>0</v>
      </c>
      <c r="H53" s="4">
        <v>0</v>
      </c>
    </row>
    <row r="54" spans="1:8" x14ac:dyDescent="0.25">
      <c r="A54" s="5" t="s">
        <v>24</v>
      </c>
      <c r="B54" s="5" t="s">
        <v>13</v>
      </c>
      <c r="C54" s="4" t="s">
        <v>32</v>
      </c>
      <c r="D54" s="26" t="s">
        <v>4</v>
      </c>
      <c r="E54" s="4">
        <v>30000</v>
      </c>
      <c r="F54" s="4">
        <f t="shared" ref="F54" si="91">IF(E53=E54,E54,0)</f>
        <v>30000</v>
      </c>
      <c r="G54" s="4">
        <f t="shared" ref="G54:G117" si="92">IF(OR(E54&gt;E53,E54&lt;E53),E54,0)</f>
        <v>0</v>
      </c>
      <c r="H54" s="4">
        <v>0</v>
      </c>
    </row>
    <row r="55" spans="1:8" x14ac:dyDescent="0.25">
      <c r="A55" s="5" t="s">
        <v>24</v>
      </c>
      <c r="B55" s="5" t="s">
        <v>13</v>
      </c>
      <c r="C55" s="5" t="s">
        <v>3</v>
      </c>
      <c r="D55" s="26" t="s">
        <v>4</v>
      </c>
      <c r="E55" s="4">
        <v>0</v>
      </c>
      <c r="F55" s="5">
        <f t="shared" ref="F55" si="93">IF(E55&lt;=(E53*0.8),E55,(E53*0.8))</f>
        <v>0</v>
      </c>
      <c r="G55" s="5">
        <f t="shared" ref="G55" si="94">IF(AND((E53*0.8)&lt;E55,(E53*1)=E53),E53-F55,0)</f>
        <v>0</v>
      </c>
      <c r="H55" s="5">
        <f t="shared" ref="H55" si="95">IF(E55&gt;(E53*1),E55-E53,0)</f>
        <v>0</v>
      </c>
    </row>
    <row r="56" spans="1:8" x14ac:dyDescent="0.25">
      <c r="A56" s="5" t="s">
        <v>24</v>
      </c>
      <c r="B56" s="5" t="s">
        <v>13</v>
      </c>
      <c r="C56" s="4" t="s">
        <v>0</v>
      </c>
      <c r="D56" s="26" t="s">
        <v>5</v>
      </c>
      <c r="E56" s="4">
        <v>30000</v>
      </c>
      <c r="F56" s="4">
        <f t="shared" ref="F56" si="96">E56</f>
        <v>30000</v>
      </c>
      <c r="G56">
        <v>0</v>
      </c>
      <c r="H56" s="4">
        <v>0</v>
      </c>
    </row>
    <row r="57" spans="1:8" x14ac:dyDescent="0.25">
      <c r="A57" s="5" t="s">
        <v>24</v>
      </c>
      <c r="B57" s="5" t="s">
        <v>13</v>
      </c>
      <c r="C57" s="4" t="s">
        <v>32</v>
      </c>
      <c r="D57" s="26" t="s">
        <v>5</v>
      </c>
      <c r="E57" s="4">
        <v>30000</v>
      </c>
      <c r="F57" s="4">
        <f t="shared" ref="F57" si="97">IF(E56=E57,E57,0)</f>
        <v>30000</v>
      </c>
      <c r="G57" s="4">
        <f t="shared" ref="G57:G120" si="98">IF(OR(E57&gt;E56,E57&lt;E56),E57,0)</f>
        <v>0</v>
      </c>
      <c r="H57" s="4">
        <v>0</v>
      </c>
    </row>
    <row r="58" spans="1:8" x14ac:dyDescent="0.25">
      <c r="A58" s="5" t="s">
        <v>24</v>
      </c>
      <c r="B58" s="5" t="s">
        <v>13</v>
      </c>
      <c r="C58" s="5" t="s">
        <v>3</v>
      </c>
      <c r="D58" s="26" t="s">
        <v>5</v>
      </c>
      <c r="E58" s="4">
        <v>0</v>
      </c>
      <c r="F58" s="5">
        <f t="shared" ref="F58" si="99">IF(E58&lt;=(E56*0.8),E58,(E56*0.8))</f>
        <v>0</v>
      </c>
      <c r="G58" s="5">
        <f t="shared" ref="G58" si="100">IF(AND((E56*0.8)&lt;E58,(E56*1)=E56),E56-F58,0)</f>
        <v>0</v>
      </c>
      <c r="H58" s="5">
        <f t="shared" ref="H58" si="101">IF(E58&gt;(E56*1),E58-E56,0)</f>
        <v>0</v>
      </c>
    </row>
    <row r="59" spans="1:8" x14ac:dyDescent="0.25">
      <c r="A59" s="5" t="s">
        <v>24</v>
      </c>
      <c r="B59" s="5" t="s">
        <v>26</v>
      </c>
      <c r="C59" s="4" t="s">
        <v>0</v>
      </c>
      <c r="D59" s="26" t="s">
        <v>4</v>
      </c>
      <c r="E59" s="4">
        <v>170004</v>
      </c>
      <c r="F59" s="4">
        <f t="shared" ref="F59" si="102">E59</f>
        <v>170004</v>
      </c>
      <c r="G59">
        <v>0</v>
      </c>
      <c r="H59" s="4">
        <v>0</v>
      </c>
    </row>
    <row r="60" spans="1:8" x14ac:dyDescent="0.25">
      <c r="A60" s="5" t="s">
        <v>24</v>
      </c>
      <c r="B60" s="5" t="s">
        <v>26</v>
      </c>
      <c r="C60" s="4" t="s">
        <v>32</v>
      </c>
      <c r="D60" s="26" t="s">
        <v>4</v>
      </c>
      <c r="E60" s="4">
        <v>44026</v>
      </c>
      <c r="F60" s="4">
        <f t="shared" ref="F60" si="103">IF(E59=E60,E60,0)</f>
        <v>0</v>
      </c>
      <c r="G60" s="4">
        <f t="shared" ref="G60:G123" si="104">IF(OR(E60&gt;E59,E60&lt;E59),E60,0)</f>
        <v>44026</v>
      </c>
      <c r="H60" s="4">
        <v>0</v>
      </c>
    </row>
    <row r="61" spans="1:8" x14ac:dyDescent="0.25">
      <c r="A61" s="5" t="s">
        <v>24</v>
      </c>
      <c r="B61" s="5" t="s">
        <v>26</v>
      </c>
      <c r="C61" s="5" t="s">
        <v>3</v>
      </c>
      <c r="D61" s="26" t="s">
        <v>4</v>
      </c>
      <c r="E61" s="4">
        <v>125978</v>
      </c>
      <c r="F61" s="5">
        <f t="shared" ref="F61" si="105">IF(E61&lt;=(E59*0.8),E61,(E59*0.8))</f>
        <v>125978</v>
      </c>
      <c r="G61" s="5">
        <f t="shared" ref="G61" si="106">IF(AND((E59*0.8)&lt;E61,(E59*1)=E59),E59-F61,0)</f>
        <v>0</v>
      </c>
      <c r="H61" s="5">
        <f t="shared" ref="H61" si="107">IF(E61&gt;(E59*1),E61-E59,0)</f>
        <v>0</v>
      </c>
    </row>
    <row r="62" spans="1:8" x14ac:dyDescent="0.25">
      <c r="A62" s="5" t="s">
        <v>24</v>
      </c>
      <c r="B62" s="5" t="s">
        <v>26</v>
      </c>
      <c r="C62" s="4" t="s">
        <v>0</v>
      </c>
      <c r="D62" s="26" t="s">
        <v>5</v>
      </c>
      <c r="E62" s="4">
        <f>E59</f>
        <v>170004</v>
      </c>
      <c r="F62" s="4">
        <f t="shared" ref="F62" si="108">E62</f>
        <v>170004</v>
      </c>
      <c r="G62">
        <v>0</v>
      </c>
      <c r="H62" s="4">
        <v>0</v>
      </c>
    </row>
    <row r="63" spans="1:8" x14ac:dyDescent="0.25">
      <c r="A63" s="5" t="s">
        <v>24</v>
      </c>
      <c r="B63" s="5" t="s">
        <v>26</v>
      </c>
      <c r="C63" s="4" t="s">
        <v>32</v>
      </c>
      <c r="D63" s="26" t="s">
        <v>5</v>
      </c>
      <c r="E63" s="4">
        <v>44026</v>
      </c>
      <c r="F63" s="4">
        <f t="shared" ref="F63" si="109">IF(E62=E63,E63,0)</f>
        <v>0</v>
      </c>
      <c r="G63" s="4">
        <f t="shared" ref="G63:G126" si="110">IF(OR(E63&gt;E62,E63&lt;E62),E63,0)</f>
        <v>44026</v>
      </c>
      <c r="H63" s="4">
        <v>0</v>
      </c>
    </row>
    <row r="64" spans="1:8" x14ac:dyDescent="0.25">
      <c r="A64" s="5" t="s">
        <v>24</v>
      </c>
      <c r="B64" s="5" t="s">
        <v>26</v>
      </c>
      <c r="C64" s="5" t="s">
        <v>3</v>
      </c>
      <c r="D64" s="26" t="s">
        <v>5</v>
      </c>
      <c r="E64" s="4">
        <v>125978</v>
      </c>
      <c r="F64" s="5">
        <f t="shared" ref="F64" si="111">IF(E64&lt;=(E62*0.8),E64,(E62*0.8))</f>
        <v>125978</v>
      </c>
      <c r="G64" s="5">
        <f t="shared" ref="G64" si="112">IF(AND((E62*0.8)&lt;E64,(E62*1)=E62),E62-F64,0)</f>
        <v>0</v>
      </c>
      <c r="H64" s="5">
        <f t="shared" ref="H64" si="113">IF(E64&gt;(E62*1),E64-E62,0)</f>
        <v>0</v>
      </c>
    </row>
    <row r="65" spans="1:8" x14ac:dyDescent="0.25">
      <c r="A65" s="5" t="s">
        <v>24</v>
      </c>
      <c r="B65" s="5" t="s">
        <v>14</v>
      </c>
      <c r="C65" s="4" t="s">
        <v>0</v>
      </c>
      <c r="D65" s="25" t="s">
        <v>4</v>
      </c>
      <c r="E65" s="4">
        <v>490000</v>
      </c>
      <c r="F65" s="4">
        <f t="shared" ref="F65" si="114">E65</f>
        <v>490000</v>
      </c>
      <c r="G65">
        <v>0</v>
      </c>
      <c r="H65" s="4">
        <v>0</v>
      </c>
    </row>
    <row r="66" spans="1:8" x14ac:dyDescent="0.25">
      <c r="A66" s="5" t="s">
        <v>24</v>
      </c>
      <c r="B66" s="5" t="s">
        <v>14</v>
      </c>
      <c r="C66" s="4" t="s">
        <v>32</v>
      </c>
      <c r="D66" s="26" t="s">
        <v>4</v>
      </c>
      <c r="E66" s="4">
        <v>90699.55</v>
      </c>
      <c r="F66" s="4">
        <f t="shared" ref="F66" si="115">IF(E65=E66,E66,0)</f>
        <v>0</v>
      </c>
      <c r="G66" s="4">
        <f t="shared" ref="G66:G129" si="116">IF(OR(E66&gt;E65,E66&lt;E65),E66,0)</f>
        <v>90699.55</v>
      </c>
      <c r="H66" s="4">
        <v>0</v>
      </c>
    </row>
    <row r="67" spans="1:8" x14ac:dyDescent="0.25">
      <c r="A67" s="5" t="s">
        <v>24</v>
      </c>
      <c r="B67" s="5" t="s">
        <v>14</v>
      </c>
      <c r="C67" s="5" t="s">
        <v>3</v>
      </c>
      <c r="D67" s="26" t="s">
        <v>4</v>
      </c>
      <c r="E67" s="4">
        <v>399300.45</v>
      </c>
      <c r="F67" s="5">
        <f t="shared" ref="F67" si="117">IF(E67&lt;=(E65*0.8),E67,(E65*0.8))</f>
        <v>392000</v>
      </c>
      <c r="G67" s="5">
        <f t="shared" ref="G67" si="118">IF(AND((E65*0.8)&lt;E67,(E65*1)=E65),E65-F67,0)</f>
        <v>98000</v>
      </c>
      <c r="H67" s="5">
        <f t="shared" ref="H67" si="119">IF(E67&gt;(E65*1),E67-E65,0)</f>
        <v>0</v>
      </c>
    </row>
    <row r="68" spans="1:8" x14ac:dyDescent="0.25">
      <c r="A68" s="5" t="s">
        <v>24</v>
      </c>
      <c r="B68" s="5" t="s">
        <v>14</v>
      </c>
      <c r="C68" s="4" t="s">
        <v>0</v>
      </c>
      <c r="D68" s="26" t="s">
        <v>5</v>
      </c>
      <c r="E68" s="4">
        <v>490000</v>
      </c>
      <c r="F68" s="4">
        <f t="shared" ref="F68" si="120">E68</f>
        <v>490000</v>
      </c>
      <c r="G68">
        <v>0</v>
      </c>
      <c r="H68" s="4">
        <v>0</v>
      </c>
    </row>
    <row r="69" spans="1:8" x14ac:dyDescent="0.25">
      <c r="A69" s="5" t="s">
        <v>24</v>
      </c>
      <c r="B69" s="5" t="s">
        <v>14</v>
      </c>
      <c r="C69" s="4" t="s">
        <v>32</v>
      </c>
      <c r="D69" s="26" t="s">
        <v>5</v>
      </c>
      <c r="E69" s="4">
        <v>116125.55</v>
      </c>
      <c r="F69" s="4">
        <f t="shared" ref="F69" si="121">IF(E68=E69,E69,0)</f>
        <v>0</v>
      </c>
      <c r="G69" s="4">
        <f t="shared" ref="G69:G132" si="122">IF(OR(E69&gt;E68,E69&lt;E68),E69,0)</f>
        <v>116125.55</v>
      </c>
      <c r="H69" s="4">
        <v>0</v>
      </c>
    </row>
    <row r="70" spans="1:8" x14ac:dyDescent="0.25">
      <c r="A70" s="5" t="s">
        <v>24</v>
      </c>
      <c r="B70" s="5" t="s">
        <v>14</v>
      </c>
      <c r="C70" s="5" t="s">
        <v>3</v>
      </c>
      <c r="D70" s="26" t="s">
        <v>5</v>
      </c>
      <c r="E70" s="4">
        <v>373874.45</v>
      </c>
      <c r="F70" s="5">
        <f t="shared" ref="F70" si="123">IF(E70&lt;=(E68*0.8),E70,(E68*0.8))</f>
        <v>373874.45</v>
      </c>
      <c r="G70" s="5">
        <f t="shared" ref="G70" si="124">IF(AND((E68*0.8)&lt;E70,(E68*1)=E68),E68-F70,0)</f>
        <v>0</v>
      </c>
      <c r="H70" s="5">
        <f t="shared" ref="H70" si="125">IF(E70&gt;(E68*1),E70-E68,0)</f>
        <v>0</v>
      </c>
    </row>
    <row r="71" spans="1:8" x14ac:dyDescent="0.25">
      <c r="A71" s="5" t="s">
        <v>24</v>
      </c>
      <c r="B71" s="5" t="s">
        <v>15</v>
      </c>
      <c r="C71" s="4" t="s">
        <v>0</v>
      </c>
      <c r="D71" s="25" t="s">
        <v>4</v>
      </c>
      <c r="E71" s="4">
        <v>15000</v>
      </c>
      <c r="F71" s="4">
        <f t="shared" ref="F71" si="126">E71</f>
        <v>15000</v>
      </c>
      <c r="G71">
        <v>0</v>
      </c>
      <c r="H71" s="4">
        <v>0</v>
      </c>
    </row>
    <row r="72" spans="1:8" x14ac:dyDescent="0.25">
      <c r="A72" s="5" t="s">
        <v>24</v>
      </c>
      <c r="B72" s="5" t="s">
        <v>15</v>
      </c>
      <c r="C72" s="4" t="s">
        <v>32</v>
      </c>
      <c r="D72" s="26" t="s">
        <v>4</v>
      </c>
      <c r="E72" s="4">
        <v>0</v>
      </c>
      <c r="F72" s="4">
        <f t="shared" ref="F72" si="127">IF(E71=E72,E72,0)</f>
        <v>0</v>
      </c>
      <c r="G72" s="4">
        <f t="shared" ref="G72:G135" si="128">IF(OR(E72&gt;E71,E72&lt;E71),E72,0)</f>
        <v>0</v>
      </c>
      <c r="H72" s="4">
        <v>0</v>
      </c>
    </row>
    <row r="73" spans="1:8" x14ac:dyDescent="0.25">
      <c r="A73" s="5" t="s">
        <v>24</v>
      </c>
      <c r="B73" s="5" t="s">
        <v>15</v>
      </c>
      <c r="C73" s="5" t="s">
        <v>3</v>
      </c>
      <c r="D73" s="26" t="s">
        <v>4</v>
      </c>
      <c r="E73" s="4">
        <v>15000</v>
      </c>
      <c r="F73" s="5">
        <f t="shared" ref="F73" si="129">IF(E73&lt;=(E71*0.8),E73,(E71*0.8))</f>
        <v>12000</v>
      </c>
      <c r="G73" s="5">
        <f t="shared" ref="G73" si="130">IF(AND((E71*0.8)&lt;E73,(E71*1)=E71),E71-F73,0)</f>
        <v>3000</v>
      </c>
      <c r="H73" s="5">
        <f t="shared" ref="H73" si="131">IF(E73&gt;(E71*1),E73-E71,0)</f>
        <v>0</v>
      </c>
    </row>
    <row r="74" spans="1:8" x14ac:dyDescent="0.25">
      <c r="A74" s="5" t="s">
        <v>24</v>
      </c>
      <c r="B74" s="5" t="s">
        <v>15</v>
      </c>
      <c r="C74" s="4" t="s">
        <v>0</v>
      </c>
      <c r="D74" s="26" t="s">
        <v>5</v>
      </c>
      <c r="E74" s="4">
        <v>15000</v>
      </c>
      <c r="F74" s="4">
        <f t="shared" ref="F74" si="132">E74</f>
        <v>15000</v>
      </c>
      <c r="G74">
        <v>0</v>
      </c>
      <c r="H74" s="4">
        <v>0</v>
      </c>
    </row>
    <row r="75" spans="1:8" x14ac:dyDescent="0.25">
      <c r="A75" s="5" t="s">
        <v>24</v>
      </c>
      <c r="B75" s="5" t="s">
        <v>15</v>
      </c>
      <c r="C75" s="4" t="s">
        <v>32</v>
      </c>
      <c r="D75" s="26" t="s">
        <v>5</v>
      </c>
      <c r="E75" s="4">
        <v>0</v>
      </c>
      <c r="F75" s="4">
        <f t="shared" ref="F75" si="133">IF(E74=E75,E75,0)</f>
        <v>0</v>
      </c>
      <c r="G75" s="4">
        <f t="shared" ref="G75:G138" si="134">IF(OR(E75&gt;E74,E75&lt;E74),E75,0)</f>
        <v>0</v>
      </c>
      <c r="H75" s="4">
        <v>0</v>
      </c>
    </row>
    <row r="76" spans="1:8" x14ac:dyDescent="0.25">
      <c r="A76" s="5" t="s">
        <v>24</v>
      </c>
      <c r="B76" s="5" t="s">
        <v>15</v>
      </c>
      <c r="C76" s="5" t="s">
        <v>3</v>
      </c>
      <c r="D76" s="26" t="s">
        <v>5</v>
      </c>
      <c r="E76" s="4">
        <v>15000</v>
      </c>
      <c r="F76" s="5">
        <f t="shared" ref="F76" si="135">IF(E76&lt;=(E74*0.8),E76,(E74*0.8))</f>
        <v>12000</v>
      </c>
      <c r="G76" s="5">
        <f t="shared" ref="G76" si="136">IF(AND((E74*0.8)&lt;E76,(E74*1)=E74),E74-F76,0)</f>
        <v>3000</v>
      </c>
      <c r="H76" s="5">
        <f t="shared" ref="H76" si="137">IF(E76&gt;(E74*1),E76-E74,0)</f>
        <v>0</v>
      </c>
    </row>
    <row r="77" spans="1:8" x14ac:dyDescent="0.25">
      <c r="A77" s="5" t="s">
        <v>24</v>
      </c>
      <c r="B77" s="5" t="s">
        <v>18</v>
      </c>
      <c r="C77" s="4" t="s">
        <v>0</v>
      </c>
      <c r="D77" s="25" t="s">
        <v>4</v>
      </c>
      <c r="E77" s="4">
        <v>150000</v>
      </c>
      <c r="F77" s="4">
        <f t="shared" ref="F77" si="138">E77</f>
        <v>150000</v>
      </c>
      <c r="G77">
        <v>0</v>
      </c>
      <c r="H77" s="4">
        <v>0</v>
      </c>
    </row>
    <row r="78" spans="1:8" x14ac:dyDescent="0.25">
      <c r="A78" s="5" t="s">
        <v>24</v>
      </c>
      <c r="B78" s="5" t="s">
        <v>18</v>
      </c>
      <c r="C78" s="4" t="s">
        <v>32</v>
      </c>
      <c r="D78" s="26" t="s">
        <v>4</v>
      </c>
      <c r="E78" s="4">
        <v>35429.08</v>
      </c>
      <c r="F78" s="4">
        <f t="shared" ref="F78" si="139">IF(E77=E78,E78,0)</f>
        <v>0</v>
      </c>
      <c r="G78" s="4">
        <f t="shared" ref="G78:G141" si="140">IF(OR(E78&gt;E77,E78&lt;E77),E78,0)</f>
        <v>35429.08</v>
      </c>
      <c r="H78" s="4">
        <v>0</v>
      </c>
    </row>
    <row r="79" spans="1:8" x14ac:dyDescent="0.25">
      <c r="A79" s="5" t="s">
        <v>24</v>
      </c>
      <c r="B79" s="5" t="s">
        <v>18</v>
      </c>
      <c r="C79" s="5" t="s">
        <v>3</v>
      </c>
      <c r="D79" s="26" t="s">
        <v>4</v>
      </c>
      <c r="E79" s="4">
        <v>114570.92</v>
      </c>
      <c r="F79" s="5">
        <f t="shared" ref="F79" si="141">IF(E79&lt;=(E77*0.8),E79,(E77*0.8))</f>
        <v>114570.92</v>
      </c>
      <c r="G79" s="5">
        <f t="shared" ref="G79" si="142">IF(AND((E77*0.8)&lt;E79,(E77*1)=E77),E77-F79,0)</f>
        <v>0</v>
      </c>
      <c r="H79" s="5">
        <f t="shared" ref="H79" si="143">IF(E79&gt;(E77*1),E79-E77,0)</f>
        <v>0</v>
      </c>
    </row>
    <row r="80" spans="1:8" x14ac:dyDescent="0.25">
      <c r="A80" s="5" t="s">
        <v>24</v>
      </c>
      <c r="B80" s="5" t="s">
        <v>18</v>
      </c>
      <c r="C80" s="4" t="s">
        <v>0</v>
      </c>
      <c r="D80" s="26" t="s">
        <v>5</v>
      </c>
      <c r="E80" s="4">
        <v>150000</v>
      </c>
      <c r="F80" s="4">
        <f t="shared" ref="F80" si="144">E80</f>
        <v>150000</v>
      </c>
      <c r="G80">
        <v>0</v>
      </c>
      <c r="H80" s="4">
        <v>0</v>
      </c>
    </row>
    <row r="81" spans="1:8" x14ac:dyDescent="0.25">
      <c r="A81" s="5" t="s">
        <v>24</v>
      </c>
      <c r="B81" s="5" t="s">
        <v>18</v>
      </c>
      <c r="C81" s="4" t="s">
        <v>32</v>
      </c>
      <c r="D81" s="26" t="s">
        <v>5</v>
      </c>
      <c r="E81" s="4">
        <v>35429.08</v>
      </c>
      <c r="F81" s="4">
        <f t="shared" ref="F81" si="145">IF(E80=E81,E81,0)</f>
        <v>0</v>
      </c>
      <c r="G81" s="4">
        <f t="shared" ref="G81:G144" si="146">IF(OR(E81&gt;E80,E81&lt;E80),E81,0)</f>
        <v>35429.08</v>
      </c>
      <c r="H81" s="4">
        <v>0</v>
      </c>
    </row>
    <row r="82" spans="1:8" x14ac:dyDescent="0.25">
      <c r="A82" s="5" t="s">
        <v>24</v>
      </c>
      <c r="B82" s="5" t="s">
        <v>18</v>
      </c>
      <c r="C82" s="5" t="s">
        <v>3</v>
      </c>
      <c r="D82" s="27" t="s">
        <v>5</v>
      </c>
      <c r="E82" s="4">
        <v>114570.92</v>
      </c>
      <c r="F82" s="5">
        <f t="shared" ref="F82" si="147">IF(E82&lt;=(E80*0.8),E82,(E80*0.8))</f>
        <v>114570.92</v>
      </c>
      <c r="G82" s="5">
        <f t="shared" ref="G82" si="148">IF(AND((E80*0.8)&lt;E82,(E80*1)=E80),E80-F82,0)</f>
        <v>0</v>
      </c>
      <c r="H82" s="5">
        <f t="shared" ref="H82" si="149">IF(E82&gt;(E80*1),E82-E80,0)</f>
        <v>0</v>
      </c>
    </row>
    <row r="83" spans="1:8" x14ac:dyDescent="0.25">
      <c r="A83" s="5" t="s">
        <v>24</v>
      </c>
      <c r="B83" s="5" t="s">
        <v>16</v>
      </c>
      <c r="C83" s="4" t="s">
        <v>0</v>
      </c>
      <c r="D83" s="28" t="s">
        <v>4</v>
      </c>
      <c r="E83" s="4">
        <v>170000</v>
      </c>
      <c r="F83" s="4">
        <f t="shared" ref="F83" si="150">E83</f>
        <v>170000</v>
      </c>
      <c r="G83">
        <v>0</v>
      </c>
      <c r="H83" s="4">
        <v>0</v>
      </c>
    </row>
    <row r="84" spans="1:8" x14ac:dyDescent="0.25">
      <c r="A84" s="5" t="s">
        <v>24</v>
      </c>
      <c r="B84" s="5" t="s">
        <v>16</v>
      </c>
      <c r="C84" s="4" t="s">
        <v>32</v>
      </c>
      <c r="D84" s="27" t="s">
        <v>4</v>
      </c>
      <c r="E84" s="4">
        <v>105224.16</v>
      </c>
      <c r="F84" s="4">
        <f t="shared" ref="F84" si="151">IF(E83=E84,E84,0)</f>
        <v>0</v>
      </c>
      <c r="G84" s="4">
        <f t="shared" ref="G84:G147" si="152">IF(OR(E84&gt;E83,E84&lt;E83),E84,0)</f>
        <v>105224.16</v>
      </c>
      <c r="H84" s="4">
        <v>0</v>
      </c>
    </row>
    <row r="85" spans="1:8" x14ac:dyDescent="0.25">
      <c r="A85" s="5" t="s">
        <v>24</v>
      </c>
      <c r="B85" s="5" t="s">
        <v>16</v>
      </c>
      <c r="C85" s="5" t="s">
        <v>3</v>
      </c>
      <c r="D85" s="27" t="s">
        <v>4</v>
      </c>
      <c r="E85" s="4">
        <v>64775.839999999997</v>
      </c>
      <c r="F85" s="5">
        <f t="shared" ref="F85" si="153">IF(E85&lt;=(E83*0.8),E85,(E83*0.8))</f>
        <v>64775.839999999997</v>
      </c>
      <c r="G85" s="5">
        <f t="shared" ref="G85" si="154">IF(AND((E83*0.8)&lt;E85,(E83*1)=E83),E83-F85,0)</f>
        <v>0</v>
      </c>
      <c r="H85" s="5">
        <f t="shared" ref="H85" si="155">IF(E85&gt;(E83*1),E85-E83,0)</f>
        <v>0</v>
      </c>
    </row>
    <row r="86" spans="1:8" x14ac:dyDescent="0.25">
      <c r="A86" s="5" t="s">
        <v>24</v>
      </c>
      <c r="B86" s="5" t="s">
        <v>16</v>
      </c>
      <c r="C86" s="4" t="s">
        <v>0</v>
      </c>
      <c r="D86" s="27" t="s">
        <v>5</v>
      </c>
      <c r="E86" s="4">
        <v>170000</v>
      </c>
      <c r="F86" s="4">
        <f t="shared" ref="F86" si="156">E86</f>
        <v>170000</v>
      </c>
      <c r="G86">
        <v>0</v>
      </c>
      <c r="H86" s="4">
        <v>0</v>
      </c>
    </row>
    <row r="87" spans="1:8" x14ac:dyDescent="0.25">
      <c r="A87" s="5" t="s">
        <v>24</v>
      </c>
      <c r="B87" s="5" t="s">
        <v>16</v>
      </c>
      <c r="C87" s="4" t="s">
        <v>32</v>
      </c>
      <c r="D87" s="27" t="s">
        <v>5</v>
      </c>
      <c r="E87" s="4">
        <v>110985.16</v>
      </c>
      <c r="F87" s="4">
        <f t="shared" ref="F87" si="157">IF(E86=E87,E87,0)</f>
        <v>0</v>
      </c>
      <c r="G87" s="4">
        <f t="shared" ref="G87:G150" si="158">IF(OR(E87&gt;E86,E87&lt;E86),E87,0)</f>
        <v>110985.16</v>
      </c>
      <c r="H87" s="4">
        <v>0</v>
      </c>
    </row>
    <row r="88" spans="1:8" x14ac:dyDescent="0.25">
      <c r="A88" s="5" t="s">
        <v>24</v>
      </c>
      <c r="B88" s="5" t="s">
        <v>16</v>
      </c>
      <c r="C88" s="5" t="s">
        <v>3</v>
      </c>
      <c r="D88" s="27" t="s">
        <v>5</v>
      </c>
      <c r="E88" s="4">
        <v>59014.84</v>
      </c>
      <c r="F88" s="5">
        <f t="shared" ref="F88" si="159">IF(E88&lt;=(E86*0.8),E88,(E86*0.8))</f>
        <v>59014.84</v>
      </c>
      <c r="G88" s="5">
        <f t="shared" ref="G88" si="160">IF(AND((E86*0.8)&lt;E88,(E86*1)=E86),E86-F88,0)</f>
        <v>0</v>
      </c>
      <c r="H88" s="5">
        <f t="shared" ref="H88" si="161">IF(E88&gt;(E86*1),E88-E86,0)</f>
        <v>0</v>
      </c>
    </row>
    <row r="89" spans="1:8" x14ac:dyDescent="0.25">
      <c r="A89" s="5" t="s">
        <v>24</v>
      </c>
      <c r="B89" s="5" t="s">
        <v>17</v>
      </c>
      <c r="C89" s="4" t="s">
        <v>0</v>
      </c>
      <c r="D89" s="28" t="s">
        <v>4</v>
      </c>
      <c r="E89" s="4">
        <v>7680</v>
      </c>
      <c r="F89" s="4">
        <f t="shared" ref="F89" si="162">E89</f>
        <v>7680</v>
      </c>
      <c r="G89">
        <v>0</v>
      </c>
      <c r="H89" s="4">
        <v>0</v>
      </c>
    </row>
    <row r="90" spans="1:8" x14ac:dyDescent="0.25">
      <c r="A90" s="5" t="s">
        <v>24</v>
      </c>
      <c r="B90" s="5" t="s">
        <v>17</v>
      </c>
      <c r="C90" s="4" t="s">
        <v>32</v>
      </c>
      <c r="D90" s="27" t="s">
        <v>4</v>
      </c>
      <c r="E90" s="4">
        <v>310</v>
      </c>
      <c r="F90" s="4">
        <f t="shared" ref="F90" si="163">IF(E89=E90,E90,0)</f>
        <v>0</v>
      </c>
      <c r="G90" s="4">
        <f t="shared" ref="G90:G153" si="164">IF(OR(E90&gt;E89,E90&lt;E89),E90,0)</f>
        <v>310</v>
      </c>
      <c r="H90" s="4">
        <v>0</v>
      </c>
    </row>
    <row r="91" spans="1:8" x14ac:dyDescent="0.25">
      <c r="A91" s="5" t="s">
        <v>24</v>
      </c>
      <c r="B91" s="5" t="s">
        <v>17</v>
      </c>
      <c r="C91" s="5" t="s">
        <v>3</v>
      </c>
      <c r="D91" s="27" t="s">
        <v>4</v>
      </c>
      <c r="E91" s="4">
        <v>7370</v>
      </c>
      <c r="F91" s="5">
        <f t="shared" ref="F91" si="165">IF(E91&lt;=(E89*0.8),E91,(E89*0.8))</f>
        <v>6144</v>
      </c>
      <c r="G91" s="5">
        <f t="shared" ref="G91" si="166">IF(AND((E89*0.8)&lt;E91,(E89*1)=E89),E89-F91,0)</f>
        <v>1536</v>
      </c>
      <c r="H91" s="5">
        <f t="shared" ref="H91" si="167">IF(E91&gt;(E89*1),E91-E89,0)</f>
        <v>0</v>
      </c>
    </row>
    <row r="92" spans="1:8" x14ac:dyDescent="0.25">
      <c r="A92" s="5" t="s">
        <v>24</v>
      </c>
      <c r="B92" s="5" t="s">
        <v>17</v>
      </c>
      <c r="C92" s="4" t="s">
        <v>0</v>
      </c>
      <c r="D92" s="27" t="s">
        <v>5</v>
      </c>
      <c r="E92" s="4">
        <f>E89</f>
        <v>7680</v>
      </c>
      <c r="F92" s="4">
        <f t="shared" ref="F92" si="168">E92</f>
        <v>7680</v>
      </c>
      <c r="G92">
        <v>0</v>
      </c>
      <c r="H92" s="4">
        <v>0</v>
      </c>
    </row>
    <row r="93" spans="1:8" x14ac:dyDescent="0.25">
      <c r="A93" s="5" t="s">
        <v>24</v>
      </c>
      <c r="B93" s="5" t="s">
        <v>17</v>
      </c>
      <c r="C93" s="4" t="s">
        <v>32</v>
      </c>
      <c r="D93" s="27" t="s">
        <v>5</v>
      </c>
      <c r="E93" s="4">
        <v>310</v>
      </c>
      <c r="F93" s="4">
        <f t="shared" ref="F93" si="169">IF(E92=E93,E93,0)</f>
        <v>0</v>
      </c>
      <c r="G93" s="4">
        <f t="shared" ref="G93:G156" si="170">IF(OR(E93&gt;E92,E93&lt;E92),E93,0)</f>
        <v>310</v>
      </c>
      <c r="H93" s="4">
        <v>0</v>
      </c>
    </row>
    <row r="94" spans="1:8" x14ac:dyDescent="0.25">
      <c r="A94" s="5" t="s">
        <v>24</v>
      </c>
      <c r="B94" s="5" t="s">
        <v>17</v>
      </c>
      <c r="C94" s="5" t="s">
        <v>3</v>
      </c>
      <c r="D94" s="27" t="s">
        <v>5</v>
      </c>
      <c r="E94" s="4">
        <v>7370</v>
      </c>
      <c r="F94" s="5">
        <f t="shared" ref="F94" si="171">IF(E94&lt;=(E92*0.8),E94,(E92*0.8))</f>
        <v>6144</v>
      </c>
      <c r="G94" s="5">
        <f t="shared" ref="G94" si="172">IF(AND((E92*0.8)&lt;E94,(E92*1)=E92),E92-F94,0)</f>
        <v>1536</v>
      </c>
      <c r="H94" s="5">
        <f t="shared" ref="H94" si="173">IF(E94&gt;(E92*1),E94-E92,0)</f>
        <v>0</v>
      </c>
    </row>
    <row r="95" spans="1:8" x14ac:dyDescent="0.25">
      <c r="A95" s="5" t="s">
        <v>24</v>
      </c>
      <c r="B95" s="5" t="s">
        <v>19</v>
      </c>
      <c r="C95" s="4" t="s">
        <v>0</v>
      </c>
      <c r="D95" s="28" t="s">
        <v>4</v>
      </c>
      <c r="E95" s="4">
        <v>57300</v>
      </c>
      <c r="F95" s="4">
        <f t="shared" ref="F95" si="174">E95</f>
        <v>57300</v>
      </c>
      <c r="G95">
        <v>0</v>
      </c>
      <c r="H95" s="4">
        <v>0</v>
      </c>
    </row>
    <row r="96" spans="1:8" x14ac:dyDescent="0.25">
      <c r="A96" s="5" t="s">
        <v>24</v>
      </c>
      <c r="B96" s="5" t="s">
        <v>19</v>
      </c>
      <c r="C96" s="4" t="s">
        <v>32</v>
      </c>
      <c r="D96" s="28" t="s">
        <v>4</v>
      </c>
      <c r="E96" s="4">
        <v>40451</v>
      </c>
      <c r="F96" s="4">
        <f t="shared" ref="F96" si="175">IF(E95=E96,E96,0)</f>
        <v>0</v>
      </c>
      <c r="G96" s="4">
        <f t="shared" ref="G96:G159" si="176">IF(OR(E96&gt;E95,E96&lt;E95),E96,0)</f>
        <v>40451</v>
      </c>
      <c r="H96" s="4">
        <v>0</v>
      </c>
    </row>
    <row r="97" spans="1:8" x14ac:dyDescent="0.25">
      <c r="A97" s="5" t="s">
        <v>24</v>
      </c>
      <c r="B97" s="5" t="s">
        <v>19</v>
      </c>
      <c r="C97" s="5" t="s">
        <v>3</v>
      </c>
      <c r="D97" s="28" t="s">
        <v>4</v>
      </c>
      <c r="E97" s="4">
        <v>16849</v>
      </c>
      <c r="F97" s="5">
        <f t="shared" ref="F97" si="177">IF(E97&lt;=(E95*0.8),E97,(E95*0.8))</f>
        <v>16849</v>
      </c>
      <c r="G97" s="5">
        <f t="shared" ref="G97" si="178">IF(AND((E95*0.8)&lt;E97,(E95*1)=E95),E95-F97,0)</f>
        <v>0</v>
      </c>
      <c r="H97" s="5">
        <f t="shared" ref="H97" si="179">IF(E97&gt;(E95*1),E97-E95,0)</f>
        <v>0</v>
      </c>
    </row>
    <row r="98" spans="1:8" x14ac:dyDescent="0.25">
      <c r="A98" s="5" t="s">
        <v>24</v>
      </c>
      <c r="B98" s="5" t="s">
        <v>19</v>
      </c>
      <c r="C98" s="4" t="s">
        <v>0</v>
      </c>
      <c r="D98" s="28" t="s">
        <v>5</v>
      </c>
      <c r="E98" s="4">
        <f>E95</f>
        <v>57300</v>
      </c>
      <c r="F98" s="4">
        <f t="shared" ref="F98" si="180">E98</f>
        <v>57300</v>
      </c>
      <c r="G98">
        <v>0</v>
      </c>
      <c r="H98" s="4">
        <v>0</v>
      </c>
    </row>
    <row r="99" spans="1:8" x14ac:dyDescent="0.25">
      <c r="A99" s="5" t="s">
        <v>24</v>
      </c>
      <c r="B99" s="5" t="s">
        <v>19</v>
      </c>
      <c r="C99" s="4" t="s">
        <v>32</v>
      </c>
      <c r="D99" s="28" t="s">
        <v>5</v>
      </c>
      <c r="E99" s="4">
        <v>40451</v>
      </c>
      <c r="F99" s="4">
        <f t="shared" ref="F99" si="181">IF(E98=E99,E99,0)</f>
        <v>0</v>
      </c>
      <c r="G99" s="4">
        <f t="shared" ref="G99:G162" si="182">IF(OR(E99&gt;E98,E99&lt;E98),E99,0)</f>
        <v>40451</v>
      </c>
      <c r="H99" s="4">
        <v>0</v>
      </c>
    </row>
    <row r="100" spans="1:8" x14ac:dyDescent="0.25">
      <c r="A100" s="5" t="s">
        <v>24</v>
      </c>
      <c r="B100" s="5" t="s">
        <v>19</v>
      </c>
      <c r="C100" s="5" t="s">
        <v>3</v>
      </c>
      <c r="D100" s="28" t="s">
        <v>5</v>
      </c>
      <c r="E100" s="4">
        <v>16849</v>
      </c>
      <c r="F100" s="5">
        <f t="shared" ref="F100" si="183">IF(E100&lt;=(E98*0.8),E100,(E98*0.8))</f>
        <v>16849</v>
      </c>
      <c r="G100" s="5">
        <f t="shared" ref="G100" si="184">IF(AND((E98*0.8)&lt;E100,(E98*1)=E98),E98-F100,0)</f>
        <v>0</v>
      </c>
      <c r="H100" s="5">
        <f t="shared" ref="H100" si="185">IF(E100&gt;(E98*1),E100-E98,0)</f>
        <v>0</v>
      </c>
    </row>
    <row r="101" spans="1:8" x14ac:dyDescent="0.25">
      <c r="A101" s="5" t="s">
        <v>28</v>
      </c>
      <c r="B101" s="5" t="s">
        <v>13</v>
      </c>
      <c r="C101" s="4" t="s">
        <v>0</v>
      </c>
      <c r="D101" s="25" t="s">
        <v>4</v>
      </c>
      <c r="E101" s="4">
        <v>30000</v>
      </c>
      <c r="F101" s="4">
        <f t="shared" ref="F101" si="186">E101</f>
        <v>30000</v>
      </c>
      <c r="G101">
        <v>0</v>
      </c>
      <c r="H101" s="4">
        <v>0</v>
      </c>
    </row>
    <row r="102" spans="1:8" x14ac:dyDescent="0.25">
      <c r="A102" s="5" t="s">
        <v>28</v>
      </c>
      <c r="B102" s="5" t="s">
        <v>13</v>
      </c>
      <c r="C102" s="4" t="s">
        <v>32</v>
      </c>
      <c r="D102" s="26" t="s">
        <v>4</v>
      </c>
      <c r="E102" s="4">
        <v>30000</v>
      </c>
      <c r="F102" s="4">
        <f t="shared" ref="F102" si="187">IF(E101=E102,E102,0)</f>
        <v>30000</v>
      </c>
      <c r="G102" s="4">
        <f t="shared" ref="G102:G165" si="188">IF(OR(E102&gt;E101,E102&lt;E101),E102,0)</f>
        <v>0</v>
      </c>
      <c r="H102" s="4">
        <v>0</v>
      </c>
    </row>
    <row r="103" spans="1:8" x14ac:dyDescent="0.25">
      <c r="A103" s="5" t="s">
        <v>28</v>
      </c>
      <c r="B103" s="5" t="s">
        <v>13</v>
      </c>
      <c r="C103" s="4" t="s">
        <v>3</v>
      </c>
      <c r="D103" s="26" t="s">
        <v>4</v>
      </c>
      <c r="E103" s="4">
        <v>0</v>
      </c>
      <c r="F103" s="5">
        <f t="shared" ref="F103" si="189">IF(E103&lt;=(E101*0.8),E103,(E101*0.8))</f>
        <v>0</v>
      </c>
      <c r="G103" s="5">
        <f t="shared" ref="G103" si="190">IF(AND((E101*0.8)&lt;E103,(E101*1)=E101),E101-F103,0)</f>
        <v>0</v>
      </c>
      <c r="H103" s="5">
        <f t="shared" ref="H103" si="191">IF(E103&gt;(E101*1),E103-E101,0)</f>
        <v>0</v>
      </c>
    </row>
    <row r="104" spans="1:8" x14ac:dyDescent="0.25">
      <c r="A104" s="5" t="s">
        <v>28</v>
      </c>
      <c r="B104" s="5" t="s">
        <v>13</v>
      </c>
      <c r="C104" s="4" t="s">
        <v>0</v>
      </c>
      <c r="D104" s="26" t="s">
        <v>5</v>
      </c>
      <c r="E104" s="4">
        <f>E101</f>
        <v>30000</v>
      </c>
      <c r="F104" s="4">
        <f t="shared" ref="F104" si="192">E104</f>
        <v>30000</v>
      </c>
      <c r="G104">
        <v>0</v>
      </c>
      <c r="H104" s="4">
        <v>0</v>
      </c>
    </row>
    <row r="105" spans="1:8" x14ac:dyDescent="0.25">
      <c r="A105" s="5" t="s">
        <v>28</v>
      </c>
      <c r="B105" s="5" t="s">
        <v>13</v>
      </c>
      <c r="C105" s="4" t="s">
        <v>32</v>
      </c>
      <c r="D105" s="26" t="s">
        <v>5</v>
      </c>
      <c r="E105" s="4">
        <v>30000</v>
      </c>
      <c r="F105" s="4">
        <f t="shared" ref="F105" si="193">IF(E104=E105,E105,0)</f>
        <v>30000</v>
      </c>
      <c r="G105" s="4">
        <f t="shared" ref="G105:G136" si="194">IF(OR(E105&gt;E104,E105&lt;E104),E105,0)</f>
        <v>0</v>
      </c>
      <c r="H105" s="4">
        <v>0</v>
      </c>
    </row>
    <row r="106" spans="1:8" x14ac:dyDescent="0.25">
      <c r="A106" s="5" t="s">
        <v>28</v>
      </c>
      <c r="B106" s="5" t="s">
        <v>13</v>
      </c>
      <c r="C106" s="4" t="s">
        <v>3</v>
      </c>
      <c r="D106" s="26" t="s">
        <v>5</v>
      </c>
      <c r="E106" s="4">
        <v>0</v>
      </c>
      <c r="F106" s="5">
        <f t="shared" ref="F106" si="195">IF(E106&lt;=(E104*0.8),E106,(E104*0.8))</f>
        <v>0</v>
      </c>
      <c r="G106" s="5">
        <f t="shared" ref="G106" si="196">IF(AND((E104*0.8)&lt;E106,(E104*1)=E104),E104-F106,0)</f>
        <v>0</v>
      </c>
      <c r="H106" s="5">
        <f t="shared" ref="H106" si="197">IF(E106&gt;(E104*1),E106-E104,0)</f>
        <v>0</v>
      </c>
    </row>
    <row r="107" spans="1:8" x14ac:dyDescent="0.25">
      <c r="A107" s="5" t="s">
        <v>28</v>
      </c>
      <c r="B107" s="5" t="s">
        <v>26</v>
      </c>
      <c r="C107" s="4" t="s">
        <v>0</v>
      </c>
      <c r="D107" s="26" t="s">
        <v>4</v>
      </c>
      <c r="E107" s="4">
        <v>261000</v>
      </c>
      <c r="F107" s="4">
        <f t="shared" ref="F107" si="198">E107</f>
        <v>261000</v>
      </c>
      <c r="G107">
        <v>0</v>
      </c>
      <c r="H107" s="4">
        <v>0</v>
      </c>
    </row>
    <row r="108" spans="1:8" x14ac:dyDescent="0.25">
      <c r="A108" s="5" t="s">
        <v>28</v>
      </c>
      <c r="B108" s="5" t="s">
        <v>26</v>
      </c>
      <c r="C108" s="4" t="s">
        <v>32</v>
      </c>
      <c r="D108" s="26" t="s">
        <v>4</v>
      </c>
      <c r="E108" s="4">
        <v>116496</v>
      </c>
      <c r="F108" s="4">
        <f t="shared" ref="F108" si="199">IF(E107=E108,E108,0)</f>
        <v>0</v>
      </c>
      <c r="G108" s="4">
        <f t="shared" ref="G108:G139" si="200">IF(OR(E108&gt;E107,E108&lt;E107),E108,0)</f>
        <v>116496</v>
      </c>
      <c r="H108" s="4">
        <v>0</v>
      </c>
    </row>
    <row r="109" spans="1:8" x14ac:dyDescent="0.25">
      <c r="A109" s="5" t="s">
        <v>28</v>
      </c>
      <c r="B109" s="5" t="s">
        <v>26</v>
      </c>
      <c r="C109" s="4" t="s">
        <v>3</v>
      </c>
      <c r="D109" s="26" t="s">
        <v>4</v>
      </c>
      <c r="E109" s="4">
        <v>144504</v>
      </c>
      <c r="F109" s="5">
        <f t="shared" ref="F109" si="201">IF(E109&lt;=(E107*0.8),E109,(E107*0.8))</f>
        <v>144504</v>
      </c>
      <c r="G109" s="5">
        <f t="shared" ref="G109" si="202">IF(AND((E107*0.8)&lt;E109,(E107*1)=E107),E107-F109,0)</f>
        <v>0</v>
      </c>
      <c r="H109" s="5">
        <f t="shared" ref="H109" si="203">IF(E109&gt;(E107*1),E109-E107,0)</f>
        <v>0</v>
      </c>
    </row>
    <row r="110" spans="1:8" x14ac:dyDescent="0.25">
      <c r="A110" s="5" t="s">
        <v>28</v>
      </c>
      <c r="B110" s="5" t="s">
        <v>26</v>
      </c>
      <c r="C110" s="4" t="s">
        <v>0</v>
      </c>
      <c r="D110" s="26" t="s">
        <v>5</v>
      </c>
      <c r="E110" s="4">
        <f>E107</f>
        <v>261000</v>
      </c>
      <c r="F110" s="4">
        <f t="shared" ref="F110" si="204">E110</f>
        <v>261000</v>
      </c>
      <c r="G110">
        <v>0</v>
      </c>
      <c r="H110" s="4">
        <v>0</v>
      </c>
    </row>
    <row r="111" spans="1:8" x14ac:dyDescent="0.25">
      <c r="A111" s="5" t="s">
        <v>28</v>
      </c>
      <c r="B111" s="5" t="s">
        <v>26</v>
      </c>
      <c r="C111" s="4" t="s">
        <v>32</v>
      </c>
      <c r="D111" s="26" t="s">
        <v>5</v>
      </c>
      <c r="E111" s="4">
        <v>116496</v>
      </c>
      <c r="F111" s="4">
        <f t="shared" ref="F111" si="205">IF(E110=E111,E111,0)</f>
        <v>0</v>
      </c>
      <c r="G111" s="4">
        <f t="shared" ref="G111:G142" si="206">IF(OR(E111&gt;E110,E111&lt;E110),E111,0)</f>
        <v>116496</v>
      </c>
      <c r="H111" s="4">
        <v>0</v>
      </c>
    </row>
    <row r="112" spans="1:8" x14ac:dyDescent="0.25">
      <c r="A112" s="5" t="s">
        <v>28</v>
      </c>
      <c r="B112" s="5" t="s">
        <v>26</v>
      </c>
      <c r="C112" s="4" t="s">
        <v>3</v>
      </c>
      <c r="D112" s="26" t="s">
        <v>5</v>
      </c>
      <c r="E112" s="4">
        <v>144504</v>
      </c>
      <c r="F112" s="5">
        <f t="shared" ref="F112" si="207">IF(E112&lt;=(E110*0.8),E112,(E110*0.8))</f>
        <v>144504</v>
      </c>
      <c r="G112" s="5">
        <f t="shared" ref="G112" si="208">IF(AND((E110*0.8)&lt;E112,(E110*1)=E110),E110-F112,0)</f>
        <v>0</v>
      </c>
      <c r="H112" s="5">
        <f t="shared" ref="H112" si="209">IF(E112&gt;(E110*1),E112-E110,0)</f>
        <v>0</v>
      </c>
    </row>
    <row r="113" spans="1:8" x14ac:dyDescent="0.25">
      <c r="A113" s="5" t="s">
        <v>28</v>
      </c>
      <c r="B113" s="5" t="s">
        <v>14</v>
      </c>
      <c r="C113" s="4" t="s">
        <v>0</v>
      </c>
      <c r="D113" s="25" t="s">
        <v>4</v>
      </c>
      <c r="E113" s="4">
        <v>540000</v>
      </c>
      <c r="F113" s="4">
        <f t="shared" ref="F113" si="210">E113</f>
        <v>540000</v>
      </c>
      <c r="G113">
        <v>0</v>
      </c>
      <c r="H113" s="4">
        <v>0</v>
      </c>
    </row>
    <row r="114" spans="1:8" x14ac:dyDescent="0.25">
      <c r="A114" s="5" t="s">
        <v>28</v>
      </c>
      <c r="B114" s="5" t="s">
        <v>14</v>
      </c>
      <c r="C114" s="4" t="s">
        <v>32</v>
      </c>
      <c r="D114" s="26" t="s">
        <v>4</v>
      </c>
      <c r="E114" s="4">
        <v>177558.89</v>
      </c>
      <c r="F114" s="4">
        <f t="shared" ref="F114" si="211">IF(E113=E114,E114,0)</f>
        <v>0</v>
      </c>
      <c r="G114" s="4">
        <f t="shared" ref="G114:G145" si="212">IF(OR(E114&gt;E113,E114&lt;E113),E114,0)</f>
        <v>177558.89</v>
      </c>
      <c r="H114" s="4">
        <v>0</v>
      </c>
    </row>
    <row r="115" spans="1:8" x14ac:dyDescent="0.25">
      <c r="A115" s="5" t="s">
        <v>28</v>
      </c>
      <c r="B115" s="5" t="s">
        <v>14</v>
      </c>
      <c r="C115" s="4" t="s">
        <v>3</v>
      </c>
      <c r="D115" s="26" t="s">
        <v>4</v>
      </c>
      <c r="E115" s="4">
        <v>362441.11</v>
      </c>
      <c r="F115" s="5">
        <f t="shared" ref="F115" si="213">IF(E115&lt;=(E113*0.8),E115,(E113*0.8))</f>
        <v>362441.11</v>
      </c>
      <c r="G115" s="5">
        <f t="shared" ref="G115" si="214">IF(AND((E113*0.8)&lt;E115,(E113*1)=E113),E113-F115,0)</f>
        <v>0</v>
      </c>
      <c r="H115" s="5">
        <f t="shared" ref="H115" si="215">IF(E115&gt;(E113*1),E115-E113,0)</f>
        <v>0</v>
      </c>
    </row>
    <row r="116" spans="1:8" x14ac:dyDescent="0.25">
      <c r="A116" s="5" t="s">
        <v>28</v>
      </c>
      <c r="B116" s="5" t="s">
        <v>14</v>
      </c>
      <c r="C116" s="4" t="s">
        <v>0</v>
      </c>
      <c r="D116" s="26" t="s">
        <v>5</v>
      </c>
      <c r="E116" s="4">
        <f>E113</f>
        <v>540000</v>
      </c>
      <c r="F116" s="4">
        <f t="shared" ref="F116" si="216">E116</f>
        <v>540000</v>
      </c>
      <c r="G116">
        <v>0</v>
      </c>
      <c r="H116" s="4">
        <v>0</v>
      </c>
    </row>
    <row r="117" spans="1:8" x14ac:dyDescent="0.25">
      <c r="A117" s="5" t="s">
        <v>28</v>
      </c>
      <c r="B117" s="5" t="s">
        <v>14</v>
      </c>
      <c r="C117" s="4" t="s">
        <v>32</v>
      </c>
      <c r="D117" s="26" t="s">
        <v>5</v>
      </c>
      <c r="E117" s="4">
        <v>178089.83</v>
      </c>
      <c r="F117" s="4">
        <f t="shared" ref="F117" si="217">IF(E116=E117,E117,0)</f>
        <v>0</v>
      </c>
      <c r="G117" s="4">
        <f t="shared" ref="G117:G148" si="218">IF(OR(E117&gt;E116,E117&lt;E116),E117,0)</f>
        <v>178089.83</v>
      </c>
      <c r="H117" s="4">
        <v>0</v>
      </c>
    </row>
    <row r="118" spans="1:8" x14ac:dyDescent="0.25">
      <c r="A118" s="5" t="s">
        <v>28</v>
      </c>
      <c r="B118" s="5" t="s">
        <v>14</v>
      </c>
      <c r="C118" s="4" t="s">
        <v>3</v>
      </c>
      <c r="D118" s="26" t="s">
        <v>5</v>
      </c>
      <c r="E118" s="4">
        <v>361910.17000000004</v>
      </c>
      <c r="F118" s="5">
        <f t="shared" ref="F118" si="219">IF(E118&lt;=(E116*0.8),E118,(E116*0.8))</f>
        <v>361910.17000000004</v>
      </c>
      <c r="G118" s="5">
        <f t="shared" ref="G118" si="220">IF(AND((E116*0.8)&lt;E118,(E116*1)=E116),E116-F118,0)</f>
        <v>0</v>
      </c>
      <c r="H118" s="5">
        <f t="shared" ref="H118" si="221">IF(E118&gt;(E116*1),E118-E116,0)</f>
        <v>0</v>
      </c>
    </row>
    <row r="119" spans="1:8" x14ac:dyDescent="0.25">
      <c r="A119" s="5" t="s">
        <v>28</v>
      </c>
      <c r="B119" s="5" t="s">
        <v>15</v>
      </c>
      <c r="C119" s="4" t="s">
        <v>0</v>
      </c>
      <c r="D119" s="25" t="s">
        <v>4</v>
      </c>
      <c r="E119" s="4">
        <v>15000</v>
      </c>
      <c r="F119" s="4">
        <f t="shared" ref="F119" si="222">E119</f>
        <v>15000</v>
      </c>
      <c r="G119">
        <v>0</v>
      </c>
      <c r="H119" s="4">
        <v>0</v>
      </c>
    </row>
    <row r="120" spans="1:8" x14ac:dyDescent="0.25">
      <c r="A120" s="5" t="s">
        <v>28</v>
      </c>
      <c r="B120" s="5" t="s">
        <v>15</v>
      </c>
      <c r="C120" s="4" t="s">
        <v>32</v>
      </c>
      <c r="D120" s="26" t="s">
        <v>4</v>
      </c>
      <c r="E120" s="4">
        <v>0</v>
      </c>
      <c r="F120" s="4">
        <f t="shared" ref="F120" si="223">IF(E119=E120,E120,0)</f>
        <v>0</v>
      </c>
      <c r="G120" s="4">
        <f t="shared" ref="G120:G151" si="224">IF(OR(E120&gt;E119,E120&lt;E119),E120,0)</f>
        <v>0</v>
      </c>
      <c r="H120" s="4">
        <v>0</v>
      </c>
    </row>
    <row r="121" spans="1:8" x14ac:dyDescent="0.25">
      <c r="A121" s="5" t="s">
        <v>28</v>
      </c>
      <c r="B121" s="5" t="s">
        <v>15</v>
      </c>
      <c r="C121" s="4" t="s">
        <v>3</v>
      </c>
      <c r="D121" s="26" t="s">
        <v>4</v>
      </c>
      <c r="E121" s="4">
        <v>15000</v>
      </c>
      <c r="F121" s="5">
        <f t="shared" ref="F121" si="225">IF(E121&lt;=(E119*0.8),E121,(E119*0.8))</f>
        <v>12000</v>
      </c>
      <c r="G121" s="5">
        <f t="shared" ref="G121" si="226">IF(AND((E119*0.8)&lt;E121,(E119*1)=E119),E119-F121,0)</f>
        <v>3000</v>
      </c>
      <c r="H121" s="5">
        <f t="shared" ref="H121" si="227">IF(E121&gt;(E119*1),E121-E119,0)</f>
        <v>0</v>
      </c>
    </row>
    <row r="122" spans="1:8" x14ac:dyDescent="0.25">
      <c r="A122" s="5" t="s">
        <v>28</v>
      </c>
      <c r="B122" s="5" t="s">
        <v>15</v>
      </c>
      <c r="C122" s="4" t="s">
        <v>0</v>
      </c>
      <c r="D122" s="26" t="s">
        <v>5</v>
      </c>
      <c r="E122" s="4">
        <f>E119</f>
        <v>15000</v>
      </c>
      <c r="F122" s="4">
        <f t="shared" ref="F122" si="228">E122</f>
        <v>15000</v>
      </c>
      <c r="G122">
        <v>0</v>
      </c>
      <c r="H122" s="4">
        <v>0</v>
      </c>
    </row>
    <row r="123" spans="1:8" x14ac:dyDescent="0.25">
      <c r="A123" s="5" t="s">
        <v>28</v>
      </c>
      <c r="B123" s="5" t="s">
        <v>15</v>
      </c>
      <c r="C123" s="4" t="s">
        <v>32</v>
      </c>
      <c r="D123" s="26" t="s">
        <v>5</v>
      </c>
      <c r="E123" s="4">
        <v>0</v>
      </c>
      <c r="F123" s="4">
        <f t="shared" ref="F123" si="229">IF(E122=E123,E123,0)</f>
        <v>0</v>
      </c>
      <c r="G123" s="4">
        <f t="shared" ref="G123:G154" si="230">IF(OR(E123&gt;E122,E123&lt;E122),E123,0)</f>
        <v>0</v>
      </c>
      <c r="H123" s="4">
        <v>0</v>
      </c>
    </row>
    <row r="124" spans="1:8" x14ac:dyDescent="0.25">
      <c r="A124" s="5" t="s">
        <v>28</v>
      </c>
      <c r="B124" s="5" t="s">
        <v>15</v>
      </c>
      <c r="C124" s="4" t="s">
        <v>3</v>
      </c>
      <c r="D124" s="26" t="s">
        <v>5</v>
      </c>
      <c r="E124" s="4">
        <v>15000</v>
      </c>
      <c r="F124" s="5">
        <f t="shared" ref="F124" si="231">IF(E124&lt;=(E122*0.8),E124,(E122*0.8))</f>
        <v>12000</v>
      </c>
      <c r="G124" s="5">
        <f t="shared" ref="G124" si="232">IF(AND((E122*0.8)&lt;E124,(E122*1)=E122),E122-F124,0)</f>
        <v>3000</v>
      </c>
      <c r="H124" s="5">
        <f t="shared" ref="H124" si="233">IF(E124&gt;(E122*1),E124-E122,0)</f>
        <v>0</v>
      </c>
    </row>
    <row r="125" spans="1:8" x14ac:dyDescent="0.25">
      <c r="A125" s="5" t="s">
        <v>28</v>
      </c>
      <c r="B125" s="5" t="s">
        <v>18</v>
      </c>
      <c r="C125" s="4" t="s">
        <v>0</v>
      </c>
      <c r="D125" s="25" t="s">
        <v>4</v>
      </c>
      <c r="E125" s="4">
        <v>180000</v>
      </c>
      <c r="F125" s="4">
        <f t="shared" ref="F125" si="234">E125</f>
        <v>180000</v>
      </c>
      <c r="G125">
        <v>0</v>
      </c>
      <c r="H125" s="4">
        <v>0</v>
      </c>
    </row>
    <row r="126" spans="1:8" x14ac:dyDescent="0.25">
      <c r="A126" s="5" t="s">
        <v>28</v>
      </c>
      <c r="B126" s="5" t="s">
        <v>18</v>
      </c>
      <c r="C126" s="4" t="s">
        <v>32</v>
      </c>
      <c r="D126" s="26" t="s">
        <v>4</v>
      </c>
      <c r="E126" s="4">
        <v>94381.6</v>
      </c>
      <c r="F126" s="4">
        <f t="shared" ref="F126" si="235">IF(E125=E126,E126,0)</f>
        <v>0</v>
      </c>
      <c r="G126" s="4">
        <f t="shared" ref="G126:G157" si="236">IF(OR(E126&gt;E125,E126&lt;E125),E126,0)</f>
        <v>94381.6</v>
      </c>
      <c r="H126" s="4">
        <v>0</v>
      </c>
    </row>
    <row r="127" spans="1:8" x14ac:dyDescent="0.25">
      <c r="A127" s="5" t="s">
        <v>28</v>
      </c>
      <c r="B127" s="5" t="s">
        <v>18</v>
      </c>
      <c r="C127" s="4" t="s">
        <v>3</v>
      </c>
      <c r="D127" s="26" t="s">
        <v>4</v>
      </c>
      <c r="E127" s="4">
        <v>85618.4</v>
      </c>
      <c r="F127" s="5">
        <f t="shared" ref="F127" si="237">IF(E127&lt;=(E125*0.8),E127,(E125*0.8))</f>
        <v>85618.4</v>
      </c>
      <c r="G127" s="5">
        <f t="shared" ref="G127" si="238">IF(AND((E125*0.8)&lt;E127,(E125*1)=E125),E125-F127,0)</f>
        <v>0</v>
      </c>
      <c r="H127" s="5">
        <f t="shared" ref="H127" si="239">IF(E127&gt;(E125*1),E127-E125,0)</f>
        <v>0</v>
      </c>
    </row>
    <row r="128" spans="1:8" x14ac:dyDescent="0.25">
      <c r="A128" s="5" t="s">
        <v>28</v>
      </c>
      <c r="B128" s="5" t="s">
        <v>18</v>
      </c>
      <c r="C128" s="4" t="s">
        <v>0</v>
      </c>
      <c r="D128" s="26" t="s">
        <v>5</v>
      </c>
      <c r="E128" s="4">
        <f>E125</f>
        <v>180000</v>
      </c>
      <c r="F128" s="4">
        <f t="shared" ref="F128" si="240">E128</f>
        <v>180000</v>
      </c>
      <c r="G128">
        <v>0</v>
      </c>
      <c r="H128" s="4">
        <v>0</v>
      </c>
    </row>
    <row r="129" spans="1:8" x14ac:dyDescent="0.25">
      <c r="A129" s="5" t="s">
        <v>28</v>
      </c>
      <c r="B129" s="5" t="s">
        <v>18</v>
      </c>
      <c r="C129" s="4" t="s">
        <v>32</v>
      </c>
      <c r="D129" s="26" t="s">
        <v>5</v>
      </c>
      <c r="E129" s="4">
        <v>94961.600000000006</v>
      </c>
      <c r="F129" s="4">
        <f t="shared" ref="F129" si="241">IF(E128=E129,E129,0)</f>
        <v>0</v>
      </c>
      <c r="G129" s="4">
        <f t="shared" ref="G129:G160" si="242">IF(OR(E129&gt;E128,E129&lt;E128),E129,0)</f>
        <v>94961.600000000006</v>
      </c>
      <c r="H129" s="4">
        <v>0</v>
      </c>
    </row>
    <row r="130" spans="1:8" x14ac:dyDescent="0.25">
      <c r="A130" s="5" t="s">
        <v>28</v>
      </c>
      <c r="B130" s="5" t="s">
        <v>18</v>
      </c>
      <c r="C130" s="4" t="s">
        <v>3</v>
      </c>
      <c r="D130" s="27" t="s">
        <v>5</v>
      </c>
      <c r="E130" s="4">
        <v>85038.399999999994</v>
      </c>
      <c r="F130" s="5">
        <f t="shared" ref="F130" si="243">IF(E130&lt;=(E128*0.8),E130,(E128*0.8))</f>
        <v>85038.399999999994</v>
      </c>
      <c r="G130" s="5">
        <f t="shared" ref="G130" si="244">IF(AND((E128*0.8)&lt;E130,(E128*1)=E128),E128-F130,0)</f>
        <v>0</v>
      </c>
      <c r="H130" s="5">
        <f t="shared" ref="H130" si="245">IF(E130&gt;(E128*1),E130-E128,0)</f>
        <v>0</v>
      </c>
    </row>
    <row r="131" spans="1:8" x14ac:dyDescent="0.25">
      <c r="A131" s="5" t="s">
        <v>28</v>
      </c>
      <c r="B131" s="5" t="s">
        <v>16</v>
      </c>
      <c r="C131" s="4" t="s">
        <v>0</v>
      </c>
      <c r="D131" s="28" t="s">
        <v>4</v>
      </c>
      <c r="E131" s="4">
        <v>120000</v>
      </c>
      <c r="F131" s="4">
        <f t="shared" ref="F131" si="246">E131</f>
        <v>120000</v>
      </c>
      <c r="G131">
        <v>0</v>
      </c>
      <c r="H131" s="4">
        <v>0</v>
      </c>
    </row>
    <row r="132" spans="1:8" x14ac:dyDescent="0.25">
      <c r="A132" s="5" t="s">
        <v>28</v>
      </c>
      <c r="B132" s="5" t="s">
        <v>16</v>
      </c>
      <c r="C132" s="4" t="s">
        <v>32</v>
      </c>
      <c r="D132" s="27" t="s">
        <v>4</v>
      </c>
      <c r="E132" s="4">
        <v>37935.69</v>
      </c>
      <c r="F132" s="4">
        <f t="shared" ref="F132" si="247">IF(E131=E132,E132,0)</f>
        <v>0</v>
      </c>
      <c r="G132" s="4">
        <f t="shared" ref="G132:G163" si="248">IF(OR(E132&gt;E131,E132&lt;E131),E132,0)</f>
        <v>37935.69</v>
      </c>
      <c r="H132" s="4">
        <v>0</v>
      </c>
    </row>
    <row r="133" spans="1:8" x14ac:dyDescent="0.25">
      <c r="A133" s="5" t="s">
        <v>28</v>
      </c>
      <c r="B133" s="5" t="s">
        <v>16</v>
      </c>
      <c r="C133" s="4" t="s">
        <v>3</v>
      </c>
      <c r="D133" s="27" t="s">
        <v>4</v>
      </c>
      <c r="E133" s="4">
        <v>82064.31</v>
      </c>
      <c r="F133" s="5">
        <f t="shared" ref="F133" si="249">IF(E133&lt;=(E131*0.8),E133,(E131*0.8))</f>
        <v>82064.31</v>
      </c>
      <c r="G133" s="5">
        <f t="shared" ref="G133" si="250">IF(AND((E131*0.8)&lt;E133,(E131*1)=E131),E131-F133,0)</f>
        <v>0</v>
      </c>
      <c r="H133" s="5">
        <f t="shared" ref="H133" si="251">IF(E133&gt;(E131*1),E133-E131,0)</f>
        <v>0</v>
      </c>
    </row>
    <row r="134" spans="1:8" x14ac:dyDescent="0.25">
      <c r="A134" s="5" t="s">
        <v>28</v>
      </c>
      <c r="B134" s="5" t="s">
        <v>16</v>
      </c>
      <c r="C134" s="4" t="s">
        <v>0</v>
      </c>
      <c r="D134" s="27" t="s">
        <v>5</v>
      </c>
      <c r="E134" s="4">
        <f>E131</f>
        <v>120000</v>
      </c>
      <c r="F134" s="4">
        <f t="shared" ref="F134" si="252">E134</f>
        <v>120000</v>
      </c>
      <c r="G134">
        <v>0</v>
      </c>
      <c r="H134" s="4">
        <v>0</v>
      </c>
    </row>
    <row r="135" spans="1:8" x14ac:dyDescent="0.25">
      <c r="A135" s="5" t="s">
        <v>28</v>
      </c>
      <c r="B135" s="5" t="s">
        <v>16</v>
      </c>
      <c r="C135" s="4" t="s">
        <v>32</v>
      </c>
      <c r="D135" s="27" t="s">
        <v>5</v>
      </c>
      <c r="E135" s="4">
        <v>48811.49</v>
      </c>
      <c r="F135" s="4">
        <f t="shared" ref="F135" si="253">IF(E134=E135,E135,0)</f>
        <v>0</v>
      </c>
      <c r="G135" s="4">
        <f t="shared" ref="G135:G166" si="254">IF(OR(E135&gt;E134,E135&lt;E134),E135,0)</f>
        <v>48811.49</v>
      </c>
      <c r="H135" s="4">
        <v>0</v>
      </c>
    </row>
    <row r="136" spans="1:8" x14ac:dyDescent="0.25">
      <c r="A136" s="5" t="s">
        <v>28</v>
      </c>
      <c r="B136" s="5" t="s">
        <v>16</v>
      </c>
      <c r="C136" s="4" t="s">
        <v>3</v>
      </c>
      <c r="D136" s="27" t="s">
        <v>5</v>
      </c>
      <c r="E136" s="4">
        <v>71188.510000000009</v>
      </c>
      <c r="F136" s="5">
        <f t="shared" ref="F136" si="255">IF(E136&lt;=(E134*0.8),E136,(E134*0.8))</f>
        <v>71188.510000000009</v>
      </c>
      <c r="G136" s="5">
        <f t="shared" ref="G136" si="256">IF(AND((E134*0.8)&lt;E136,(E134*1)=E134),E134-F136,0)</f>
        <v>0</v>
      </c>
      <c r="H136" s="5">
        <f t="shared" ref="H136" si="257">IF(E136&gt;(E134*1),E136-E134,0)</f>
        <v>0</v>
      </c>
    </row>
    <row r="137" spans="1:8" x14ac:dyDescent="0.25">
      <c r="A137" s="5" t="s">
        <v>28</v>
      </c>
      <c r="B137" s="5" t="s">
        <v>17</v>
      </c>
      <c r="C137" s="4" t="s">
        <v>0</v>
      </c>
      <c r="D137" s="28" t="s">
        <v>4</v>
      </c>
      <c r="E137" s="4">
        <v>1200</v>
      </c>
      <c r="F137" s="4">
        <f t="shared" ref="F137" si="258">E137</f>
        <v>1200</v>
      </c>
      <c r="G137">
        <v>0</v>
      </c>
      <c r="H137" s="4">
        <v>0</v>
      </c>
    </row>
    <row r="138" spans="1:8" x14ac:dyDescent="0.25">
      <c r="A138" s="5" t="s">
        <v>28</v>
      </c>
      <c r="B138" s="5" t="s">
        <v>17</v>
      </c>
      <c r="C138" s="4" t="s">
        <v>32</v>
      </c>
      <c r="D138" s="27" t="s">
        <v>4</v>
      </c>
      <c r="E138" s="4">
        <v>250</v>
      </c>
      <c r="F138" s="4">
        <f t="shared" ref="F138" si="259">IF(E137=E138,E138,0)</f>
        <v>0</v>
      </c>
      <c r="G138" s="4">
        <f t="shared" ref="G138:G169" si="260">IF(OR(E138&gt;E137,E138&lt;E137),E138,0)</f>
        <v>250</v>
      </c>
      <c r="H138" s="4">
        <v>0</v>
      </c>
    </row>
    <row r="139" spans="1:8" x14ac:dyDescent="0.25">
      <c r="A139" s="5" t="s">
        <v>28</v>
      </c>
      <c r="B139" s="5" t="s">
        <v>17</v>
      </c>
      <c r="C139" s="4" t="s">
        <v>3</v>
      </c>
      <c r="D139" s="27" t="s">
        <v>4</v>
      </c>
      <c r="E139" s="4">
        <v>950</v>
      </c>
      <c r="F139" s="5">
        <f t="shared" ref="F139" si="261">IF(E139&lt;=(E137*0.8),E139,(E137*0.8))</f>
        <v>950</v>
      </c>
      <c r="G139" s="5">
        <f t="shared" ref="G139" si="262">IF(AND((E137*0.8)&lt;E139,(E137*1)=E137),E137-F139,0)</f>
        <v>0</v>
      </c>
      <c r="H139" s="5">
        <f t="shared" ref="H139" si="263">IF(E139&gt;(E137*1),E139-E137,0)</f>
        <v>0</v>
      </c>
    </row>
    <row r="140" spans="1:8" x14ac:dyDescent="0.25">
      <c r="A140" s="5" t="s">
        <v>28</v>
      </c>
      <c r="B140" s="5" t="s">
        <v>17</v>
      </c>
      <c r="C140" s="4" t="s">
        <v>0</v>
      </c>
      <c r="D140" s="27" t="s">
        <v>5</v>
      </c>
      <c r="E140" s="4">
        <f>E137</f>
        <v>1200</v>
      </c>
      <c r="F140" s="4">
        <f t="shared" ref="F140" si="264">E140</f>
        <v>1200</v>
      </c>
      <c r="G140">
        <v>0</v>
      </c>
      <c r="H140" s="4">
        <v>0</v>
      </c>
    </row>
    <row r="141" spans="1:8" x14ac:dyDescent="0.25">
      <c r="A141" s="5" t="s">
        <v>28</v>
      </c>
      <c r="B141" s="5" t="s">
        <v>17</v>
      </c>
      <c r="C141" s="4" t="s">
        <v>32</v>
      </c>
      <c r="D141" s="27" t="s">
        <v>5</v>
      </c>
      <c r="E141" s="4">
        <v>250</v>
      </c>
      <c r="F141" s="4">
        <f t="shared" ref="F141" si="265">IF(E140=E141,E141,0)</f>
        <v>0</v>
      </c>
      <c r="G141" s="4">
        <f t="shared" ref="G141:G172" si="266">IF(OR(E141&gt;E140,E141&lt;E140),E141,0)</f>
        <v>250</v>
      </c>
      <c r="H141" s="4">
        <v>0</v>
      </c>
    </row>
    <row r="142" spans="1:8" x14ac:dyDescent="0.25">
      <c r="A142" s="5" t="s">
        <v>28</v>
      </c>
      <c r="B142" s="5" t="s">
        <v>17</v>
      </c>
      <c r="C142" s="4" t="s">
        <v>3</v>
      </c>
      <c r="D142" s="27" t="s">
        <v>5</v>
      </c>
      <c r="E142" s="4">
        <v>950</v>
      </c>
      <c r="F142" s="5">
        <f t="shared" ref="F142" si="267">IF(E142&lt;=(E140*0.8),E142,(E140*0.8))</f>
        <v>950</v>
      </c>
      <c r="G142" s="5">
        <f t="shared" ref="G142" si="268">IF(AND((E140*0.8)&lt;E142,(E140*1)=E140),E140-F142,0)</f>
        <v>0</v>
      </c>
      <c r="H142" s="5">
        <f t="shared" ref="H142" si="269">IF(E142&gt;(E140*1),E142-E140,0)</f>
        <v>0</v>
      </c>
    </row>
    <row r="143" spans="1:8" x14ac:dyDescent="0.25">
      <c r="A143" s="5" t="s">
        <v>28</v>
      </c>
      <c r="B143" s="5" t="s">
        <v>19</v>
      </c>
      <c r="C143" s="4" t="s">
        <v>0</v>
      </c>
      <c r="D143" s="28" t="s">
        <v>4</v>
      </c>
      <c r="E143" s="4">
        <v>48000</v>
      </c>
      <c r="F143" s="4">
        <f t="shared" ref="F143" si="270">E143</f>
        <v>48000</v>
      </c>
      <c r="G143">
        <v>0</v>
      </c>
      <c r="H143" s="4">
        <v>0</v>
      </c>
    </row>
    <row r="144" spans="1:8" x14ac:dyDescent="0.25">
      <c r="A144" s="5" t="s">
        <v>28</v>
      </c>
      <c r="B144" s="5" t="s">
        <v>19</v>
      </c>
      <c r="C144" s="4" t="s">
        <v>32</v>
      </c>
      <c r="D144" s="28" t="s">
        <v>4</v>
      </c>
      <c r="E144" s="4">
        <v>17734</v>
      </c>
      <c r="F144" s="4">
        <f t="shared" ref="F144" si="271">IF(E143=E144,E144,0)</f>
        <v>0</v>
      </c>
      <c r="G144" s="4">
        <f t="shared" ref="G144:G175" si="272">IF(OR(E144&gt;E143,E144&lt;E143),E144,0)</f>
        <v>17734</v>
      </c>
      <c r="H144" s="4">
        <v>0</v>
      </c>
    </row>
    <row r="145" spans="1:8" x14ac:dyDescent="0.25">
      <c r="A145" s="5" t="s">
        <v>28</v>
      </c>
      <c r="B145" s="5" t="s">
        <v>19</v>
      </c>
      <c r="C145" s="4" t="s">
        <v>3</v>
      </c>
      <c r="D145" s="28" t="s">
        <v>4</v>
      </c>
      <c r="E145" s="4">
        <v>30266</v>
      </c>
      <c r="F145" s="5">
        <f t="shared" ref="F145" si="273">IF(E145&lt;=(E143*0.8),E145,(E143*0.8))</f>
        <v>30266</v>
      </c>
      <c r="G145" s="5">
        <f t="shared" ref="G145" si="274">IF(AND((E143*0.8)&lt;E145,(E143*1)=E143),E143-F145,0)</f>
        <v>0</v>
      </c>
      <c r="H145" s="5">
        <f t="shared" ref="H145" si="275">IF(E145&gt;(E143*1),E145-E143,0)</f>
        <v>0</v>
      </c>
    </row>
    <row r="146" spans="1:8" x14ac:dyDescent="0.25">
      <c r="A146" s="5" t="s">
        <v>28</v>
      </c>
      <c r="B146" s="5" t="s">
        <v>19</v>
      </c>
      <c r="C146" s="4" t="s">
        <v>0</v>
      </c>
      <c r="D146" s="28" t="s">
        <v>5</v>
      </c>
      <c r="E146" s="4">
        <f>E143</f>
        <v>48000</v>
      </c>
      <c r="F146" s="4">
        <f t="shared" ref="F146" si="276">E146</f>
        <v>48000</v>
      </c>
      <c r="G146">
        <v>0</v>
      </c>
      <c r="H146" s="4">
        <v>0</v>
      </c>
    </row>
    <row r="147" spans="1:8" x14ac:dyDescent="0.25">
      <c r="A147" s="5" t="s">
        <v>28</v>
      </c>
      <c r="B147" s="5" t="s">
        <v>19</v>
      </c>
      <c r="C147" s="4" t="s">
        <v>32</v>
      </c>
      <c r="D147" s="28" t="s">
        <v>5</v>
      </c>
      <c r="E147" s="4">
        <v>17734</v>
      </c>
      <c r="F147" s="4">
        <f t="shared" ref="F147" si="277">IF(E146=E147,E147,0)</f>
        <v>0</v>
      </c>
      <c r="G147" s="4">
        <f t="shared" ref="G147:G178" si="278">IF(OR(E147&gt;E146,E147&lt;E146),E147,0)</f>
        <v>17734</v>
      </c>
      <c r="H147" s="4">
        <v>0</v>
      </c>
    </row>
    <row r="148" spans="1:8" x14ac:dyDescent="0.25">
      <c r="A148" s="5" t="s">
        <v>28</v>
      </c>
      <c r="B148" s="5" t="s">
        <v>19</v>
      </c>
      <c r="C148" s="4" t="s">
        <v>3</v>
      </c>
      <c r="D148" s="28" t="s">
        <v>5</v>
      </c>
      <c r="E148" s="4">
        <v>30266</v>
      </c>
      <c r="F148" s="5">
        <f t="shared" ref="F148" si="279">IF(E148&lt;=(E146*0.8),E148,(E146*0.8))</f>
        <v>30266</v>
      </c>
      <c r="G148" s="5">
        <f t="shared" ref="G148" si="280">IF(AND((E146*0.8)&lt;E148,(E146*1)=E146),E146-F148,0)</f>
        <v>0</v>
      </c>
      <c r="H148" s="5">
        <f t="shared" ref="H148" si="281">IF(E148&gt;(E146*1),E148-E146,0)</f>
        <v>0</v>
      </c>
    </row>
    <row r="149" spans="1:8" x14ac:dyDescent="0.25">
      <c r="A149" s="5" t="s">
        <v>28</v>
      </c>
      <c r="B149" s="5" t="s">
        <v>27</v>
      </c>
      <c r="C149" s="4" t="s">
        <v>0</v>
      </c>
      <c r="D149" s="28" t="s">
        <v>4</v>
      </c>
      <c r="E149" s="4">
        <v>2850000</v>
      </c>
      <c r="F149" s="4">
        <f t="shared" ref="F149" si="282">E149</f>
        <v>2850000</v>
      </c>
      <c r="G149">
        <v>0</v>
      </c>
      <c r="H149" s="4">
        <v>0</v>
      </c>
    </row>
    <row r="150" spans="1:8" x14ac:dyDescent="0.25">
      <c r="A150" s="5" t="s">
        <v>28</v>
      </c>
      <c r="B150" s="5" t="s">
        <v>27</v>
      </c>
      <c r="C150" s="4" t="s">
        <v>32</v>
      </c>
      <c r="D150" s="28" t="s">
        <v>4</v>
      </c>
      <c r="E150" s="4">
        <v>0</v>
      </c>
      <c r="F150" s="4">
        <f t="shared" ref="F150" si="283">IF(E149=E150,E150,0)</f>
        <v>0</v>
      </c>
      <c r="G150" s="4">
        <f t="shared" ref="G150:G181" si="284">IF(OR(E150&gt;E149,E150&lt;E149),E150,0)</f>
        <v>0</v>
      </c>
      <c r="H150" s="4">
        <v>0</v>
      </c>
    </row>
    <row r="151" spans="1:8" x14ac:dyDescent="0.25">
      <c r="A151" s="5" t="s">
        <v>28</v>
      </c>
      <c r="B151" s="5" t="s">
        <v>27</v>
      </c>
      <c r="C151" s="4" t="s">
        <v>3</v>
      </c>
      <c r="D151" s="28" t="s">
        <v>4</v>
      </c>
      <c r="E151" s="4">
        <v>2850000</v>
      </c>
      <c r="F151" s="5">
        <f t="shared" ref="F151" si="285">IF(E151&lt;=(E149*0.8),E151,(E149*0.8))</f>
        <v>2280000</v>
      </c>
      <c r="G151" s="5">
        <f t="shared" ref="G151" si="286">IF(AND((E149*0.8)&lt;E151,(E149*1)=E149),E149-F151,0)</f>
        <v>570000</v>
      </c>
      <c r="H151" s="5">
        <f t="shared" ref="H151" si="287">IF(E151&gt;(E149*1),E151-E149,0)</f>
        <v>0</v>
      </c>
    </row>
    <row r="152" spans="1:8" x14ac:dyDescent="0.25">
      <c r="A152" s="5" t="s">
        <v>28</v>
      </c>
      <c r="B152" s="5" t="s">
        <v>27</v>
      </c>
      <c r="C152" s="4" t="s">
        <v>0</v>
      </c>
      <c r="D152" s="28" t="s">
        <v>5</v>
      </c>
      <c r="E152" s="4">
        <f>E149</f>
        <v>2850000</v>
      </c>
      <c r="F152" s="4">
        <f t="shared" ref="F152" si="288">E152</f>
        <v>2850000</v>
      </c>
      <c r="G152">
        <v>0</v>
      </c>
      <c r="H152" s="4">
        <v>0</v>
      </c>
    </row>
    <row r="153" spans="1:8" x14ac:dyDescent="0.25">
      <c r="A153" s="5" t="s">
        <v>28</v>
      </c>
      <c r="B153" s="5" t="s">
        <v>27</v>
      </c>
      <c r="C153" s="4" t="s">
        <v>32</v>
      </c>
      <c r="D153" s="28" t="s">
        <v>5</v>
      </c>
      <c r="E153" s="4">
        <v>0</v>
      </c>
      <c r="F153" s="4">
        <f t="shared" ref="F153" si="289">IF(E152=E153,E153,0)</f>
        <v>0</v>
      </c>
      <c r="G153" s="4">
        <f t="shared" ref="G153:G184" si="290">IF(OR(E153&gt;E152,E153&lt;E152),E153,0)</f>
        <v>0</v>
      </c>
      <c r="H153" s="4">
        <v>0</v>
      </c>
    </row>
    <row r="154" spans="1:8" x14ac:dyDescent="0.25">
      <c r="A154" s="5" t="s">
        <v>28</v>
      </c>
      <c r="B154" s="5" t="s">
        <v>27</v>
      </c>
      <c r="C154" s="4" t="s">
        <v>3</v>
      </c>
      <c r="D154" s="28" t="s">
        <v>5</v>
      </c>
      <c r="E154" s="4">
        <v>2850000</v>
      </c>
      <c r="F154" s="5">
        <f t="shared" ref="F154" si="291">IF(E154&lt;=(E152*0.8),E154,(E152*0.8))</f>
        <v>2280000</v>
      </c>
      <c r="G154" s="5">
        <f t="shared" ref="G154" si="292">IF(AND((E152*0.8)&lt;E154,(E152*1)=E152),E152-F154,0)</f>
        <v>570000</v>
      </c>
      <c r="H154" s="5">
        <f t="shared" ref="H154" si="293">IF(E154&gt;(E152*1),E154-E152,0)</f>
        <v>0</v>
      </c>
    </row>
    <row r="155" spans="1:8" x14ac:dyDescent="0.25">
      <c r="A155" s="5" t="s">
        <v>29</v>
      </c>
      <c r="B155" s="5" t="s">
        <v>13</v>
      </c>
      <c r="C155" s="4" t="s">
        <v>0</v>
      </c>
      <c r="D155" s="28" t="s">
        <v>4</v>
      </c>
      <c r="E155" s="4">
        <v>30000</v>
      </c>
      <c r="F155" s="4">
        <f t="shared" ref="F155" si="294">E155</f>
        <v>30000</v>
      </c>
      <c r="G155">
        <v>0</v>
      </c>
      <c r="H155" s="4">
        <v>0</v>
      </c>
    </row>
    <row r="156" spans="1:8" x14ac:dyDescent="0.25">
      <c r="A156" s="5" t="s">
        <v>29</v>
      </c>
      <c r="B156" s="5" t="s">
        <v>13</v>
      </c>
      <c r="C156" s="4" t="s">
        <v>32</v>
      </c>
      <c r="D156" s="28" t="s">
        <v>4</v>
      </c>
      <c r="E156" s="4">
        <v>30000</v>
      </c>
      <c r="F156" s="4">
        <f t="shared" ref="F156" si="295">IF(E155=E156,E156,0)</f>
        <v>30000</v>
      </c>
      <c r="G156" s="4">
        <f t="shared" ref="G156:G187" si="296">IF(OR(E156&gt;E155,E156&lt;E155),E156,0)</f>
        <v>0</v>
      </c>
      <c r="H156" s="4">
        <v>0</v>
      </c>
    </row>
    <row r="157" spans="1:8" x14ac:dyDescent="0.25">
      <c r="A157" s="5" t="s">
        <v>29</v>
      </c>
      <c r="B157" s="5" t="s">
        <v>13</v>
      </c>
      <c r="C157" s="4" t="s">
        <v>3</v>
      </c>
      <c r="D157" s="28" t="s">
        <v>4</v>
      </c>
      <c r="E157" s="4">
        <v>0</v>
      </c>
      <c r="F157" s="5">
        <f t="shared" ref="F157" si="297">IF(E157&lt;=(E155*0.8),E157,(E155*0.8))</f>
        <v>0</v>
      </c>
      <c r="G157" s="5">
        <f t="shared" ref="G157" si="298">IF(AND((E155*0.8)&lt;E157,(E155*1)=E155),E155-F157,0)</f>
        <v>0</v>
      </c>
      <c r="H157" s="5">
        <f t="shared" ref="H157" si="299">IF(E157&gt;(E155*1),E157-E155,0)</f>
        <v>0</v>
      </c>
    </row>
    <row r="158" spans="1:8" x14ac:dyDescent="0.25">
      <c r="A158" s="5" t="s">
        <v>29</v>
      </c>
      <c r="B158" s="5" t="s">
        <v>13</v>
      </c>
      <c r="C158" s="4" t="s">
        <v>0</v>
      </c>
      <c r="D158" s="28" t="s">
        <v>5</v>
      </c>
      <c r="E158" s="4">
        <f>E155</f>
        <v>30000</v>
      </c>
      <c r="F158" s="4">
        <f t="shared" ref="F158" si="300">E158</f>
        <v>30000</v>
      </c>
      <c r="G158">
        <v>0</v>
      </c>
      <c r="H158" s="4">
        <v>0</v>
      </c>
    </row>
    <row r="159" spans="1:8" x14ac:dyDescent="0.25">
      <c r="A159" s="5" t="s">
        <v>29</v>
      </c>
      <c r="B159" s="5" t="s">
        <v>13</v>
      </c>
      <c r="C159" s="4" t="s">
        <v>32</v>
      </c>
      <c r="D159" s="28" t="s">
        <v>5</v>
      </c>
      <c r="E159" s="4">
        <v>30000</v>
      </c>
      <c r="F159" s="4">
        <f t="shared" ref="F159" si="301">IF(E158=E159,E159,0)</f>
        <v>30000</v>
      </c>
      <c r="G159" s="4">
        <f t="shared" ref="G159:G190" si="302">IF(OR(E159&gt;E158,E159&lt;E158),E159,0)</f>
        <v>0</v>
      </c>
      <c r="H159" s="4">
        <v>0</v>
      </c>
    </row>
    <row r="160" spans="1:8" x14ac:dyDescent="0.25">
      <c r="A160" s="5" t="s">
        <v>29</v>
      </c>
      <c r="B160" s="5" t="s">
        <v>13</v>
      </c>
      <c r="C160" s="4" t="s">
        <v>3</v>
      </c>
      <c r="D160" s="28" t="s">
        <v>5</v>
      </c>
      <c r="E160" s="4">
        <v>0</v>
      </c>
      <c r="F160" s="5">
        <f t="shared" ref="F160" si="303">IF(E160&lt;=(E158*0.8),E160,(E158*0.8))</f>
        <v>0</v>
      </c>
      <c r="G160" s="5">
        <f t="shared" ref="G160" si="304">IF(AND((E158*0.8)&lt;E160,(E158*1)=E158),E158-F160,0)</f>
        <v>0</v>
      </c>
      <c r="H160" s="5">
        <f t="shared" ref="H160" si="305">IF(E160&gt;(E158*1),E160-E158,0)</f>
        <v>0</v>
      </c>
    </row>
    <row r="161" spans="1:8" x14ac:dyDescent="0.25">
      <c r="A161" s="5" t="s">
        <v>29</v>
      </c>
      <c r="B161" s="5" t="s">
        <v>26</v>
      </c>
      <c r="C161" s="4" t="s">
        <v>0</v>
      </c>
      <c r="D161" s="28" t="s">
        <v>4</v>
      </c>
      <c r="E161" s="4">
        <v>261000</v>
      </c>
      <c r="F161" s="4">
        <f t="shared" ref="F161" si="306">E161</f>
        <v>261000</v>
      </c>
      <c r="G161">
        <v>0</v>
      </c>
      <c r="H161" s="4">
        <v>0</v>
      </c>
    </row>
    <row r="162" spans="1:8" x14ac:dyDescent="0.25">
      <c r="A162" s="5" t="s">
        <v>29</v>
      </c>
      <c r="B162" s="5" t="s">
        <v>26</v>
      </c>
      <c r="C162" s="4" t="s">
        <v>32</v>
      </c>
      <c r="D162" s="28" t="s">
        <v>4</v>
      </c>
      <c r="E162" s="4">
        <v>166111.28</v>
      </c>
      <c r="F162" s="4">
        <f t="shared" ref="F162" si="307">IF(E161=E162,E162,0)</f>
        <v>0</v>
      </c>
      <c r="G162" s="4">
        <f t="shared" ref="G162:G193" si="308">IF(OR(E162&gt;E161,E162&lt;E161),E162,0)</f>
        <v>166111.28</v>
      </c>
      <c r="H162" s="4">
        <v>0</v>
      </c>
    </row>
    <row r="163" spans="1:8" x14ac:dyDescent="0.25">
      <c r="A163" s="5" t="s">
        <v>29</v>
      </c>
      <c r="B163" s="5" t="s">
        <v>26</v>
      </c>
      <c r="C163" s="4" t="s">
        <v>3</v>
      </c>
      <c r="D163" s="28" t="s">
        <v>4</v>
      </c>
      <c r="E163" s="4">
        <v>94888.72</v>
      </c>
      <c r="F163" s="5">
        <f t="shared" ref="F163" si="309">IF(E163&lt;=(E161*0.8),E163,(E161*0.8))</f>
        <v>94888.72</v>
      </c>
      <c r="G163" s="5">
        <f t="shared" ref="G163" si="310">IF(AND((E161*0.8)&lt;E163,(E161*1)=E161),E161-F163,0)</f>
        <v>0</v>
      </c>
      <c r="H163" s="5">
        <f t="shared" ref="H163" si="311">IF(E163&gt;(E161*1),E163-E161,0)</f>
        <v>0</v>
      </c>
    </row>
    <row r="164" spans="1:8" x14ac:dyDescent="0.25">
      <c r="A164" s="5" t="s">
        <v>29</v>
      </c>
      <c r="B164" s="5" t="s">
        <v>26</v>
      </c>
      <c r="C164" s="4" t="s">
        <v>0</v>
      </c>
      <c r="D164" s="28" t="s">
        <v>5</v>
      </c>
      <c r="E164" s="4">
        <f>E161</f>
        <v>261000</v>
      </c>
      <c r="F164" s="4">
        <f t="shared" ref="F164" si="312">E164</f>
        <v>261000</v>
      </c>
      <c r="G164">
        <v>0</v>
      </c>
      <c r="H164" s="4">
        <v>0</v>
      </c>
    </row>
    <row r="165" spans="1:8" x14ac:dyDescent="0.25">
      <c r="A165" s="5" t="s">
        <v>29</v>
      </c>
      <c r="B165" s="5" t="s">
        <v>26</v>
      </c>
      <c r="C165" s="4" t="s">
        <v>32</v>
      </c>
      <c r="D165" s="28" t="s">
        <v>5</v>
      </c>
      <c r="E165" s="4">
        <v>166111.28</v>
      </c>
      <c r="F165" s="4">
        <f t="shared" ref="F165" si="313">IF(E164=E165,E165,0)</f>
        <v>0</v>
      </c>
      <c r="G165" s="4">
        <f t="shared" ref="G165:G196" si="314">IF(OR(E165&gt;E164,E165&lt;E164),E165,0)</f>
        <v>166111.28</v>
      </c>
      <c r="H165" s="4">
        <v>0</v>
      </c>
    </row>
    <row r="166" spans="1:8" x14ac:dyDescent="0.25">
      <c r="A166" s="5" t="s">
        <v>29</v>
      </c>
      <c r="B166" s="5" t="s">
        <v>26</v>
      </c>
      <c r="C166" s="4" t="s">
        <v>3</v>
      </c>
      <c r="D166" s="28" t="s">
        <v>5</v>
      </c>
      <c r="E166" s="4">
        <v>94888.72</v>
      </c>
      <c r="F166" s="5">
        <f t="shared" ref="F166" si="315">IF(E166&lt;=(E164*0.8),E166,(E164*0.8))</f>
        <v>94888.72</v>
      </c>
      <c r="G166" s="5">
        <f t="shared" ref="G166" si="316">IF(AND((E164*0.8)&lt;E166,(E164*1)=E164),E164-F166,0)</f>
        <v>0</v>
      </c>
      <c r="H166" s="5">
        <f t="shared" ref="H166" si="317">IF(E166&gt;(E164*1),E166-E164,0)</f>
        <v>0</v>
      </c>
    </row>
    <row r="167" spans="1:8" x14ac:dyDescent="0.25">
      <c r="A167" s="5" t="s">
        <v>29</v>
      </c>
      <c r="B167" s="5" t="s">
        <v>14</v>
      </c>
      <c r="C167" s="4" t="s">
        <v>0</v>
      </c>
      <c r="D167" s="28" t="s">
        <v>4</v>
      </c>
      <c r="E167" s="4">
        <v>540000</v>
      </c>
      <c r="F167" s="4">
        <f t="shared" ref="F167" si="318">E167</f>
        <v>540000</v>
      </c>
      <c r="G167">
        <v>0</v>
      </c>
      <c r="H167" s="4">
        <v>0</v>
      </c>
    </row>
    <row r="168" spans="1:8" x14ac:dyDescent="0.25">
      <c r="A168" s="5" t="s">
        <v>29</v>
      </c>
      <c r="B168" s="5" t="s">
        <v>14</v>
      </c>
      <c r="C168" s="4" t="s">
        <v>32</v>
      </c>
      <c r="D168" s="28" t="s">
        <v>4</v>
      </c>
      <c r="E168" s="4">
        <v>112054.55</v>
      </c>
      <c r="F168" s="4">
        <f t="shared" ref="F168" si="319">IF(E167=E168,E168,0)</f>
        <v>0</v>
      </c>
      <c r="G168" s="4">
        <f t="shared" ref="G168:G199" si="320">IF(OR(E168&gt;E167,E168&lt;E167),E168,0)</f>
        <v>112054.55</v>
      </c>
      <c r="H168" s="4">
        <v>0</v>
      </c>
    </row>
    <row r="169" spans="1:8" x14ac:dyDescent="0.25">
      <c r="A169" s="5" t="s">
        <v>29</v>
      </c>
      <c r="B169" s="5" t="s">
        <v>14</v>
      </c>
      <c r="C169" s="4" t="s">
        <v>3</v>
      </c>
      <c r="D169" s="28" t="s">
        <v>4</v>
      </c>
      <c r="E169" s="4">
        <v>427945.45</v>
      </c>
      <c r="F169" s="5">
        <f t="shared" ref="F169" si="321">IF(E169&lt;=(E167*0.8),E169,(E167*0.8))</f>
        <v>427945.45</v>
      </c>
      <c r="G169" s="5">
        <f t="shared" ref="G169" si="322">IF(AND((E167*0.8)&lt;E169,(E167*1)=E167),E167-F169,0)</f>
        <v>0</v>
      </c>
      <c r="H169" s="5">
        <f t="shared" ref="H169" si="323">IF(E169&gt;(E167*1),E169-E167,0)</f>
        <v>0</v>
      </c>
    </row>
    <row r="170" spans="1:8" x14ac:dyDescent="0.25">
      <c r="A170" s="5" t="s">
        <v>29</v>
      </c>
      <c r="B170" s="5" t="s">
        <v>14</v>
      </c>
      <c r="C170" s="4" t="s">
        <v>0</v>
      </c>
      <c r="D170" s="28" t="s">
        <v>5</v>
      </c>
      <c r="E170" s="4">
        <f>E167</f>
        <v>540000</v>
      </c>
      <c r="F170" s="4">
        <f t="shared" ref="F170" si="324">E170</f>
        <v>540000</v>
      </c>
      <c r="G170">
        <v>0</v>
      </c>
      <c r="H170" s="4">
        <v>0</v>
      </c>
    </row>
    <row r="171" spans="1:8" x14ac:dyDescent="0.25">
      <c r="A171" s="5" t="s">
        <v>29</v>
      </c>
      <c r="B171" s="5" t="s">
        <v>14</v>
      </c>
      <c r="C171" s="4" t="s">
        <v>32</v>
      </c>
      <c r="D171" s="28" t="s">
        <v>5</v>
      </c>
      <c r="E171" s="4">
        <v>112421.75</v>
      </c>
      <c r="F171" s="4">
        <f t="shared" ref="F171" si="325">IF(E170=E171,E171,0)</f>
        <v>0</v>
      </c>
      <c r="G171" s="4">
        <f t="shared" ref="G171:G202" si="326">IF(OR(E171&gt;E170,E171&lt;E170),E171,0)</f>
        <v>112421.75</v>
      </c>
      <c r="H171" s="4">
        <v>0</v>
      </c>
    </row>
    <row r="172" spans="1:8" x14ac:dyDescent="0.25">
      <c r="A172" s="5" t="s">
        <v>29</v>
      </c>
      <c r="B172" s="5" t="s">
        <v>14</v>
      </c>
      <c r="C172" s="4" t="s">
        <v>3</v>
      </c>
      <c r="D172" s="28" t="s">
        <v>5</v>
      </c>
      <c r="E172" s="4">
        <v>427578.25</v>
      </c>
      <c r="F172" s="5">
        <f t="shared" ref="F172" si="327">IF(E172&lt;=(E170*0.8),E172,(E170*0.8))</f>
        <v>427578.25</v>
      </c>
      <c r="G172" s="5">
        <f t="shared" ref="G172" si="328">IF(AND((E170*0.8)&lt;E172,(E170*1)=E170),E170-F172,0)</f>
        <v>0</v>
      </c>
      <c r="H172" s="5">
        <f t="shared" ref="H172" si="329">IF(E172&gt;(E170*1),E172-E170,0)</f>
        <v>0</v>
      </c>
    </row>
    <row r="173" spans="1:8" x14ac:dyDescent="0.25">
      <c r="A173" s="5" t="s">
        <v>29</v>
      </c>
      <c r="B173" s="5" t="s">
        <v>15</v>
      </c>
      <c r="C173" s="4" t="s">
        <v>0</v>
      </c>
      <c r="D173" s="28" t="s">
        <v>4</v>
      </c>
      <c r="E173" s="4">
        <v>15000</v>
      </c>
      <c r="F173" s="4">
        <f t="shared" ref="F173" si="330">E173</f>
        <v>15000</v>
      </c>
      <c r="G173">
        <v>0</v>
      </c>
      <c r="H173" s="4">
        <v>0</v>
      </c>
    </row>
    <row r="174" spans="1:8" x14ac:dyDescent="0.25">
      <c r="A174" s="5" t="s">
        <v>29</v>
      </c>
      <c r="B174" s="5" t="s">
        <v>15</v>
      </c>
      <c r="C174" s="4" t="s">
        <v>32</v>
      </c>
      <c r="D174" s="28" t="s">
        <v>4</v>
      </c>
      <c r="E174" s="4">
        <v>150</v>
      </c>
      <c r="F174" s="4">
        <f t="shared" ref="F174" si="331">IF(E173=E174,E174,0)</f>
        <v>0</v>
      </c>
      <c r="G174" s="4">
        <f t="shared" ref="G174:G205" si="332">IF(OR(E174&gt;E173,E174&lt;E173),E174,0)</f>
        <v>150</v>
      </c>
      <c r="H174" s="4">
        <v>0</v>
      </c>
    </row>
    <row r="175" spans="1:8" x14ac:dyDescent="0.25">
      <c r="A175" s="5" t="s">
        <v>29</v>
      </c>
      <c r="B175" s="5" t="s">
        <v>15</v>
      </c>
      <c r="C175" s="4" t="s">
        <v>3</v>
      </c>
      <c r="D175" s="28" t="s">
        <v>4</v>
      </c>
      <c r="E175" s="4">
        <v>14850</v>
      </c>
      <c r="F175" s="5">
        <f t="shared" ref="F175" si="333">IF(E175&lt;=(E173*0.8),E175,(E173*0.8))</f>
        <v>12000</v>
      </c>
      <c r="G175" s="5">
        <f t="shared" ref="G175" si="334">IF(AND((E173*0.8)&lt;E175,(E173*1)=E173),E173-F175,0)</f>
        <v>3000</v>
      </c>
      <c r="H175" s="5">
        <f t="shared" ref="H175" si="335">IF(E175&gt;(E173*1),E175-E173,0)</f>
        <v>0</v>
      </c>
    </row>
    <row r="176" spans="1:8" x14ac:dyDescent="0.25">
      <c r="A176" s="5" t="s">
        <v>29</v>
      </c>
      <c r="B176" s="5" t="s">
        <v>15</v>
      </c>
      <c r="C176" s="4" t="s">
        <v>0</v>
      </c>
      <c r="D176" s="28" t="s">
        <v>5</v>
      </c>
      <c r="E176" s="4"/>
      <c r="F176" s="4">
        <f t="shared" ref="F176" si="336">E176</f>
        <v>0</v>
      </c>
      <c r="G176">
        <v>0</v>
      </c>
      <c r="H176" s="4">
        <v>0</v>
      </c>
    </row>
    <row r="177" spans="1:8" x14ac:dyDescent="0.25">
      <c r="A177" s="5" t="s">
        <v>29</v>
      </c>
      <c r="B177" s="5" t="s">
        <v>15</v>
      </c>
      <c r="C177" s="4" t="s">
        <v>32</v>
      </c>
      <c r="D177" s="28" t="s">
        <v>5</v>
      </c>
      <c r="E177" s="4">
        <v>150</v>
      </c>
      <c r="F177" s="4">
        <f t="shared" ref="F177" si="337">IF(E176=E177,E177,0)</f>
        <v>0</v>
      </c>
      <c r="G177" s="4">
        <f t="shared" ref="G177:G208" si="338">IF(OR(E177&gt;E176,E177&lt;E176),E177,0)</f>
        <v>150</v>
      </c>
      <c r="H177" s="4">
        <v>0</v>
      </c>
    </row>
    <row r="178" spans="1:8" x14ac:dyDescent="0.25">
      <c r="A178" s="5" t="s">
        <v>29</v>
      </c>
      <c r="B178" s="5" t="s">
        <v>15</v>
      </c>
      <c r="C178" s="4" t="s">
        <v>3</v>
      </c>
      <c r="D178" s="28" t="s">
        <v>5</v>
      </c>
      <c r="E178" s="4">
        <v>14850</v>
      </c>
      <c r="F178" s="5">
        <f t="shared" ref="F178" si="339">IF(E178&lt;=(E176*0.8),E178,(E176*0.8))</f>
        <v>0</v>
      </c>
      <c r="G178" s="5">
        <f t="shared" ref="G178" si="340">IF(AND((E176*0.8)&lt;E178,(E176*1)=E176),E176-F178,0)</f>
        <v>0</v>
      </c>
      <c r="H178" s="5">
        <f t="shared" ref="H178" si="341">IF(E178&gt;(E176*1),E178-E176,0)</f>
        <v>14850</v>
      </c>
    </row>
    <row r="179" spans="1:8" x14ac:dyDescent="0.25">
      <c r="A179" s="5" t="s">
        <v>29</v>
      </c>
      <c r="B179" s="5" t="s">
        <v>18</v>
      </c>
      <c r="C179" s="4" t="s">
        <v>0</v>
      </c>
      <c r="D179" s="28" t="s">
        <v>4</v>
      </c>
      <c r="E179" s="4">
        <v>180000</v>
      </c>
      <c r="F179" s="4">
        <f t="shared" ref="F179" si="342">E179</f>
        <v>180000</v>
      </c>
      <c r="G179">
        <v>0</v>
      </c>
      <c r="H179" s="4">
        <v>0</v>
      </c>
    </row>
    <row r="180" spans="1:8" x14ac:dyDescent="0.25">
      <c r="A180" s="5" t="s">
        <v>29</v>
      </c>
      <c r="B180" s="5" t="s">
        <v>18</v>
      </c>
      <c r="C180" s="4" t="s">
        <v>32</v>
      </c>
      <c r="D180" s="28" t="s">
        <v>4</v>
      </c>
      <c r="E180" s="4">
        <v>40074.720000000001</v>
      </c>
      <c r="F180" s="4">
        <f t="shared" ref="F180" si="343">IF(E179=E180,E180,0)</f>
        <v>0</v>
      </c>
      <c r="G180" s="4">
        <f t="shared" ref="G180:G211" si="344">IF(OR(E180&gt;E179,E180&lt;E179),E180,0)</f>
        <v>40074.720000000001</v>
      </c>
      <c r="H180" s="4">
        <v>0</v>
      </c>
    </row>
    <row r="181" spans="1:8" x14ac:dyDescent="0.25">
      <c r="A181" s="5" t="s">
        <v>29</v>
      </c>
      <c r="B181" s="5" t="s">
        <v>18</v>
      </c>
      <c r="C181" s="4" t="s">
        <v>3</v>
      </c>
      <c r="D181" s="28" t="s">
        <v>4</v>
      </c>
      <c r="E181" s="4">
        <v>139925.28</v>
      </c>
      <c r="F181" s="5">
        <f t="shared" ref="F181" si="345">IF(E181&lt;=(E179*0.8),E181,(E179*0.8))</f>
        <v>139925.28</v>
      </c>
      <c r="G181" s="5">
        <f t="shared" ref="G181" si="346">IF(AND((E179*0.8)&lt;E181,(E179*1)=E179),E179-F181,0)</f>
        <v>0</v>
      </c>
      <c r="H181" s="5">
        <f t="shared" ref="H181" si="347">IF(E181&gt;(E179*1),E181-E179,0)</f>
        <v>0</v>
      </c>
    </row>
    <row r="182" spans="1:8" x14ac:dyDescent="0.25">
      <c r="A182" s="5" t="s">
        <v>29</v>
      </c>
      <c r="B182" s="5" t="s">
        <v>18</v>
      </c>
      <c r="C182" s="4" t="s">
        <v>0</v>
      </c>
      <c r="D182" s="28" t="s">
        <v>5</v>
      </c>
      <c r="E182" s="4">
        <f>E179</f>
        <v>180000</v>
      </c>
      <c r="F182" s="4">
        <f t="shared" ref="F182" si="348">E182</f>
        <v>180000</v>
      </c>
      <c r="G182">
        <v>0</v>
      </c>
      <c r="H182" s="4">
        <v>0</v>
      </c>
    </row>
    <row r="183" spans="1:8" x14ac:dyDescent="0.25">
      <c r="A183" s="5" t="s">
        <v>29</v>
      </c>
      <c r="B183" s="5" t="s">
        <v>18</v>
      </c>
      <c r="C183" s="4" t="s">
        <v>32</v>
      </c>
      <c r="D183" s="28" t="s">
        <v>5</v>
      </c>
      <c r="E183" s="4">
        <v>50104.44</v>
      </c>
      <c r="F183" s="4">
        <f t="shared" ref="F183" si="349">IF(E182=E183,E183,0)</f>
        <v>0</v>
      </c>
      <c r="G183" s="4">
        <f t="shared" ref="G183:G214" si="350">IF(OR(E183&gt;E182,E183&lt;E182),E183,0)</f>
        <v>50104.44</v>
      </c>
      <c r="H183" s="4">
        <v>0</v>
      </c>
    </row>
    <row r="184" spans="1:8" x14ac:dyDescent="0.25">
      <c r="A184" s="5" t="s">
        <v>29</v>
      </c>
      <c r="B184" s="5" t="s">
        <v>18</v>
      </c>
      <c r="C184" s="4" t="s">
        <v>3</v>
      </c>
      <c r="D184" s="28" t="s">
        <v>5</v>
      </c>
      <c r="E184" s="4">
        <v>129895.56</v>
      </c>
      <c r="F184" s="5">
        <f t="shared" ref="F184" si="351">IF(E184&lt;=(E182*0.8),E184,(E182*0.8))</f>
        <v>129895.56</v>
      </c>
      <c r="G184" s="5">
        <f t="shared" ref="G184" si="352">IF(AND((E182*0.8)&lt;E184,(E182*1)=E182),E182-F184,0)</f>
        <v>0</v>
      </c>
      <c r="H184" s="5">
        <f t="shared" ref="H184" si="353">IF(E184&gt;(E182*1),E184-E182,0)</f>
        <v>0</v>
      </c>
    </row>
    <row r="185" spans="1:8" x14ac:dyDescent="0.25">
      <c r="A185" s="5" t="s">
        <v>29</v>
      </c>
      <c r="B185" s="5" t="s">
        <v>16</v>
      </c>
      <c r="C185" s="4" t="s">
        <v>0</v>
      </c>
      <c r="D185" s="28" t="s">
        <v>4</v>
      </c>
      <c r="E185" s="4">
        <v>120000</v>
      </c>
      <c r="F185" s="4">
        <f t="shared" ref="F185" si="354">E185</f>
        <v>120000</v>
      </c>
      <c r="G185">
        <v>0</v>
      </c>
      <c r="H185" s="4">
        <v>0</v>
      </c>
    </row>
    <row r="186" spans="1:8" x14ac:dyDescent="0.25">
      <c r="A186" s="5" t="s">
        <v>29</v>
      </c>
      <c r="B186" s="5" t="s">
        <v>16</v>
      </c>
      <c r="C186" s="4" t="s">
        <v>32</v>
      </c>
      <c r="D186" s="28" t="s">
        <v>4</v>
      </c>
      <c r="E186" s="4">
        <v>70170.78</v>
      </c>
      <c r="F186" s="4">
        <f t="shared" ref="F186" si="355">IF(E185=E186,E186,0)</f>
        <v>0</v>
      </c>
      <c r="G186" s="4">
        <f t="shared" ref="G186:G217" si="356">IF(OR(E186&gt;E185,E186&lt;E185),E186,0)</f>
        <v>70170.78</v>
      </c>
      <c r="H186" s="4">
        <v>0</v>
      </c>
    </row>
    <row r="187" spans="1:8" x14ac:dyDescent="0.25">
      <c r="A187" s="5" t="s">
        <v>29</v>
      </c>
      <c r="B187" s="5" t="s">
        <v>16</v>
      </c>
      <c r="C187" s="4" t="s">
        <v>3</v>
      </c>
      <c r="D187" s="28" t="s">
        <v>4</v>
      </c>
      <c r="E187" s="4">
        <v>49829.22</v>
      </c>
      <c r="F187" s="5">
        <f t="shared" ref="F187" si="357">IF(E187&lt;=(E185*0.8),E187,(E185*0.8))</f>
        <v>49829.22</v>
      </c>
      <c r="G187" s="5">
        <f t="shared" ref="G187" si="358">IF(AND((E185*0.8)&lt;E187,(E185*1)=E185),E185-F187,0)</f>
        <v>0</v>
      </c>
      <c r="H187" s="5">
        <f t="shared" ref="H187" si="359">IF(E187&gt;(E185*1),E187-E185,0)</f>
        <v>0</v>
      </c>
    </row>
    <row r="188" spans="1:8" x14ac:dyDescent="0.25">
      <c r="A188" s="5" t="s">
        <v>29</v>
      </c>
      <c r="B188" s="5" t="s">
        <v>16</v>
      </c>
      <c r="C188" s="4" t="s">
        <v>0</v>
      </c>
      <c r="D188" s="28" t="s">
        <v>5</v>
      </c>
      <c r="E188" s="4">
        <f t="shared" ref="E188" si="360">E185</f>
        <v>120000</v>
      </c>
      <c r="F188" s="4">
        <f t="shared" ref="F188" si="361">E188</f>
        <v>120000</v>
      </c>
      <c r="G188">
        <v>0</v>
      </c>
      <c r="H188" s="4">
        <v>0</v>
      </c>
    </row>
    <row r="189" spans="1:8" x14ac:dyDescent="0.25">
      <c r="A189" s="5" t="s">
        <v>29</v>
      </c>
      <c r="B189" s="5" t="s">
        <v>16</v>
      </c>
      <c r="C189" s="4" t="s">
        <v>32</v>
      </c>
      <c r="D189" s="28" t="s">
        <v>5</v>
      </c>
      <c r="E189" s="4">
        <v>73121.58</v>
      </c>
      <c r="F189" s="4">
        <f t="shared" ref="F189" si="362">IF(E188=E189,E189,0)</f>
        <v>0</v>
      </c>
      <c r="G189" s="4">
        <f t="shared" ref="G189:G220" si="363">IF(OR(E189&gt;E188,E189&lt;E188),E189,0)</f>
        <v>73121.58</v>
      </c>
      <c r="H189" s="4">
        <v>0</v>
      </c>
    </row>
    <row r="190" spans="1:8" x14ac:dyDescent="0.25">
      <c r="A190" s="5" t="s">
        <v>29</v>
      </c>
      <c r="B190" s="5" t="s">
        <v>16</v>
      </c>
      <c r="C190" s="4" t="s">
        <v>3</v>
      </c>
      <c r="D190" s="28" t="s">
        <v>5</v>
      </c>
      <c r="E190" s="4">
        <v>46878.42</v>
      </c>
      <c r="F190" s="5">
        <f t="shared" ref="F190" si="364">IF(E190&lt;=(E188*0.8),E190,(E188*0.8))</f>
        <v>46878.42</v>
      </c>
      <c r="G190" s="5">
        <f t="shared" ref="G190" si="365">IF(AND((E188*0.8)&lt;E190,(E188*1)=E188),E188-F190,0)</f>
        <v>0</v>
      </c>
      <c r="H190" s="5">
        <f t="shared" ref="H190" si="366">IF(E190&gt;(E188*1),E190-E188,0)</f>
        <v>0</v>
      </c>
    </row>
    <row r="191" spans="1:8" x14ac:dyDescent="0.25">
      <c r="A191" s="5" t="s">
        <v>29</v>
      </c>
      <c r="B191" s="5" t="s">
        <v>17</v>
      </c>
      <c r="C191" s="4" t="s">
        <v>0</v>
      </c>
      <c r="D191" s="28" t="s">
        <v>4</v>
      </c>
      <c r="E191" s="4">
        <v>6480</v>
      </c>
      <c r="F191" s="4">
        <f t="shared" ref="F191" si="367">E191</f>
        <v>6480</v>
      </c>
      <c r="G191">
        <v>0</v>
      </c>
      <c r="H191" s="4">
        <v>0</v>
      </c>
    </row>
    <row r="192" spans="1:8" x14ac:dyDescent="0.25">
      <c r="A192" s="5" t="s">
        <v>29</v>
      </c>
      <c r="B192" s="5" t="s">
        <v>17</v>
      </c>
      <c r="C192" s="4" t="s">
        <v>32</v>
      </c>
      <c r="D192" s="28" t="s">
        <v>4</v>
      </c>
      <c r="E192" s="4">
        <v>412.16</v>
      </c>
      <c r="F192" s="4">
        <f t="shared" ref="F192" si="368">IF(E191=E192,E192,0)</f>
        <v>0</v>
      </c>
      <c r="G192" s="4">
        <f t="shared" ref="G192:G223" si="369">IF(OR(E192&gt;E191,E192&lt;E191),E192,0)</f>
        <v>412.16</v>
      </c>
      <c r="H192" s="4">
        <v>0</v>
      </c>
    </row>
    <row r="193" spans="1:8" x14ac:dyDescent="0.25">
      <c r="A193" s="5" t="s">
        <v>29</v>
      </c>
      <c r="B193" s="5" t="s">
        <v>17</v>
      </c>
      <c r="C193" s="4" t="s">
        <v>3</v>
      </c>
      <c r="D193" s="28" t="s">
        <v>4</v>
      </c>
      <c r="E193" s="4">
        <v>6067.84</v>
      </c>
      <c r="F193" s="5">
        <f t="shared" ref="F193" si="370">IF(E193&lt;=(E191*0.8),E193,(E191*0.8))</f>
        <v>5184</v>
      </c>
      <c r="G193" s="5">
        <f t="shared" ref="G193" si="371">IF(AND((E191*0.8)&lt;E193,(E191*1)=E191),E191-F193,0)</f>
        <v>1296</v>
      </c>
      <c r="H193" s="5">
        <f t="shared" ref="H193" si="372">IF(E193&gt;(E191*1),E193-E191,0)</f>
        <v>0</v>
      </c>
    </row>
    <row r="194" spans="1:8" x14ac:dyDescent="0.25">
      <c r="A194" s="5" t="s">
        <v>29</v>
      </c>
      <c r="B194" s="5" t="s">
        <v>17</v>
      </c>
      <c r="C194" s="4" t="s">
        <v>0</v>
      </c>
      <c r="D194" s="28" t="s">
        <v>5</v>
      </c>
      <c r="E194" s="4">
        <f t="shared" ref="E194" si="373">E191</f>
        <v>6480</v>
      </c>
      <c r="F194" s="4">
        <f t="shared" ref="F194" si="374">E194</f>
        <v>6480</v>
      </c>
      <c r="G194">
        <v>0</v>
      </c>
      <c r="H194" s="4">
        <v>0</v>
      </c>
    </row>
    <row r="195" spans="1:8" x14ac:dyDescent="0.25">
      <c r="A195" s="5" t="s">
        <v>29</v>
      </c>
      <c r="B195" s="5" t="s">
        <v>17</v>
      </c>
      <c r="C195" s="4" t="s">
        <v>32</v>
      </c>
      <c r="D195" s="28" t="s">
        <v>5</v>
      </c>
      <c r="E195" s="4">
        <v>412.16</v>
      </c>
      <c r="F195" s="4">
        <f t="shared" ref="F195" si="375">IF(E194=E195,E195,0)</f>
        <v>0</v>
      </c>
      <c r="G195" s="4">
        <f t="shared" ref="G195:G226" si="376">IF(OR(E195&gt;E194,E195&lt;E194),E195,0)</f>
        <v>412.16</v>
      </c>
      <c r="H195" s="4">
        <v>0</v>
      </c>
    </row>
    <row r="196" spans="1:8" x14ac:dyDescent="0.25">
      <c r="A196" s="5" t="s">
        <v>29</v>
      </c>
      <c r="B196" s="5" t="s">
        <v>17</v>
      </c>
      <c r="C196" s="4" t="s">
        <v>3</v>
      </c>
      <c r="D196" s="28" t="s">
        <v>5</v>
      </c>
      <c r="E196" s="4">
        <v>6067.84</v>
      </c>
      <c r="F196" s="5">
        <f t="shared" ref="F196" si="377">IF(E196&lt;=(E194*0.8),E196,(E194*0.8))</f>
        <v>5184</v>
      </c>
      <c r="G196" s="5">
        <f t="shared" ref="G196" si="378">IF(AND((E194*0.8)&lt;E196,(E194*1)=E194),E194-F196,0)</f>
        <v>1296</v>
      </c>
      <c r="H196" s="5">
        <f t="shared" ref="H196" si="379">IF(E196&gt;(E194*1),E196-E194,0)</f>
        <v>0</v>
      </c>
    </row>
    <row r="197" spans="1:8" x14ac:dyDescent="0.25">
      <c r="A197" s="5" t="s">
        <v>29</v>
      </c>
      <c r="B197" s="5" t="s">
        <v>19</v>
      </c>
      <c r="C197" s="4" t="s">
        <v>0</v>
      </c>
      <c r="D197" s="28" t="s">
        <v>4</v>
      </c>
      <c r="E197" s="4">
        <v>48000</v>
      </c>
      <c r="F197" s="4">
        <f t="shared" ref="F197" si="380">E197</f>
        <v>48000</v>
      </c>
      <c r="G197">
        <v>0</v>
      </c>
      <c r="H197" s="4">
        <v>0</v>
      </c>
    </row>
    <row r="198" spans="1:8" x14ac:dyDescent="0.25">
      <c r="A198" s="5" t="s">
        <v>29</v>
      </c>
      <c r="B198" s="5" t="s">
        <v>19</v>
      </c>
      <c r="C198" s="4" t="s">
        <v>32</v>
      </c>
      <c r="D198" s="28" t="s">
        <v>4</v>
      </c>
      <c r="E198" s="4">
        <v>14317</v>
      </c>
      <c r="F198" s="4">
        <f t="shared" ref="F198" si="381">IF(E197=E198,E198,0)</f>
        <v>0</v>
      </c>
      <c r="G198" s="4">
        <f t="shared" ref="G198:G229" si="382">IF(OR(E198&gt;E197,E198&lt;E197),E198,0)</f>
        <v>14317</v>
      </c>
      <c r="H198" s="4">
        <v>0</v>
      </c>
    </row>
    <row r="199" spans="1:8" x14ac:dyDescent="0.25">
      <c r="A199" s="5" t="s">
        <v>29</v>
      </c>
      <c r="B199" s="5" t="s">
        <v>19</v>
      </c>
      <c r="C199" s="4" t="s">
        <v>3</v>
      </c>
      <c r="D199" s="28" t="s">
        <v>4</v>
      </c>
      <c r="E199" s="4">
        <v>33683</v>
      </c>
      <c r="F199" s="5">
        <f t="shared" ref="F199" si="383">IF(E199&lt;=(E197*0.8),E199,(E197*0.8))</f>
        <v>33683</v>
      </c>
      <c r="G199" s="5">
        <f t="shared" ref="G199" si="384">IF(AND((E197*0.8)&lt;E199,(E197*1)=E197),E197-F199,0)</f>
        <v>0</v>
      </c>
      <c r="H199" s="5">
        <f t="shared" ref="H199" si="385">IF(E199&gt;(E197*1),E199-E197,0)</f>
        <v>0</v>
      </c>
    </row>
    <row r="200" spans="1:8" x14ac:dyDescent="0.25">
      <c r="A200" s="5" t="s">
        <v>29</v>
      </c>
      <c r="B200" s="5" t="s">
        <v>19</v>
      </c>
      <c r="C200" s="4" t="s">
        <v>0</v>
      </c>
      <c r="D200" s="28" t="s">
        <v>5</v>
      </c>
      <c r="E200" s="4">
        <f t="shared" ref="E200" si="386">E197</f>
        <v>48000</v>
      </c>
      <c r="F200" s="4">
        <f t="shared" ref="F200" si="387">E200</f>
        <v>48000</v>
      </c>
      <c r="G200">
        <v>0</v>
      </c>
      <c r="H200" s="4">
        <v>0</v>
      </c>
    </row>
    <row r="201" spans="1:8" x14ac:dyDescent="0.25">
      <c r="A201" s="5" t="s">
        <v>29</v>
      </c>
      <c r="B201" s="5" t="s">
        <v>19</v>
      </c>
      <c r="C201" s="4" t="s">
        <v>32</v>
      </c>
      <c r="D201" s="28" t="s">
        <v>5</v>
      </c>
      <c r="E201" s="4">
        <v>14317</v>
      </c>
      <c r="F201" s="4">
        <f t="shared" ref="F201" si="388">IF(E200=E201,E201,0)</f>
        <v>0</v>
      </c>
      <c r="G201" s="4">
        <f t="shared" ref="G201:G232" si="389">IF(OR(E201&gt;E200,E201&lt;E200),E201,0)</f>
        <v>14317</v>
      </c>
      <c r="H201" s="4">
        <v>0</v>
      </c>
    </row>
    <row r="202" spans="1:8" x14ac:dyDescent="0.25">
      <c r="A202" s="5" t="s">
        <v>29</v>
      </c>
      <c r="B202" s="5" t="s">
        <v>19</v>
      </c>
      <c r="C202" s="4" t="s">
        <v>3</v>
      </c>
      <c r="D202" s="28" t="s">
        <v>5</v>
      </c>
      <c r="E202" s="4">
        <v>33683</v>
      </c>
      <c r="F202" s="5">
        <f t="shared" ref="F202" si="390">IF(E202&lt;=(E200*0.8),E202,(E200*0.8))</f>
        <v>33683</v>
      </c>
      <c r="G202" s="5">
        <f t="shared" ref="G202" si="391">IF(AND((E200*0.8)&lt;E202,(E200*1)=E200),E200-F202,0)</f>
        <v>0</v>
      </c>
      <c r="H202" s="5">
        <f t="shared" ref="H202" si="392">IF(E202&gt;(E200*1),E202-E200,0)</f>
        <v>0</v>
      </c>
    </row>
    <row r="203" spans="1:8" x14ac:dyDescent="0.25">
      <c r="A203" s="5" t="s">
        <v>29</v>
      </c>
      <c r="B203" s="5" t="s">
        <v>27</v>
      </c>
      <c r="C203" s="4" t="s">
        <v>0</v>
      </c>
      <c r="D203" s="28" t="s">
        <v>4</v>
      </c>
      <c r="E203" s="4">
        <v>2850000</v>
      </c>
      <c r="F203" s="4">
        <f t="shared" ref="F203" si="393">E203</f>
        <v>2850000</v>
      </c>
      <c r="G203">
        <v>0</v>
      </c>
      <c r="H203" s="4">
        <v>0</v>
      </c>
    </row>
    <row r="204" spans="1:8" x14ac:dyDescent="0.25">
      <c r="A204" s="5" t="s">
        <v>29</v>
      </c>
      <c r="B204" s="5" t="s">
        <v>27</v>
      </c>
      <c r="C204" s="4" t="s">
        <v>32</v>
      </c>
      <c r="D204" s="28" t="s">
        <v>4</v>
      </c>
      <c r="E204" s="4">
        <v>0</v>
      </c>
      <c r="F204" s="4">
        <f t="shared" ref="F204" si="394">IF(E203=E204,E204,0)</f>
        <v>0</v>
      </c>
      <c r="G204" s="4">
        <f t="shared" ref="G204:G235" si="395">IF(OR(E204&gt;E203,E204&lt;E203),E204,0)</f>
        <v>0</v>
      </c>
      <c r="H204" s="4">
        <v>0</v>
      </c>
    </row>
    <row r="205" spans="1:8" x14ac:dyDescent="0.25">
      <c r="A205" s="5" t="s">
        <v>29</v>
      </c>
      <c r="B205" s="5" t="s">
        <v>27</v>
      </c>
      <c r="C205" s="4" t="s">
        <v>3</v>
      </c>
      <c r="D205" s="28" t="s">
        <v>4</v>
      </c>
      <c r="E205" s="4">
        <v>2850000</v>
      </c>
      <c r="F205" s="5">
        <f t="shared" ref="F205" si="396">IF(E205&lt;=(E203*0.8),E205,(E203*0.8))</f>
        <v>2280000</v>
      </c>
      <c r="G205" s="5">
        <f t="shared" ref="G205" si="397">IF(AND((E203*0.8)&lt;E205,(E203*1)=E203),E203-F205,0)</f>
        <v>570000</v>
      </c>
      <c r="H205" s="5">
        <f t="shared" ref="H205" si="398">IF(E205&gt;(E203*1),E205-E203,0)</f>
        <v>0</v>
      </c>
    </row>
    <row r="206" spans="1:8" x14ac:dyDescent="0.25">
      <c r="A206" s="5" t="s">
        <v>29</v>
      </c>
      <c r="B206" s="5" t="s">
        <v>27</v>
      </c>
      <c r="C206" s="4" t="s">
        <v>0</v>
      </c>
      <c r="D206" s="28" t="s">
        <v>5</v>
      </c>
      <c r="E206" s="4">
        <f t="shared" ref="E206" si="399">E203</f>
        <v>2850000</v>
      </c>
      <c r="F206" s="4">
        <f t="shared" ref="F206" si="400">E206</f>
        <v>2850000</v>
      </c>
      <c r="G206">
        <v>0</v>
      </c>
      <c r="H206" s="4">
        <v>0</v>
      </c>
    </row>
    <row r="207" spans="1:8" x14ac:dyDescent="0.25">
      <c r="A207" s="5" t="s">
        <v>29</v>
      </c>
      <c r="B207" s="5" t="s">
        <v>27</v>
      </c>
      <c r="C207" s="4" t="s">
        <v>32</v>
      </c>
      <c r="D207" s="28" t="s">
        <v>5</v>
      </c>
      <c r="E207" s="4">
        <v>0</v>
      </c>
      <c r="F207" s="4">
        <f t="shared" ref="F207" si="401">IF(E206=E207,E207,0)</f>
        <v>0</v>
      </c>
      <c r="G207" s="4">
        <f t="shared" ref="G207:G238" si="402">IF(OR(E207&gt;E206,E207&lt;E206),E207,0)</f>
        <v>0</v>
      </c>
      <c r="H207" s="4">
        <v>0</v>
      </c>
    </row>
    <row r="208" spans="1:8" x14ac:dyDescent="0.25">
      <c r="A208" s="5" t="s">
        <v>29</v>
      </c>
      <c r="B208" s="5" t="s">
        <v>27</v>
      </c>
      <c r="C208" s="4" t="s">
        <v>3</v>
      </c>
      <c r="D208" s="28" t="s">
        <v>5</v>
      </c>
      <c r="E208" s="4">
        <v>2850000</v>
      </c>
      <c r="F208" s="5">
        <f t="shared" ref="F208" si="403">IF(E208&lt;=(E206*0.8),E208,(E206*0.8))</f>
        <v>2280000</v>
      </c>
      <c r="G208" s="5">
        <f t="shared" ref="G208" si="404">IF(AND((E206*0.8)&lt;E208,(E206*1)=E206),E206-F208,0)</f>
        <v>570000</v>
      </c>
      <c r="H208" s="5">
        <f t="shared" ref="H208" si="405">IF(E208&gt;(E206*1),E208-E206,0)</f>
        <v>0</v>
      </c>
    </row>
    <row r="209" spans="1:8" x14ac:dyDescent="0.25">
      <c r="A209" s="5" t="s">
        <v>30</v>
      </c>
      <c r="B209" s="5" t="s">
        <v>13</v>
      </c>
      <c r="C209" s="4" t="s">
        <v>0</v>
      </c>
      <c r="D209" s="28" t="s">
        <v>4</v>
      </c>
      <c r="E209" s="4">
        <v>30000</v>
      </c>
      <c r="F209" s="4">
        <f t="shared" ref="F209" si="406">E209</f>
        <v>30000</v>
      </c>
      <c r="G209">
        <v>0</v>
      </c>
      <c r="H209" s="4">
        <v>0</v>
      </c>
    </row>
    <row r="210" spans="1:8" x14ac:dyDescent="0.25">
      <c r="A210" s="5" t="s">
        <v>30</v>
      </c>
      <c r="B210" s="5" t="s">
        <v>13</v>
      </c>
      <c r="C210" s="4" t="s">
        <v>32</v>
      </c>
      <c r="D210" s="28" t="s">
        <v>4</v>
      </c>
      <c r="E210" s="4">
        <v>30000</v>
      </c>
      <c r="F210" s="4">
        <f t="shared" ref="F210" si="407">IF(E209=E210,E210,0)</f>
        <v>30000</v>
      </c>
      <c r="G210" s="4">
        <f t="shared" ref="G210:G241" si="408">IF(OR(E210&gt;E209,E210&lt;E209),E210,0)</f>
        <v>0</v>
      </c>
      <c r="H210" s="4">
        <v>0</v>
      </c>
    </row>
    <row r="211" spans="1:8" x14ac:dyDescent="0.25">
      <c r="A211" s="5" t="s">
        <v>30</v>
      </c>
      <c r="B211" s="5" t="s">
        <v>13</v>
      </c>
      <c r="C211" s="4" t="s">
        <v>3</v>
      </c>
      <c r="D211" s="28" t="s">
        <v>4</v>
      </c>
      <c r="E211" s="4">
        <v>0</v>
      </c>
      <c r="F211" s="5">
        <f t="shared" ref="F211" si="409">IF(E211&lt;=(E209*0.8),E211,(E209*0.8))</f>
        <v>0</v>
      </c>
      <c r="G211" s="5">
        <f t="shared" ref="G211" si="410">IF(AND((E209*0.8)&lt;E211,(E209*1)=E209),E209-F211,0)</f>
        <v>0</v>
      </c>
      <c r="H211" s="5">
        <f t="shared" ref="H211" si="411">IF(E211&gt;(E209*1),E211-E209,0)</f>
        <v>0</v>
      </c>
    </row>
    <row r="212" spans="1:8" x14ac:dyDescent="0.25">
      <c r="A212" s="5" t="s">
        <v>30</v>
      </c>
      <c r="B212" s="5" t="s">
        <v>13</v>
      </c>
      <c r="C212" s="4" t="s">
        <v>0</v>
      </c>
      <c r="D212" s="28" t="s">
        <v>5</v>
      </c>
      <c r="E212" s="4">
        <f t="shared" ref="E212" si="412">E209</f>
        <v>30000</v>
      </c>
      <c r="F212" s="4">
        <f t="shared" ref="F212" si="413">E212</f>
        <v>30000</v>
      </c>
      <c r="G212">
        <v>0</v>
      </c>
      <c r="H212" s="4">
        <v>0</v>
      </c>
    </row>
    <row r="213" spans="1:8" x14ac:dyDescent="0.25">
      <c r="A213" s="5" t="s">
        <v>30</v>
      </c>
      <c r="B213" s="5" t="s">
        <v>13</v>
      </c>
      <c r="C213" s="4" t="s">
        <v>32</v>
      </c>
      <c r="D213" s="28" t="s">
        <v>5</v>
      </c>
      <c r="E213" s="4">
        <v>30000</v>
      </c>
      <c r="F213" s="4">
        <f t="shared" ref="F213" si="414">IF(E212=E213,E213,0)</f>
        <v>30000</v>
      </c>
      <c r="G213" s="4">
        <f t="shared" ref="G213:G244" si="415">IF(OR(E213&gt;E212,E213&lt;E212),E213,0)</f>
        <v>0</v>
      </c>
      <c r="H213" s="4">
        <v>0</v>
      </c>
    </row>
    <row r="214" spans="1:8" x14ac:dyDescent="0.25">
      <c r="A214" s="5" t="s">
        <v>30</v>
      </c>
      <c r="B214" s="5" t="s">
        <v>13</v>
      </c>
      <c r="C214" s="4" t="s">
        <v>3</v>
      </c>
      <c r="D214" s="28" t="s">
        <v>5</v>
      </c>
      <c r="E214" s="4">
        <v>0</v>
      </c>
      <c r="F214" s="5">
        <f t="shared" ref="F214" si="416">IF(E214&lt;=(E212*0.8),E214,(E212*0.8))</f>
        <v>0</v>
      </c>
      <c r="G214" s="5">
        <f t="shared" ref="G214" si="417">IF(AND((E212*0.8)&lt;E214,(E212*1)=E212),E212-F214,0)</f>
        <v>0</v>
      </c>
      <c r="H214" s="5">
        <f t="shared" ref="H214" si="418">IF(E214&gt;(E212*1),E214-E212,0)</f>
        <v>0</v>
      </c>
    </row>
    <row r="215" spans="1:8" x14ac:dyDescent="0.25">
      <c r="A215" s="5" t="s">
        <v>30</v>
      </c>
      <c r="B215" s="5" t="s">
        <v>26</v>
      </c>
      <c r="C215" s="4" t="s">
        <v>0</v>
      </c>
      <c r="D215" s="28" t="s">
        <v>4</v>
      </c>
      <c r="E215" s="4">
        <v>175000</v>
      </c>
      <c r="F215" s="4">
        <f t="shared" ref="F215" si="419">E215</f>
        <v>175000</v>
      </c>
      <c r="G215">
        <v>0</v>
      </c>
      <c r="H215" s="4">
        <v>0</v>
      </c>
    </row>
    <row r="216" spans="1:8" x14ac:dyDescent="0.25">
      <c r="A216" s="5" t="s">
        <v>30</v>
      </c>
      <c r="B216" s="5" t="s">
        <v>26</v>
      </c>
      <c r="C216" s="4" t="s">
        <v>32</v>
      </c>
      <c r="D216" s="28" t="s">
        <v>4</v>
      </c>
      <c r="E216" s="4">
        <v>53673.33</v>
      </c>
      <c r="F216" s="4">
        <f t="shared" ref="F216" si="420">IF(E215=E216,E216,0)</f>
        <v>0</v>
      </c>
      <c r="G216" s="4">
        <f t="shared" ref="G216:G247" si="421">IF(OR(E216&gt;E215,E216&lt;E215),E216,0)</f>
        <v>53673.33</v>
      </c>
      <c r="H216" s="4">
        <v>0</v>
      </c>
    </row>
    <row r="217" spans="1:8" x14ac:dyDescent="0.25">
      <c r="A217" s="5" t="s">
        <v>30</v>
      </c>
      <c r="B217" s="5" t="s">
        <v>26</v>
      </c>
      <c r="C217" s="4" t="s">
        <v>3</v>
      </c>
      <c r="D217" s="28" t="s">
        <v>4</v>
      </c>
      <c r="E217" s="4">
        <v>121326.67</v>
      </c>
      <c r="F217" s="5">
        <f t="shared" ref="F217" si="422">IF(E217&lt;=(E215*0.8),E217,(E215*0.8))</f>
        <v>121326.67</v>
      </c>
      <c r="G217" s="5">
        <f t="shared" ref="G217" si="423">IF(AND((E215*0.8)&lt;E217,(E215*1)=E215),E215-F217,0)</f>
        <v>0</v>
      </c>
      <c r="H217" s="5">
        <f t="shared" ref="H217" si="424">IF(E217&gt;(E215*1),E217-E215,0)</f>
        <v>0</v>
      </c>
    </row>
    <row r="218" spans="1:8" x14ac:dyDescent="0.25">
      <c r="A218" s="5" t="s">
        <v>30</v>
      </c>
      <c r="B218" s="5" t="s">
        <v>26</v>
      </c>
      <c r="C218" s="4" t="s">
        <v>0</v>
      </c>
      <c r="D218" s="28" t="s">
        <v>5</v>
      </c>
      <c r="E218" s="4">
        <f t="shared" ref="E218" si="425">E215</f>
        <v>175000</v>
      </c>
      <c r="F218" s="4">
        <f t="shared" ref="F218" si="426">E218</f>
        <v>175000</v>
      </c>
      <c r="G218">
        <v>0</v>
      </c>
      <c r="H218" s="4">
        <v>0</v>
      </c>
    </row>
    <row r="219" spans="1:8" x14ac:dyDescent="0.25">
      <c r="A219" s="5" t="s">
        <v>30</v>
      </c>
      <c r="B219" s="5" t="s">
        <v>26</v>
      </c>
      <c r="C219" s="4" t="s">
        <v>32</v>
      </c>
      <c r="D219" s="28" t="s">
        <v>5</v>
      </c>
      <c r="E219" s="4">
        <v>54085.83</v>
      </c>
      <c r="F219" s="4">
        <f t="shared" ref="F219" si="427">IF(E218=E219,E219,0)</f>
        <v>0</v>
      </c>
      <c r="G219" s="4">
        <f t="shared" ref="G219:G250" si="428">IF(OR(E219&gt;E218,E219&lt;E218),E219,0)</f>
        <v>54085.83</v>
      </c>
      <c r="H219" s="4">
        <v>0</v>
      </c>
    </row>
    <row r="220" spans="1:8" x14ac:dyDescent="0.25">
      <c r="A220" s="5" t="s">
        <v>30</v>
      </c>
      <c r="B220" s="5" t="s">
        <v>26</v>
      </c>
      <c r="C220" s="4" t="s">
        <v>3</v>
      </c>
      <c r="D220" s="28" t="s">
        <v>5</v>
      </c>
      <c r="E220" s="4">
        <v>120914.17</v>
      </c>
      <c r="F220" s="5">
        <f t="shared" ref="F220" si="429">IF(E220&lt;=(E218*0.8),E220,(E218*0.8))</f>
        <v>120914.17</v>
      </c>
      <c r="G220" s="5">
        <f t="shared" ref="G220" si="430">IF(AND((E218*0.8)&lt;E220,(E218*1)=E218),E218-F220,0)</f>
        <v>0</v>
      </c>
      <c r="H220" s="5">
        <f t="shared" ref="H220" si="431">IF(E220&gt;(E218*1),E220-E218,0)</f>
        <v>0</v>
      </c>
    </row>
    <row r="221" spans="1:8" x14ac:dyDescent="0.25">
      <c r="A221" s="5" t="s">
        <v>30</v>
      </c>
      <c r="B221" s="5" t="s">
        <v>14</v>
      </c>
      <c r="C221" s="4" t="s">
        <v>0</v>
      </c>
      <c r="D221" s="28" t="s">
        <v>4</v>
      </c>
      <c r="E221" s="4">
        <v>310000</v>
      </c>
      <c r="F221" s="4">
        <f t="shared" ref="F221" si="432">E221</f>
        <v>310000</v>
      </c>
      <c r="G221">
        <v>0</v>
      </c>
      <c r="H221" s="4">
        <v>0</v>
      </c>
    </row>
    <row r="222" spans="1:8" x14ac:dyDescent="0.25">
      <c r="A222" s="5" t="s">
        <v>30</v>
      </c>
      <c r="B222" s="5" t="s">
        <v>14</v>
      </c>
      <c r="C222" s="4" t="s">
        <v>32</v>
      </c>
      <c r="D222" s="28" t="s">
        <v>4</v>
      </c>
      <c r="E222" s="4">
        <v>130683.22</v>
      </c>
      <c r="F222" s="4">
        <f t="shared" ref="F222" si="433">IF(E221=E222,E222,0)</f>
        <v>0</v>
      </c>
      <c r="G222" s="4">
        <f t="shared" ref="G222:G253" si="434">IF(OR(E222&gt;E221,E222&lt;E221),E222,0)</f>
        <v>130683.22</v>
      </c>
      <c r="H222" s="4">
        <v>0</v>
      </c>
    </row>
    <row r="223" spans="1:8" x14ac:dyDescent="0.25">
      <c r="A223" s="5" t="s">
        <v>30</v>
      </c>
      <c r="B223" s="5" t="s">
        <v>14</v>
      </c>
      <c r="C223" s="4" t="s">
        <v>3</v>
      </c>
      <c r="D223" s="28" t="s">
        <v>4</v>
      </c>
      <c r="E223" s="4">
        <v>179316.78</v>
      </c>
      <c r="F223" s="5">
        <f t="shared" ref="F223" si="435">IF(E223&lt;=(E221*0.8),E223,(E221*0.8))</f>
        <v>179316.78</v>
      </c>
      <c r="G223" s="5">
        <f t="shared" ref="G223" si="436">IF(AND((E221*0.8)&lt;E223,(E221*1)=E221),E221-F223,0)</f>
        <v>0</v>
      </c>
      <c r="H223" s="5">
        <f t="shared" ref="H223" si="437">IF(E223&gt;(E221*1),E223-E221,0)</f>
        <v>0</v>
      </c>
    </row>
    <row r="224" spans="1:8" x14ac:dyDescent="0.25">
      <c r="A224" s="5" t="s">
        <v>30</v>
      </c>
      <c r="B224" s="5" t="s">
        <v>14</v>
      </c>
      <c r="C224" s="4" t="s">
        <v>0</v>
      </c>
      <c r="D224" s="28" t="s">
        <v>5</v>
      </c>
      <c r="E224" s="4">
        <f t="shared" ref="E224" si="438">E221</f>
        <v>310000</v>
      </c>
      <c r="F224" s="4">
        <f t="shared" ref="F224" si="439">E224</f>
        <v>310000</v>
      </c>
      <c r="G224">
        <v>0</v>
      </c>
      <c r="H224" s="4">
        <v>0</v>
      </c>
    </row>
    <row r="225" spans="1:8" x14ac:dyDescent="0.25">
      <c r="A225" s="5" t="s">
        <v>30</v>
      </c>
      <c r="B225" s="5" t="s">
        <v>14</v>
      </c>
      <c r="C225" s="4" t="s">
        <v>32</v>
      </c>
      <c r="D225" s="28" t="s">
        <v>5</v>
      </c>
      <c r="E225" s="4">
        <v>130821.53</v>
      </c>
      <c r="F225" s="4">
        <f t="shared" ref="F225" si="440">IF(E224=E225,E225,0)</f>
        <v>0</v>
      </c>
      <c r="G225" s="4">
        <f t="shared" ref="G225:G256" si="441">IF(OR(E225&gt;E224,E225&lt;E224),E225,0)</f>
        <v>130821.53</v>
      </c>
      <c r="H225" s="4">
        <v>0</v>
      </c>
    </row>
    <row r="226" spans="1:8" x14ac:dyDescent="0.25">
      <c r="A226" s="5" t="s">
        <v>30</v>
      </c>
      <c r="B226" s="5" t="s">
        <v>14</v>
      </c>
      <c r="C226" s="4" t="s">
        <v>3</v>
      </c>
      <c r="D226" s="28" t="s">
        <v>5</v>
      </c>
      <c r="E226" s="4">
        <v>179178.47</v>
      </c>
      <c r="F226" s="5">
        <f t="shared" ref="F226" si="442">IF(E226&lt;=(E224*0.8),E226,(E224*0.8))</f>
        <v>179178.47</v>
      </c>
      <c r="G226" s="5">
        <f t="shared" ref="G226" si="443">IF(AND((E224*0.8)&lt;E226,(E224*1)=E224),E224-F226,0)</f>
        <v>0</v>
      </c>
      <c r="H226" s="5">
        <f t="shared" ref="H226" si="444">IF(E226&gt;(E224*1),E226-E224,0)</f>
        <v>0</v>
      </c>
    </row>
    <row r="227" spans="1:8" x14ac:dyDescent="0.25">
      <c r="A227" s="5" t="s">
        <v>30</v>
      </c>
      <c r="B227" s="5" t="s">
        <v>15</v>
      </c>
      <c r="C227" s="4" t="s">
        <v>0</v>
      </c>
      <c r="D227" s="28" t="s">
        <v>4</v>
      </c>
      <c r="E227" s="4">
        <v>15000</v>
      </c>
      <c r="F227" s="4">
        <f t="shared" ref="F227" si="445">E227</f>
        <v>15000</v>
      </c>
      <c r="G227">
        <v>0</v>
      </c>
      <c r="H227" s="4">
        <v>0</v>
      </c>
    </row>
    <row r="228" spans="1:8" x14ac:dyDescent="0.25">
      <c r="A228" s="5" t="s">
        <v>30</v>
      </c>
      <c r="B228" s="5" t="s">
        <v>15</v>
      </c>
      <c r="C228" s="4" t="s">
        <v>32</v>
      </c>
      <c r="D228" s="28" t="s">
        <v>4</v>
      </c>
      <c r="E228" s="4">
        <v>0</v>
      </c>
      <c r="F228" s="4">
        <f t="shared" ref="F228" si="446">IF(E227=E228,E228,0)</f>
        <v>0</v>
      </c>
      <c r="G228" s="4">
        <f t="shared" ref="G228:G259" si="447">IF(OR(E228&gt;E227,E228&lt;E227),E228,0)</f>
        <v>0</v>
      </c>
      <c r="H228" s="4">
        <v>0</v>
      </c>
    </row>
    <row r="229" spans="1:8" x14ac:dyDescent="0.25">
      <c r="A229" s="5" t="s">
        <v>30</v>
      </c>
      <c r="B229" s="5" t="s">
        <v>15</v>
      </c>
      <c r="C229" s="4" t="s">
        <v>3</v>
      </c>
      <c r="D229" s="28" t="s">
        <v>4</v>
      </c>
      <c r="E229" s="4">
        <v>15000</v>
      </c>
      <c r="F229" s="5">
        <f t="shared" ref="F229" si="448">IF(E229&lt;=(E227*0.8),E229,(E227*0.8))</f>
        <v>12000</v>
      </c>
      <c r="G229" s="5">
        <f t="shared" ref="G229" si="449">IF(AND((E227*0.8)&lt;E229,(E227*1)=E227),E227-F229,0)</f>
        <v>3000</v>
      </c>
      <c r="H229" s="5">
        <f t="shared" ref="H229" si="450">IF(E229&gt;(E227*1),E229-E227,0)</f>
        <v>0</v>
      </c>
    </row>
    <row r="230" spans="1:8" x14ac:dyDescent="0.25">
      <c r="A230" s="5" t="s">
        <v>30</v>
      </c>
      <c r="B230" s="5" t="s">
        <v>15</v>
      </c>
      <c r="C230" s="4" t="s">
        <v>0</v>
      </c>
      <c r="D230" s="28" t="s">
        <v>5</v>
      </c>
      <c r="E230" s="4">
        <f t="shared" ref="E230" si="451">E227</f>
        <v>15000</v>
      </c>
      <c r="F230" s="4">
        <f t="shared" ref="F230" si="452">E230</f>
        <v>15000</v>
      </c>
      <c r="G230">
        <v>0</v>
      </c>
      <c r="H230" s="4">
        <v>0</v>
      </c>
    </row>
    <row r="231" spans="1:8" x14ac:dyDescent="0.25">
      <c r="A231" s="5" t="s">
        <v>30</v>
      </c>
      <c r="B231" s="5" t="s">
        <v>15</v>
      </c>
      <c r="C231" s="4" t="s">
        <v>32</v>
      </c>
      <c r="D231" s="28" t="s">
        <v>5</v>
      </c>
      <c r="E231" s="4">
        <v>0</v>
      </c>
      <c r="F231" s="4">
        <f t="shared" ref="F231" si="453">IF(E230=E231,E231,0)</f>
        <v>0</v>
      </c>
      <c r="G231" s="4">
        <f t="shared" ref="G231:G262" si="454">IF(OR(E231&gt;E230,E231&lt;E230),E231,0)</f>
        <v>0</v>
      </c>
      <c r="H231" s="4">
        <v>0</v>
      </c>
    </row>
    <row r="232" spans="1:8" x14ac:dyDescent="0.25">
      <c r="A232" s="5" t="s">
        <v>30</v>
      </c>
      <c r="B232" s="5" t="s">
        <v>15</v>
      </c>
      <c r="C232" s="4" t="s">
        <v>3</v>
      </c>
      <c r="D232" s="28" t="s">
        <v>5</v>
      </c>
      <c r="E232" s="4">
        <v>15000</v>
      </c>
      <c r="F232" s="5">
        <f t="shared" ref="F232" si="455">IF(E232&lt;=(E230*0.8),E232,(E230*0.8))</f>
        <v>12000</v>
      </c>
      <c r="G232" s="5">
        <f t="shared" ref="G232" si="456">IF(AND((E230*0.8)&lt;E232,(E230*1)=E230),E230-F232,0)</f>
        <v>3000</v>
      </c>
      <c r="H232" s="5">
        <f t="shared" ref="H232" si="457">IF(E232&gt;(E230*1),E232-E230,0)</f>
        <v>0</v>
      </c>
    </row>
    <row r="233" spans="1:8" x14ac:dyDescent="0.25">
      <c r="A233" s="5" t="s">
        <v>30</v>
      </c>
      <c r="B233" s="5" t="s">
        <v>18</v>
      </c>
      <c r="C233" s="4" t="s">
        <v>0</v>
      </c>
      <c r="D233" s="28" t="s">
        <v>4</v>
      </c>
      <c r="E233" s="4">
        <v>110400</v>
      </c>
      <c r="F233" s="4">
        <f t="shared" ref="F233" si="458">E233</f>
        <v>110400</v>
      </c>
      <c r="G233">
        <v>0</v>
      </c>
      <c r="H233" s="4">
        <v>0</v>
      </c>
    </row>
    <row r="234" spans="1:8" x14ac:dyDescent="0.25">
      <c r="A234" s="5" t="s">
        <v>30</v>
      </c>
      <c r="B234" s="5" t="s">
        <v>18</v>
      </c>
      <c r="C234" s="4" t="s">
        <v>32</v>
      </c>
      <c r="D234" s="28" t="s">
        <v>4</v>
      </c>
      <c r="E234" s="4">
        <v>41279.71</v>
      </c>
      <c r="F234" s="4">
        <f t="shared" ref="F234" si="459">IF(E233=E234,E234,0)</f>
        <v>0</v>
      </c>
      <c r="G234" s="4">
        <f t="shared" ref="G234:G265" si="460">IF(OR(E234&gt;E233,E234&lt;E233),E234,0)</f>
        <v>41279.71</v>
      </c>
      <c r="H234" s="4">
        <v>0</v>
      </c>
    </row>
    <row r="235" spans="1:8" x14ac:dyDescent="0.25">
      <c r="A235" s="5" t="s">
        <v>30</v>
      </c>
      <c r="B235" s="5" t="s">
        <v>18</v>
      </c>
      <c r="C235" s="4" t="s">
        <v>3</v>
      </c>
      <c r="D235" s="28" t="s">
        <v>4</v>
      </c>
      <c r="E235" s="4">
        <v>69120.290000000008</v>
      </c>
      <c r="F235" s="5">
        <f t="shared" ref="F235" si="461">IF(E235&lt;=(E233*0.8),E235,(E233*0.8))</f>
        <v>69120.290000000008</v>
      </c>
      <c r="G235" s="5">
        <f t="shared" ref="G235" si="462">IF(AND((E233*0.8)&lt;E235,(E233*1)=E233),E233-F235,0)</f>
        <v>0</v>
      </c>
      <c r="H235" s="5">
        <f t="shared" ref="H235" si="463">IF(E235&gt;(E233*1),E235-E233,0)</f>
        <v>0</v>
      </c>
    </row>
    <row r="236" spans="1:8" x14ac:dyDescent="0.25">
      <c r="A236" s="5" t="s">
        <v>30</v>
      </c>
      <c r="B236" s="5" t="s">
        <v>18</v>
      </c>
      <c r="C236" s="4" t="s">
        <v>0</v>
      </c>
      <c r="D236" s="28" t="s">
        <v>5</v>
      </c>
      <c r="E236" s="4">
        <f t="shared" ref="E236" si="464">E233</f>
        <v>110400</v>
      </c>
      <c r="F236" s="4">
        <f t="shared" ref="F236" si="465">E236</f>
        <v>110400</v>
      </c>
      <c r="G236">
        <v>0</v>
      </c>
      <c r="H236" s="4">
        <v>0</v>
      </c>
    </row>
    <row r="237" spans="1:8" x14ac:dyDescent="0.25">
      <c r="A237" s="5" t="s">
        <v>30</v>
      </c>
      <c r="B237" s="5" t="s">
        <v>18</v>
      </c>
      <c r="C237" s="4" t="s">
        <v>32</v>
      </c>
      <c r="D237" s="28" t="s">
        <v>5</v>
      </c>
      <c r="E237" s="4">
        <v>41842.15</v>
      </c>
      <c r="F237" s="4">
        <f t="shared" ref="F237" si="466">IF(E236=E237,E237,0)</f>
        <v>0</v>
      </c>
      <c r="G237" s="4">
        <f t="shared" ref="G237:G268" si="467">IF(OR(E237&gt;E236,E237&lt;E236),E237,0)</f>
        <v>41842.15</v>
      </c>
      <c r="H237" s="4">
        <v>0</v>
      </c>
    </row>
    <row r="238" spans="1:8" x14ac:dyDescent="0.25">
      <c r="A238" s="5" t="s">
        <v>30</v>
      </c>
      <c r="B238" s="5" t="s">
        <v>18</v>
      </c>
      <c r="C238" s="4" t="s">
        <v>3</v>
      </c>
      <c r="D238" s="28" t="s">
        <v>5</v>
      </c>
      <c r="E238" s="4">
        <v>68557.850000000006</v>
      </c>
      <c r="F238" s="5">
        <f t="shared" ref="F238" si="468">IF(E238&lt;=(E236*0.8),E238,(E236*0.8))</f>
        <v>68557.850000000006</v>
      </c>
      <c r="G238" s="5">
        <f t="shared" ref="G238" si="469">IF(AND((E236*0.8)&lt;E238,(E236*1)=E236),E236-F238,0)</f>
        <v>0</v>
      </c>
      <c r="H238" s="5">
        <f t="shared" ref="H238" si="470">IF(E238&gt;(E236*1),E238-E236,0)</f>
        <v>0</v>
      </c>
    </row>
    <row r="239" spans="1:8" x14ac:dyDescent="0.25">
      <c r="A239" s="5" t="s">
        <v>30</v>
      </c>
      <c r="B239" s="5" t="s">
        <v>16</v>
      </c>
      <c r="C239" s="4" t="s">
        <v>0</v>
      </c>
      <c r="D239" s="28" t="s">
        <v>4</v>
      </c>
      <c r="E239" s="4">
        <v>130000</v>
      </c>
      <c r="F239" s="4">
        <f t="shared" ref="F239" si="471">E239</f>
        <v>130000</v>
      </c>
      <c r="G239">
        <v>0</v>
      </c>
      <c r="H239" s="4">
        <v>0</v>
      </c>
    </row>
    <row r="240" spans="1:8" x14ac:dyDescent="0.25">
      <c r="A240" s="5" t="s">
        <v>30</v>
      </c>
      <c r="B240" s="5" t="s">
        <v>16</v>
      </c>
      <c r="C240" s="4" t="s">
        <v>32</v>
      </c>
      <c r="D240" s="28" t="s">
        <v>4</v>
      </c>
      <c r="E240" s="4">
        <v>60676.14</v>
      </c>
      <c r="F240" s="4">
        <f t="shared" ref="F240" si="472">IF(E239=E240,E240,0)</f>
        <v>0</v>
      </c>
      <c r="G240" s="4">
        <f t="shared" ref="G240:G271" si="473">IF(OR(E240&gt;E239,E240&lt;E239),E240,0)</f>
        <v>60676.14</v>
      </c>
      <c r="H240" s="4">
        <v>0</v>
      </c>
    </row>
    <row r="241" spans="1:8" x14ac:dyDescent="0.25">
      <c r="A241" s="5" t="s">
        <v>30</v>
      </c>
      <c r="B241" s="5" t="s">
        <v>16</v>
      </c>
      <c r="C241" s="4" t="s">
        <v>3</v>
      </c>
      <c r="D241" s="28" t="s">
        <v>4</v>
      </c>
      <c r="E241" s="4">
        <v>69323.86</v>
      </c>
      <c r="F241" s="5">
        <f t="shared" ref="F241" si="474">IF(E241&lt;=(E239*0.8),E241,(E239*0.8))</f>
        <v>69323.86</v>
      </c>
      <c r="G241" s="5">
        <f t="shared" ref="G241" si="475">IF(AND((E239*0.8)&lt;E241,(E239*1)=E239),E239-F241,0)</f>
        <v>0</v>
      </c>
      <c r="H241" s="5">
        <f t="shared" ref="H241" si="476">IF(E241&gt;(E239*1),E241-E239,0)</f>
        <v>0</v>
      </c>
    </row>
    <row r="242" spans="1:8" x14ac:dyDescent="0.25">
      <c r="A242" s="5" t="s">
        <v>30</v>
      </c>
      <c r="B242" s="5" t="s">
        <v>16</v>
      </c>
      <c r="C242" s="4" t="s">
        <v>0</v>
      </c>
      <c r="D242" s="28" t="s">
        <v>5</v>
      </c>
      <c r="E242" s="4">
        <f t="shared" ref="E242" si="477">E239</f>
        <v>130000</v>
      </c>
      <c r="F242" s="4">
        <f t="shared" ref="F242" si="478">E242</f>
        <v>130000</v>
      </c>
      <c r="G242">
        <v>0</v>
      </c>
      <c r="H242" s="4">
        <v>0</v>
      </c>
    </row>
    <row r="243" spans="1:8" x14ac:dyDescent="0.25">
      <c r="A243" s="5" t="s">
        <v>30</v>
      </c>
      <c r="B243" s="5" t="s">
        <v>16</v>
      </c>
      <c r="C243" s="4" t="s">
        <v>32</v>
      </c>
      <c r="D243" s="28" t="s">
        <v>5</v>
      </c>
      <c r="E243" s="4">
        <v>67003.3</v>
      </c>
      <c r="F243" s="4">
        <f t="shared" ref="F243" si="479">IF(E242=E243,E243,0)</f>
        <v>0</v>
      </c>
      <c r="G243" s="4">
        <f t="shared" ref="G243:G274" si="480">IF(OR(E243&gt;E242,E243&lt;E242),E243,0)</f>
        <v>67003.3</v>
      </c>
      <c r="H243" s="4">
        <v>0</v>
      </c>
    </row>
    <row r="244" spans="1:8" x14ac:dyDescent="0.25">
      <c r="A244" s="5" t="s">
        <v>30</v>
      </c>
      <c r="B244" s="5" t="s">
        <v>16</v>
      </c>
      <c r="C244" s="4" t="s">
        <v>3</v>
      </c>
      <c r="D244" s="28" t="s">
        <v>5</v>
      </c>
      <c r="E244" s="4">
        <v>62996.7</v>
      </c>
      <c r="F244" s="5">
        <f t="shared" ref="F244" si="481">IF(E244&lt;=(E242*0.8),E244,(E242*0.8))</f>
        <v>62996.7</v>
      </c>
      <c r="G244" s="5">
        <f t="shared" ref="G244" si="482">IF(AND((E242*0.8)&lt;E244,(E242*1)=E242),E242-F244,0)</f>
        <v>0</v>
      </c>
      <c r="H244" s="5">
        <f t="shared" ref="H244" si="483">IF(E244&gt;(E242*1),E244-E242,0)</f>
        <v>0</v>
      </c>
    </row>
    <row r="245" spans="1:8" x14ac:dyDescent="0.25">
      <c r="A245" s="5" t="s">
        <v>30</v>
      </c>
      <c r="B245" s="5" t="s">
        <v>17</v>
      </c>
      <c r="C245" s="4" t="s">
        <v>0</v>
      </c>
      <c r="D245" s="28" t="s">
        <v>4</v>
      </c>
      <c r="E245" s="4">
        <v>6480</v>
      </c>
      <c r="F245" s="4">
        <f t="shared" ref="F245" si="484">E245</f>
        <v>6480</v>
      </c>
      <c r="G245">
        <v>0</v>
      </c>
      <c r="H245" s="4">
        <v>0</v>
      </c>
    </row>
    <row r="246" spans="1:8" x14ac:dyDescent="0.25">
      <c r="A246" s="5" t="s">
        <v>30</v>
      </c>
      <c r="B246" s="5" t="s">
        <v>17</v>
      </c>
      <c r="C246" s="4" t="s">
        <v>32</v>
      </c>
      <c r="D246" s="28" t="s">
        <v>4</v>
      </c>
      <c r="E246" s="4">
        <v>0</v>
      </c>
      <c r="F246" s="4">
        <f t="shared" ref="F246" si="485">IF(E245=E246,E246,0)</f>
        <v>0</v>
      </c>
      <c r="G246" s="4">
        <f t="shared" ref="G246:G277" si="486">IF(OR(E246&gt;E245,E246&lt;E245),E246,0)</f>
        <v>0</v>
      </c>
      <c r="H246" s="4">
        <v>0</v>
      </c>
    </row>
    <row r="247" spans="1:8" x14ac:dyDescent="0.25">
      <c r="A247" s="5" t="s">
        <v>30</v>
      </c>
      <c r="B247" s="5" t="s">
        <v>17</v>
      </c>
      <c r="C247" s="4" t="s">
        <v>3</v>
      </c>
      <c r="D247" s="28" t="s">
        <v>4</v>
      </c>
      <c r="E247" s="4">
        <v>6480</v>
      </c>
      <c r="F247" s="5">
        <f t="shared" ref="F247" si="487">IF(E247&lt;=(E245*0.8),E247,(E245*0.8))</f>
        <v>5184</v>
      </c>
      <c r="G247" s="5">
        <f t="shared" ref="G247" si="488">IF(AND((E245*0.8)&lt;E247,(E245*1)=E245),E245-F247,0)</f>
        <v>1296</v>
      </c>
      <c r="H247" s="5">
        <f t="shared" ref="H247" si="489">IF(E247&gt;(E245*1),E247-E245,0)</f>
        <v>0</v>
      </c>
    </row>
    <row r="248" spans="1:8" x14ac:dyDescent="0.25">
      <c r="A248" s="5" t="s">
        <v>30</v>
      </c>
      <c r="B248" s="5" t="s">
        <v>17</v>
      </c>
      <c r="C248" s="4" t="s">
        <v>0</v>
      </c>
      <c r="D248" s="28" t="s">
        <v>5</v>
      </c>
      <c r="E248" s="4">
        <f t="shared" ref="E248" si="490">E245</f>
        <v>6480</v>
      </c>
      <c r="F248" s="4">
        <f t="shared" ref="F248" si="491">E248</f>
        <v>6480</v>
      </c>
      <c r="G248">
        <v>0</v>
      </c>
      <c r="H248" s="4">
        <v>0</v>
      </c>
    </row>
    <row r="249" spans="1:8" x14ac:dyDescent="0.25">
      <c r="A249" s="5" t="s">
        <v>30</v>
      </c>
      <c r="B249" s="5" t="s">
        <v>17</v>
      </c>
      <c r="C249" s="4" t="s">
        <v>32</v>
      </c>
      <c r="D249" s="28" t="s">
        <v>5</v>
      </c>
      <c r="E249" s="4">
        <v>0</v>
      </c>
      <c r="F249" s="4">
        <f t="shared" ref="F249" si="492">IF(E248=E249,E249,0)</f>
        <v>0</v>
      </c>
      <c r="G249" s="4">
        <f t="shared" ref="G249:G280" si="493">IF(OR(E249&gt;E248,E249&lt;E248),E249,0)</f>
        <v>0</v>
      </c>
      <c r="H249" s="4">
        <v>0</v>
      </c>
    </row>
    <row r="250" spans="1:8" x14ac:dyDescent="0.25">
      <c r="A250" s="5" t="s">
        <v>30</v>
      </c>
      <c r="B250" s="5" t="s">
        <v>17</v>
      </c>
      <c r="C250" s="4" t="s">
        <v>3</v>
      </c>
      <c r="D250" s="28" t="s">
        <v>5</v>
      </c>
      <c r="E250" s="4">
        <v>6480</v>
      </c>
      <c r="F250" s="5">
        <f t="shared" ref="F250" si="494">IF(E250&lt;=(E248*0.8),E250,(E248*0.8))</f>
        <v>5184</v>
      </c>
      <c r="G250" s="5">
        <f t="shared" ref="G250" si="495">IF(AND((E248*0.8)&lt;E250,(E248*1)=E248),E248-F250,0)</f>
        <v>1296</v>
      </c>
      <c r="H250" s="5">
        <f t="shared" ref="H250" si="496">IF(E250&gt;(E248*1),E250-E248,0)</f>
        <v>0</v>
      </c>
    </row>
    <row r="251" spans="1:8" x14ac:dyDescent="0.25">
      <c r="A251" s="5" t="s">
        <v>30</v>
      </c>
      <c r="B251" s="5" t="s">
        <v>19</v>
      </c>
      <c r="C251" s="4" t="s">
        <v>0</v>
      </c>
      <c r="D251" s="28" t="s">
        <v>4</v>
      </c>
      <c r="E251" s="4">
        <v>48000</v>
      </c>
      <c r="F251" s="4">
        <f t="shared" ref="F251" si="497">E251</f>
        <v>48000</v>
      </c>
      <c r="G251">
        <v>0</v>
      </c>
      <c r="H251" s="4">
        <v>0</v>
      </c>
    </row>
    <row r="252" spans="1:8" x14ac:dyDescent="0.25">
      <c r="A252" s="5" t="s">
        <v>30</v>
      </c>
      <c r="B252" s="5" t="s">
        <v>19</v>
      </c>
      <c r="C252" s="4" t="s">
        <v>32</v>
      </c>
      <c r="D252" s="28" t="s">
        <v>4</v>
      </c>
      <c r="E252" s="4">
        <v>26349.200000000001</v>
      </c>
      <c r="F252" s="4">
        <f t="shared" ref="F252" si="498">IF(E251=E252,E252,0)</f>
        <v>0</v>
      </c>
      <c r="G252" s="4">
        <f t="shared" ref="G252:G283" si="499">IF(OR(E252&gt;E251,E252&lt;E251),E252,0)</f>
        <v>26349.200000000001</v>
      </c>
      <c r="H252" s="4">
        <v>0</v>
      </c>
    </row>
    <row r="253" spans="1:8" x14ac:dyDescent="0.25">
      <c r="A253" s="5" t="s">
        <v>30</v>
      </c>
      <c r="B253" s="5" t="s">
        <v>19</v>
      </c>
      <c r="C253" s="4" t="s">
        <v>3</v>
      </c>
      <c r="D253" s="28" t="s">
        <v>4</v>
      </c>
      <c r="E253" s="4">
        <v>21650.799999999999</v>
      </c>
      <c r="F253" s="5">
        <f t="shared" ref="F253" si="500">IF(E253&lt;=(E251*0.8),E253,(E251*0.8))</f>
        <v>21650.799999999999</v>
      </c>
      <c r="G253" s="5">
        <f t="shared" ref="G253" si="501">IF(AND((E251*0.8)&lt;E253,(E251*1)=E251),E251-F253,0)</f>
        <v>0</v>
      </c>
      <c r="H253" s="5">
        <f t="shared" ref="H253" si="502">IF(E253&gt;(E251*1),E253-E251,0)</f>
        <v>0</v>
      </c>
    </row>
    <row r="254" spans="1:8" x14ac:dyDescent="0.25">
      <c r="A254" s="5" t="s">
        <v>30</v>
      </c>
      <c r="B254" s="5" t="s">
        <v>19</v>
      </c>
      <c r="C254" s="4" t="s">
        <v>0</v>
      </c>
      <c r="D254" s="28" t="s">
        <v>5</v>
      </c>
      <c r="E254" s="4">
        <f t="shared" ref="E254" si="503">E251</f>
        <v>48000</v>
      </c>
      <c r="F254" s="4">
        <f t="shared" ref="F254" si="504">E254</f>
        <v>48000</v>
      </c>
      <c r="G254">
        <v>0</v>
      </c>
      <c r="H254" s="4">
        <v>0</v>
      </c>
    </row>
    <row r="255" spans="1:8" x14ac:dyDescent="0.25">
      <c r="A255" s="5" t="s">
        <v>30</v>
      </c>
      <c r="B255" s="5" t="s">
        <v>19</v>
      </c>
      <c r="C255" s="4" t="s">
        <v>32</v>
      </c>
      <c r="D255" s="28" t="s">
        <v>5</v>
      </c>
      <c r="E255" s="4">
        <v>26349.200000000001</v>
      </c>
      <c r="F255" s="4">
        <f t="shared" ref="F255" si="505">IF(E254=E255,E255,0)</f>
        <v>0</v>
      </c>
      <c r="G255" s="4">
        <f t="shared" ref="G255:G286" si="506">IF(OR(E255&gt;E254,E255&lt;E254),E255,0)</f>
        <v>26349.200000000001</v>
      </c>
      <c r="H255" s="4">
        <v>0</v>
      </c>
    </row>
    <row r="256" spans="1:8" x14ac:dyDescent="0.25">
      <c r="A256" s="5" t="s">
        <v>30</v>
      </c>
      <c r="B256" s="5" t="s">
        <v>19</v>
      </c>
      <c r="C256" s="4" t="s">
        <v>3</v>
      </c>
      <c r="D256" s="28" t="s">
        <v>5</v>
      </c>
      <c r="E256" s="4">
        <v>21650.799999999999</v>
      </c>
      <c r="F256" s="5">
        <f t="shared" ref="F256" si="507">IF(E256&lt;=(E254*0.8),E256,(E254*0.8))</f>
        <v>21650.799999999999</v>
      </c>
      <c r="G256" s="5">
        <f t="shared" ref="G256" si="508">IF(AND((E254*0.8)&lt;E256,(E254*1)=E254),E254-F256,0)</f>
        <v>0</v>
      </c>
      <c r="H256" s="5">
        <f t="shared" ref="H256" si="509">IF(E256&gt;(E254*1),E256-E254,0)</f>
        <v>0</v>
      </c>
    </row>
    <row r="257" spans="1:8" s="22" customFormat="1" x14ac:dyDescent="0.25">
      <c r="A257" s="5" t="s">
        <v>31</v>
      </c>
      <c r="B257" s="5" t="s">
        <v>13</v>
      </c>
      <c r="C257" s="4" t="s">
        <v>0</v>
      </c>
      <c r="D257" s="28" t="s">
        <v>4</v>
      </c>
      <c r="E257" s="4">
        <v>30000</v>
      </c>
      <c r="F257" s="4">
        <f t="shared" ref="F257" si="510">E257</f>
        <v>30000</v>
      </c>
      <c r="G257">
        <v>0</v>
      </c>
      <c r="H257" s="4">
        <v>0</v>
      </c>
    </row>
    <row r="258" spans="1:8" s="22" customFormat="1" x14ac:dyDescent="0.25">
      <c r="A258" s="5" t="s">
        <v>31</v>
      </c>
      <c r="B258" s="5" t="s">
        <v>13</v>
      </c>
      <c r="C258" s="4" t="s">
        <v>32</v>
      </c>
      <c r="D258" s="28" t="s">
        <v>4</v>
      </c>
      <c r="E258" s="4">
        <v>30000</v>
      </c>
      <c r="F258" s="4">
        <f t="shared" ref="F258" si="511">IF(E257=E258,E258,0)</f>
        <v>30000</v>
      </c>
      <c r="G258" s="4">
        <f t="shared" ref="G258:G304" si="512">IF(OR(E258&gt;E257,E258&lt;E257),E258,0)</f>
        <v>0</v>
      </c>
      <c r="H258" s="4">
        <v>0</v>
      </c>
    </row>
    <row r="259" spans="1:8" s="22" customFormat="1" x14ac:dyDescent="0.25">
      <c r="A259" s="5" t="s">
        <v>31</v>
      </c>
      <c r="B259" s="5" t="s">
        <v>13</v>
      </c>
      <c r="C259" s="4" t="s">
        <v>3</v>
      </c>
      <c r="D259" s="28" t="s">
        <v>4</v>
      </c>
      <c r="E259" s="4">
        <v>0</v>
      </c>
      <c r="F259" s="5">
        <f t="shared" ref="F259" si="513">IF(E259&lt;=(E257*0.8),E259,(E257*0.8))</f>
        <v>0</v>
      </c>
      <c r="G259" s="5">
        <f t="shared" ref="G259" si="514">IF(AND((E257*0.8)&lt;E259,(E257*1)=E257),E257-F259,0)</f>
        <v>0</v>
      </c>
      <c r="H259" s="5">
        <f t="shared" ref="H259" si="515">IF(E259&gt;(E257*1),E259-E257,0)</f>
        <v>0</v>
      </c>
    </row>
    <row r="260" spans="1:8" s="22" customFormat="1" x14ac:dyDescent="0.25">
      <c r="A260" s="5" t="s">
        <v>31</v>
      </c>
      <c r="B260" s="5" t="s">
        <v>13</v>
      </c>
      <c r="C260" s="4" t="s">
        <v>0</v>
      </c>
      <c r="D260" s="28" t="s">
        <v>5</v>
      </c>
      <c r="E260" s="4">
        <f t="shared" ref="E260" si="516">E257</f>
        <v>30000</v>
      </c>
      <c r="F260" s="4">
        <f t="shared" ref="F260" si="517">E260</f>
        <v>30000</v>
      </c>
      <c r="G260">
        <v>0</v>
      </c>
      <c r="H260" s="4">
        <v>0</v>
      </c>
    </row>
    <row r="261" spans="1:8" s="22" customFormat="1" x14ac:dyDescent="0.25">
      <c r="A261" s="5" t="s">
        <v>31</v>
      </c>
      <c r="B261" s="5" t="s">
        <v>13</v>
      </c>
      <c r="C261" s="4" t="s">
        <v>32</v>
      </c>
      <c r="D261" s="28" t="s">
        <v>5</v>
      </c>
      <c r="E261" s="31">
        <v>30000</v>
      </c>
      <c r="F261" s="4">
        <f t="shared" ref="F261" si="518">IF(E260=E261,E261,0)</f>
        <v>30000</v>
      </c>
      <c r="G261" s="4">
        <f t="shared" ref="G261:G304" si="519">IF(OR(E261&gt;E260,E261&lt;E260),E261,0)</f>
        <v>0</v>
      </c>
      <c r="H261" s="4">
        <v>0</v>
      </c>
    </row>
    <row r="262" spans="1:8" s="22" customFormat="1" x14ac:dyDescent="0.25">
      <c r="A262" s="5" t="s">
        <v>31</v>
      </c>
      <c r="B262" s="5" t="s">
        <v>13</v>
      </c>
      <c r="C262" s="4" t="s">
        <v>3</v>
      </c>
      <c r="D262" s="28" t="s">
        <v>5</v>
      </c>
      <c r="E262" s="4">
        <v>0</v>
      </c>
      <c r="F262" s="5">
        <f t="shared" ref="F262" si="520">IF(E262&lt;=(E260*0.8),E262,(E260*0.8))</f>
        <v>0</v>
      </c>
      <c r="G262" s="5">
        <f t="shared" ref="G262" si="521">IF(AND((E260*0.8)&lt;E262,(E260*1)=E260),E260-F262,0)</f>
        <v>0</v>
      </c>
      <c r="H262" s="5">
        <f t="shared" ref="H262" si="522">IF(E262&gt;(E260*1),E262-E260,0)</f>
        <v>0</v>
      </c>
    </row>
    <row r="263" spans="1:8" s="22" customFormat="1" x14ac:dyDescent="0.25">
      <c r="A263" s="5" t="s">
        <v>31</v>
      </c>
      <c r="B263" s="5" t="s">
        <v>26</v>
      </c>
      <c r="C263" s="4" t="s">
        <v>0</v>
      </c>
      <c r="D263" s="28" t="s">
        <v>4</v>
      </c>
      <c r="E263" s="4">
        <v>175000</v>
      </c>
      <c r="F263" s="4">
        <f t="shared" ref="F263" si="523">E263</f>
        <v>175000</v>
      </c>
      <c r="G263">
        <v>0</v>
      </c>
      <c r="H263" s="4">
        <v>0</v>
      </c>
    </row>
    <row r="264" spans="1:8" s="22" customFormat="1" x14ac:dyDescent="0.25">
      <c r="A264" s="5" t="s">
        <v>31</v>
      </c>
      <c r="B264" s="5" t="s">
        <v>26</v>
      </c>
      <c r="C264" s="4" t="s">
        <v>32</v>
      </c>
      <c r="D264" s="28" t="s">
        <v>4</v>
      </c>
      <c r="E264" s="4">
        <v>117429.41</v>
      </c>
      <c r="F264" s="4">
        <f t="shared" ref="F264" si="524">IF(E263=E264,E264,0)</f>
        <v>0</v>
      </c>
      <c r="G264" s="4">
        <f t="shared" ref="G264:G304" si="525">IF(OR(E264&gt;E263,E264&lt;E263),E264,0)</f>
        <v>117429.41</v>
      </c>
      <c r="H264" s="4">
        <v>0</v>
      </c>
    </row>
    <row r="265" spans="1:8" s="22" customFormat="1" x14ac:dyDescent="0.25">
      <c r="A265" s="5" t="s">
        <v>31</v>
      </c>
      <c r="B265" s="5" t="s">
        <v>26</v>
      </c>
      <c r="C265" s="4" t="s">
        <v>3</v>
      </c>
      <c r="D265" s="28" t="s">
        <v>4</v>
      </c>
      <c r="E265" s="4">
        <v>57570.59</v>
      </c>
      <c r="F265" s="5">
        <f t="shared" ref="F265" si="526">IF(E265&lt;=(E263*0.8),E265,(E263*0.8))</f>
        <v>57570.59</v>
      </c>
      <c r="G265" s="5">
        <f t="shared" ref="G265" si="527">IF(AND((E263*0.8)&lt;E265,(E263*1)=E263),E263-F265,0)</f>
        <v>0</v>
      </c>
      <c r="H265" s="5">
        <f t="shared" ref="H265" si="528">IF(E265&gt;(E263*1),E265-E263,0)</f>
        <v>0</v>
      </c>
    </row>
    <row r="266" spans="1:8" s="22" customFormat="1" x14ac:dyDescent="0.25">
      <c r="A266" s="5" t="s">
        <v>31</v>
      </c>
      <c r="B266" s="5" t="s">
        <v>26</v>
      </c>
      <c r="C266" s="4" t="s">
        <v>0</v>
      </c>
      <c r="D266" s="28" t="s">
        <v>5</v>
      </c>
      <c r="E266" s="4">
        <f t="shared" ref="E266" si="529">E263</f>
        <v>175000</v>
      </c>
      <c r="F266" s="4">
        <f t="shared" ref="F266" si="530">E266</f>
        <v>175000</v>
      </c>
      <c r="G266">
        <v>0</v>
      </c>
      <c r="H266" s="4">
        <v>0</v>
      </c>
    </row>
    <row r="267" spans="1:8" s="22" customFormat="1" x14ac:dyDescent="0.25">
      <c r="A267" s="5" t="s">
        <v>31</v>
      </c>
      <c r="B267" s="5" t="s">
        <v>26</v>
      </c>
      <c r="C267" s="4" t="s">
        <v>32</v>
      </c>
      <c r="D267" s="28" t="s">
        <v>5</v>
      </c>
      <c r="E267" s="4">
        <v>117429.41</v>
      </c>
      <c r="F267" s="4">
        <f t="shared" ref="F267" si="531">IF(E266=E267,E267,0)</f>
        <v>0</v>
      </c>
      <c r="G267" s="4">
        <f t="shared" ref="G267:G304" si="532">IF(OR(E267&gt;E266,E267&lt;E266),E267,0)</f>
        <v>117429.41</v>
      </c>
      <c r="H267" s="4">
        <v>0</v>
      </c>
    </row>
    <row r="268" spans="1:8" s="22" customFormat="1" x14ac:dyDescent="0.25">
      <c r="A268" s="5" t="s">
        <v>31</v>
      </c>
      <c r="B268" s="5" t="s">
        <v>26</v>
      </c>
      <c r="C268" s="4" t="s">
        <v>3</v>
      </c>
      <c r="D268" s="28" t="s">
        <v>5</v>
      </c>
      <c r="E268" s="4">
        <v>57570.59</v>
      </c>
      <c r="F268" s="5">
        <f t="shared" ref="F268" si="533">IF(E268&lt;=(E266*0.8),E268,(E266*0.8))</f>
        <v>57570.59</v>
      </c>
      <c r="G268" s="5">
        <f t="shared" ref="G268" si="534">IF(AND((E266*0.8)&lt;E268,(E266*1)=E266),E266-F268,0)</f>
        <v>0</v>
      </c>
      <c r="H268" s="5">
        <f t="shared" ref="H268" si="535">IF(E268&gt;(E266*1),E268-E266,0)</f>
        <v>0</v>
      </c>
    </row>
    <row r="269" spans="1:8" s="22" customFormat="1" x14ac:dyDescent="0.25">
      <c r="A269" s="5" t="s">
        <v>31</v>
      </c>
      <c r="B269" s="5" t="s">
        <v>14</v>
      </c>
      <c r="C269" s="4" t="s">
        <v>0</v>
      </c>
      <c r="D269" s="28" t="s">
        <v>4</v>
      </c>
      <c r="E269" s="4">
        <v>260000</v>
      </c>
      <c r="F269" s="4">
        <f t="shared" ref="F269" si="536">E269</f>
        <v>260000</v>
      </c>
      <c r="G269">
        <v>0</v>
      </c>
      <c r="H269" s="4">
        <v>0</v>
      </c>
    </row>
    <row r="270" spans="1:8" s="22" customFormat="1" x14ac:dyDescent="0.25">
      <c r="A270" s="5" t="s">
        <v>31</v>
      </c>
      <c r="B270" s="5" t="s">
        <v>14</v>
      </c>
      <c r="C270" s="4" t="s">
        <v>32</v>
      </c>
      <c r="D270" s="28" t="s">
        <v>4</v>
      </c>
      <c r="E270" s="4">
        <v>68247.22</v>
      </c>
      <c r="F270" s="4">
        <f t="shared" ref="F270" si="537">IF(E269=E270,E270,0)</f>
        <v>0</v>
      </c>
      <c r="G270" s="4">
        <f t="shared" ref="G270:G304" si="538">IF(OR(E270&gt;E269,E270&lt;E269),E270,0)</f>
        <v>68247.22</v>
      </c>
      <c r="H270" s="4">
        <v>0</v>
      </c>
    </row>
    <row r="271" spans="1:8" s="22" customFormat="1" x14ac:dyDescent="0.25">
      <c r="A271" s="5" t="s">
        <v>31</v>
      </c>
      <c r="B271" s="5" t="s">
        <v>14</v>
      </c>
      <c r="C271" s="4" t="s">
        <v>3</v>
      </c>
      <c r="D271" s="28" t="s">
        <v>4</v>
      </c>
      <c r="E271" s="4">
        <v>191752.78</v>
      </c>
      <c r="F271" s="5">
        <f t="shared" ref="F271" si="539">IF(E271&lt;=(E269*0.8),E271,(E269*0.8))</f>
        <v>191752.78</v>
      </c>
      <c r="G271" s="5">
        <f t="shared" ref="G271" si="540">IF(AND((E269*0.8)&lt;E271,(E269*1)=E269),E269-F271,0)</f>
        <v>0</v>
      </c>
      <c r="H271" s="5">
        <f t="shared" ref="H271" si="541">IF(E271&gt;(E269*1),E271-E269,0)</f>
        <v>0</v>
      </c>
    </row>
    <row r="272" spans="1:8" s="22" customFormat="1" x14ac:dyDescent="0.25">
      <c r="A272" s="5" t="s">
        <v>31</v>
      </c>
      <c r="B272" s="5" t="s">
        <v>14</v>
      </c>
      <c r="C272" s="4" t="s">
        <v>0</v>
      </c>
      <c r="D272" s="28" t="s">
        <v>5</v>
      </c>
      <c r="E272" s="4">
        <f t="shared" ref="E272" si="542">E269</f>
        <v>260000</v>
      </c>
      <c r="F272" s="4">
        <f t="shared" ref="F272" si="543">E272</f>
        <v>260000</v>
      </c>
      <c r="G272">
        <v>0</v>
      </c>
      <c r="H272" s="4">
        <v>0</v>
      </c>
    </row>
    <row r="273" spans="1:8" s="22" customFormat="1" x14ac:dyDescent="0.25">
      <c r="A273" s="5" t="s">
        <v>31</v>
      </c>
      <c r="B273" s="5" t="s">
        <v>14</v>
      </c>
      <c r="C273" s="4" t="s">
        <v>32</v>
      </c>
      <c r="D273" s="28" t="s">
        <v>5</v>
      </c>
      <c r="E273" s="4">
        <v>72747.22</v>
      </c>
      <c r="F273" s="4">
        <f t="shared" ref="F273" si="544">IF(E272=E273,E273,0)</f>
        <v>0</v>
      </c>
      <c r="G273" s="4">
        <f t="shared" ref="G273:G304" si="545">IF(OR(E273&gt;E272,E273&lt;E272),E273,0)</f>
        <v>72747.22</v>
      </c>
      <c r="H273" s="4">
        <v>0</v>
      </c>
    </row>
    <row r="274" spans="1:8" s="22" customFormat="1" x14ac:dyDescent="0.25">
      <c r="A274" s="5" t="s">
        <v>31</v>
      </c>
      <c r="B274" s="5" t="s">
        <v>14</v>
      </c>
      <c r="C274" s="4" t="s">
        <v>3</v>
      </c>
      <c r="D274" s="28" t="s">
        <v>5</v>
      </c>
      <c r="E274" s="4">
        <v>187252.78</v>
      </c>
      <c r="F274" s="5">
        <f t="shared" ref="F274" si="546">IF(E274&lt;=(E272*0.8),E274,(E272*0.8))</f>
        <v>187252.78</v>
      </c>
      <c r="G274" s="5">
        <f t="shared" ref="G274" si="547">IF(AND((E272*0.8)&lt;E274,(E272*1)=E272),E272-F274,0)</f>
        <v>0</v>
      </c>
      <c r="H274" s="5">
        <f t="shared" ref="H274" si="548">IF(E274&gt;(E272*1),E274-E272,0)</f>
        <v>0</v>
      </c>
    </row>
    <row r="275" spans="1:8" s="22" customFormat="1" x14ac:dyDescent="0.25">
      <c r="A275" s="5" t="s">
        <v>31</v>
      </c>
      <c r="B275" s="5" t="s">
        <v>15</v>
      </c>
      <c r="C275" s="4" t="s">
        <v>0</v>
      </c>
      <c r="D275" s="28" t="s">
        <v>4</v>
      </c>
      <c r="E275" s="4">
        <v>15000</v>
      </c>
      <c r="F275" s="4">
        <f t="shared" ref="F275" si="549">E275</f>
        <v>15000</v>
      </c>
      <c r="G275">
        <v>0</v>
      </c>
      <c r="H275" s="4">
        <v>0</v>
      </c>
    </row>
    <row r="276" spans="1:8" s="22" customFormat="1" x14ac:dyDescent="0.25">
      <c r="A276" s="5" t="s">
        <v>31</v>
      </c>
      <c r="B276" s="5" t="s">
        <v>15</v>
      </c>
      <c r="C276" s="4" t="s">
        <v>32</v>
      </c>
      <c r="D276" s="28" t="s">
        <v>4</v>
      </c>
      <c r="E276" s="4">
        <v>0</v>
      </c>
      <c r="F276" s="4">
        <f t="shared" ref="F276" si="550">IF(E275=E276,E276,0)</f>
        <v>0</v>
      </c>
      <c r="G276" s="4">
        <f t="shared" ref="G276:G304" si="551">IF(OR(E276&gt;E275,E276&lt;E275),E276,0)</f>
        <v>0</v>
      </c>
      <c r="H276" s="4">
        <v>0</v>
      </c>
    </row>
    <row r="277" spans="1:8" s="22" customFormat="1" x14ac:dyDescent="0.25">
      <c r="A277" s="5" t="s">
        <v>31</v>
      </c>
      <c r="B277" s="5" t="s">
        <v>15</v>
      </c>
      <c r="C277" s="4" t="s">
        <v>3</v>
      </c>
      <c r="D277" s="28" t="s">
        <v>4</v>
      </c>
      <c r="E277" s="4">
        <v>15000</v>
      </c>
      <c r="F277" s="5">
        <f t="shared" ref="F277" si="552">IF(E277&lt;=(E275*0.8),E277,(E275*0.8))</f>
        <v>12000</v>
      </c>
      <c r="G277" s="5">
        <f t="shared" ref="G277" si="553">IF(AND((E275*0.8)&lt;E277,(E275*1)=E275),E275-F277,0)</f>
        <v>3000</v>
      </c>
      <c r="H277" s="5">
        <f t="shared" ref="H277" si="554">IF(E277&gt;(E275*1),E277-E275,0)</f>
        <v>0</v>
      </c>
    </row>
    <row r="278" spans="1:8" s="22" customFormat="1" x14ac:dyDescent="0.25">
      <c r="A278" s="5" t="s">
        <v>31</v>
      </c>
      <c r="B278" s="5" t="s">
        <v>15</v>
      </c>
      <c r="C278" s="4" t="s">
        <v>0</v>
      </c>
      <c r="D278" s="28" t="s">
        <v>5</v>
      </c>
      <c r="E278" s="4">
        <f t="shared" ref="E278" si="555">E275</f>
        <v>15000</v>
      </c>
      <c r="F278" s="4">
        <f t="shared" ref="F278" si="556">E278</f>
        <v>15000</v>
      </c>
      <c r="G278">
        <v>0</v>
      </c>
      <c r="H278" s="4">
        <v>0</v>
      </c>
    </row>
    <row r="279" spans="1:8" s="22" customFormat="1" x14ac:dyDescent="0.25">
      <c r="A279" s="5" t="s">
        <v>31</v>
      </c>
      <c r="B279" s="5" t="s">
        <v>15</v>
      </c>
      <c r="C279" s="4" t="s">
        <v>32</v>
      </c>
      <c r="D279" s="28" t="s">
        <v>5</v>
      </c>
      <c r="E279" s="4">
        <v>0</v>
      </c>
      <c r="F279" s="4">
        <f t="shared" ref="F279" si="557">IF(E278=E279,E279,0)</f>
        <v>0</v>
      </c>
      <c r="G279" s="4">
        <f t="shared" ref="G279:G304" si="558">IF(OR(E279&gt;E278,E279&lt;E278),E279,0)</f>
        <v>0</v>
      </c>
      <c r="H279" s="4">
        <v>0</v>
      </c>
    </row>
    <row r="280" spans="1:8" s="22" customFormat="1" x14ac:dyDescent="0.25">
      <c r="A280" s="5" t="s">
        <v>31</v>
      </c>
      <c r="B280" s="5" t="s">
        <v>15</v>
      </c>
      <c r="C280" s="4" t="s">
        <v>3</v>
      </c>
      <c r="D280" s="28" t="s">
        <v>5</v>
      </c>
      <c r="E280" s="4">
        <v>15000</v>
      </c>
      <c r="F280" s="5">
        <f t="shared" ref="F280" si="559">IF(E280&lt;=(E278*0.8),E280,(E278*0.8))</f>
        <v>12000</v>
      </c>
      <c r="G280" s="5">
        <f t="shared" ref="G280" si="560">IF(AND((E278*0.8)&lt;E280,(E278*1)=E278),E278-F280,0)</f>
        <v>3000</v>
      </c>
      <c r="H280" s="5">
        <f t="shared" ref="H280" si="561">IF(E280&gt;(E278*1),E280-E278,0)</f>
        <v>0</v>
      </c>
    </row>
    <row r="281" spans="1:8" s="22" customFormat="1" x14ac:dyDescent="0.25">
      <c r="A281" s="5" t="s">
        <v>31</v>
      </c>
      <c r="B281" s="5" t="s">
        <v>18</v>
      </c>
      <c r="C281" s="4" t="s">
        <v>0</v>
      </c>
      <c r="D281" s="28" t="s">
        <v>4</v>
      </c>
      <c r="E281" s="4">
        <v>120400</v>
      </c>
      <c r="F281" s="4">
        <f t="shared" ref="F281" si="562">E281</f>
        <v>120400</v>
      </c>
      <c r="G281">
        <v>0</v>
      </c>
      <c r="H281" s="4">
        <v>0</v>
      </c>
    </row>
    <row r="282" spans="1:8" s="22" customFormat="1" x14ac:dyDescent="0.25">
      <c r="A282" s="5" t="s">
        <v>31</v>
      </c>
      <c r="B282" s="5" t="s">
        <v>18</v>
      </c>
      <c r="C282" s="4" t="s">
        <v>32</v>
      </c>
      <c r="D282" s="28" t="s">
        <v>4</v>
      </c>
      <c r="E282" s="4">
        <v>86553.75</v>
      </c>
      <c r="F282" s="4">
        <f t="shared" ref="F282" si="563">IF(E281=E282,E282,0)</f>
        <v>0</v>
      </c>
      <c r="G282" s="4">
        <f t="shared" ref="G282:G304" si="564">IF(OR(E282&gt;E281,E282&lt;E281),E282,0)</f>
        <v>86553.75</v>
      </c>
      <c r="H282" s="4">
        <v>0</v>
      </c>
    </row>
    <row r="283" spans="1:8" s="22" customFormat="1" x14ac:dyDescent="0.25">
      <c r="A283" s="5" t="s">
        <v>31</v>
      </c>
      <c r="B283" s="5" t="s">
        <v>18</v>
      </c>
      <c r="C283" s="4" t="s">
        <v>3</v>
      </c>
      <c r="D283" s="28" t="s">
        <v>4</v>
      </c>
      <c r="E283" s="4">
        <v>33846.25</v>
      </c>
      <c r="F283" s="5">
        <f t="shared" ref="F283" si="565">IF(E283&lt;=(E281*0.8),E283,(E281*0.8))</f>
        <v>33846.25</v>
      </c>
      <c r="G283" s="5">
        <f t="shared" ref="G283" si="566">IF(AND((E281*0.8)&lt;E283,(E281*1)=E281),E281-F283,0)</f>
        <v>0</v>
      </c>
      <c r="H283" s="5">
        <f t="shared" ref="H283" si="567">IF(E283&gt;(E281*1),E283-E281,0)</f>
        <v>0</v>
      </c>
    </row>
    <row r="284" spans="1:8" s="22" customFormat="1" x14ac:dyDescent="0.25">
      <c r="A284" s="5" t="s">
        <v>31</v>
      </c>
      <c r="B284" s="5" t="s">
        <v>18</v>
      </c>
      <c r="C284" s="4" t="s">
        <v>0</v>
      </c>
      <c r="D284" s="28" t="s">
        <v>5</v>
      </c>
      <c r="E284" s="4">
        <f t="shared" ref="E284" si="568">E281</f>
        <v>120400</v>
      </c>
      <c r="F284" s="4">
        <f t="shared" ref="F284" si="569">E284</f>
        <v>120400</v>
      </c>
      <c r="G284">
        <v>0</v>
      </c>
      <c r="H284" s="4">
        <v>0</v>
      </c>
    </row>
    <row r="285" spans="1:8" s="22" customFormat="1" x14ac:dyDescent="0.25">
      <c r="A285" s="5" t="s">
        <v>31</v>
      </c>
      <c r="B285" s="5" t="s">
        <v>18</v>
      </c>
      <c r="C285" s="4" t="s">
        <v>32</v>
      </c>
      <c r="D285" s="28" t="s">
        <v>5</v>
      </c>
      <c r="E285" s="4">
        <v>86553.75</v>
      </c>
      <c r="F285" s="4">
        <f t="shared" ref="F285" si="570">IF(E284=E285,E285,0)</f>
        <v>0</v>
      </c>
      <c r="G285" s="4">
        <f t="shared" ref="G285:G304" si="571">IF(OR(E285&gt;E284,E285&lt;E284),E285,0)</f>
        <v>86553.75</v>
      </c>
      <c r="H285" s="4">
        <v>0</v>
      </c>
    </row>
    <row r="286" spans="1:8" s="22" customFormat="1" x14ac:dyDescent="0.25">
      <c r="A286" s="5" t="s">
        <v>31</v>
      </c>
      <c r="B286" s="5" t="s">
        <v>18</v>
      </c>
      <c r="C286" s="4" t="s">
        <v>3</v>
      </c>
      <c r="D286" s="28" t="s">
        <v>5</v>
      </c>
      <c r="E286" s="4">
        <v>33846.25</v>
      </c>
      <c r="F286" s="5">
        <f t="shared" ref="F286" si="572">IF(E286&lt;=(E284*0.8),E286,(E284*0.8))</f>
        <v>33846.25</v>
      </c>
      <c r="G286" s="5">
        <f t="shared" ref="G286" si="573">IF(AND((E284*0.8)&lt;E286,(E284*1)=E284),E284-F286,0)</f>
        <v>0</v>
      </c>
      <c r="H286" s="5">
        <f t="shared" ref="H286" si="574">IF(E286&gt;(E284*1),E286-E284,0)</f>
        <v>0</v>
      </c>
    </row>
    <row r="287" spans="1:8" s="22" customFormat="1" x14ac:dyDescent="0.25">
      <c r="A287" s="5" t="s">
        <v>31</v>
      </c>
      <c r="B287" s="5" t="s">
        <v>16</v>
      </c>
      <c r="C287" s="4" t="s">
        <v>0</v>
      </c>
      <c r="D287" s="28" t="s">
        <v>4</v>
      </c>
      <c r="E287" s="4">
        <v>180000</v>
      </c>
      <c r="F287" s="4">
        <f t="shared" ref="F287" si="575">E287</f>
        <v>180000</v>
      </c>
      <c r="G287">
        <v>0</v>
      </c>
      <c r="H287" s="4">
        <v>0</v>
      </c>
    </row>
    <row r="288" spans="1:8" s="22" customFormat="1" x14ac:dyDescent="0.25">
      <c r="A288" s="5" t="s">
        <v>31</v>
      </c>
      <c r="B288" s="5" t="s">
        <v>16</v>
      </c>
      <c r="C288" s="4" t="s">
        <v>32</v>
      </c>
      <c r="D288" s="28" t="s">
        <v>4</v>
      </c>
      <c r="E288" s="4">
        <v>112268.93</v>
      </c>
      <c r="F288" s="4">
        <f t="shared" ref="F288" si="576">IF(E287=E288,E288,0)</f>
        <v>0</v>
      </c>
      <c r="G288" s="4">
        <f t="shared" ref="G288:G304" si="577">IF(OR(E288&gt;E287,E288&lt;E287),E288,0)</f>
        <v>112268.93</v>
      </c>
      <c r="H288" s="4">
        <v>0</v>
      </c>
    </row>
    <row r="289" spans="1:8" s="22" customFormat="1" x14ac:dyDescent="0.25">
      <c r="A289" s="5" t="s">
        <v>31</v>
      </c>
      <c r="B289" s="5" t="s">
        <v>16</v>
      </c>
      <c r="C289" s="4" t="s">
        <v>3</v>
      </c>
      <c r="D289" s="28" t="s">
        <v>4</v>
      </c>
      <c r="E289" s="4">
        <v>67731.070000000007</v>
      </c>
      <c r="F289" s="5">
        <f t="shared" ref="F289" si="578">IF(E289&lt;=(E287*0.8),E289,(E287*0.8))</f>
        <v>67731.070000000007</v>
      </c>
      <c r="G289" s="5">
        <f t="shared" ref="G289" si="579">IF(AND((E287*0.8)&lt;E289,(E287*1)=E287),E287-F289,0)</f>
        <v>0</v>
      </c>
      <c r="H289" s="5">
        <f t="shared" ref="H289" si="580">IF(E289&gt;(E287*1),E289-E287,0)</f>
        <v>0</v>
      </c>
    </row>
    <row r="290" spans="1:8" s="22" customFormat="1" x14ac:dyDescent="0.25">
      <c r="A290" s="5" t="s">
        <v>31</v>
      </c>
      <c r="B290" s="5" t="s">
        <v>16</v>
      </c>
      <c r="C290" s="4" t="s">
        <v>0</v>
      </c>
      <c r="D290" s="28" t="s">
        <v>5</v>
      </c>
      <c r="E290" s="4">
        <f t="shared" ref="E290" si="581">E287</f>
        <v>180000</v>
      </c>
      <c r="F290" s="4">
        <f t="shared" ref="F290" si="582">E290</f>
        <v>180000</v>
      </c>
      <c r="G290">
        <v>0</v>
      </c>
      <c r="H290" s="4">
        <v>0</v>
      </c>
    </row>
    <row r="291" spans="1:8" s="22" customFormat="1" x14ac:dyDescent="0.25">
      <c r="A291" s="5" t="s">
        <v>31</v>
      </c>
      <c r="B291" s="5" t="s">
        <v>16</v>
      </c>
      <c r="C291" s="4" t="s">
        <v>32</v>
      </c>
      <c r="D291" s="28" t="s">
        <v>5</v>
      </c>
      <c r="E291" s="4">
        <v>112268.93</v>
      </c>
      <c r="F291" s="4">
        <f t="shared" ref="F291" si="583">IF(E290=E291,E291,0)</f>
        <v>0</v>
      </c>
      <c r="G291" s="4">
        <f t="shared" ref="G291:G304" si="584">IF(OR(E291&gt;E290,E291&lt;E290),E291,0)</f>
        <v>112268.93</v>
      </c>
      <c r="H291" s="4">
        <v>0</v>
      </c>
    </row>
    <row r="292" spans="1:8" s="22" customFormat="1" x14ac:dyDescent="0.25">
      <c r="A292" s="5" t="s">
        <v>31</v>
      </c>
      <c r="B292" s="5" t="s">
        <v>16</v>
      </c>
      <c r="C292" s="4" t="s">
        <v>3</v>
      </c>
      <c r="D292" s="28" t="s">
        <v>5</v>
      </c>
      <c r="E292" s="4">
        <v>67731.070000000007</v>
      </c>
      <c r="F292" s="5">
        <f t="shared" ref="F292" si="585">IF(E292&lt;=(E290*0.8),E292,(E290*0.8))</f>
        <v>67731.070000000007</v>
      </c>
      <c r="G292" s="5">
        <f t="shared" ref="G292" si="586">IF(AND((E290*0.8)&lt;E292,(E290*1)=E290),E290-F292,0)</f>
        <v>0</v>
      </c>
      <c r="H292" s="5">
        <f t="shared" ref="H292" si="587">IF(E292&gt;(E290*1),E292-E290,0)</f>
        <v>0</v>
      </c>
    </row>
    <row r="293" spans="1:8" s="22" customFormat="1" x14ac:dyDescent="0.25">
      <c r="A293" s="5" t="s">
        <v>31</v>
      </c>
      <c r="B293" s="5" t="s">
        <v>17</v>
      </c>
      <c r="C293" s="4" t="s">
        <v>0</v>
      </c>
      <c r="D293" s="28" t="s">
        <v>4</v>
      </c>
      <c r="E293" s="4">
        <v>6480</v>
      </c>
      <c r="F293" s="4">
        <f t="shared" ref="F293" si="588">E293</f>
        <v>6480</v>
      </c>
      <c r="G293">
        <v>0</v>
      </c>
      <c r="H293" s="4">
        <v>0</v>
      </c>
    </row>
    <row r="294" spans="1:8" s="22" customFormat="1" x14ac:dyDescent="0.25">
      <c r="A294" s="5" t="s">
        <v>31</v>
      </c>
      <c r="B294" s="5" t="s">
        <v>17</v>
      </c>
      <c r="C294" s="4" t="s">
        <v>32</v>
      </c>
      <c r="D294" s="28" t="s">
        <v>4</v>
      </c>
      <c r="E294" s="4">
        <v>0</v>
      </c>
      <c r="F294" s="4">
        <f t="shared" ref="F294" si="589">IF(E293=E294,E294,0)</f>
        <v>0</v>
      </c>
      <c r="G294" s="4">
        <f t="shared" ref="G294:G304" si="590">IF(OR(E294&gt;E293,E294&lt;E293),E294,0)</f>
        <v>0</v>
      </c>
      <c r="H294" s="4">
        <v>0</v>
      </c>
    </row>
    <row r="295" spans="1:8" s="22" customFormat="1" x14ac:dyDescent="0.25">
      <c r="A295" s="5" t="s">
        <v>31</v>
      </c>
      <c r="B295" s="5" t="s">
        <v>17</v>
      </c>
      <c r="C295" s="4" t="s">
        <v>3</v>
      </c>
      <c r="D295" s="28" t="s">
        <v>4</v>
      </c>
      <c r="E295" s="4">
        <v>6480</v>
      </c>
      <c r="F295" s="5">
        <f t="shared" ref="F295" si="591">IF(E295&lt;=(E293*0.8),E295,(E293*0.8))</f>
        <v>5184</v>
      </c>
      <c r="G295" s="5">
        <f t="shared" ref="G295" si="592">IF(AND((E293*0.8)&lt;E295,(E293*1)=E293),E293-F295,0)</f>
        <v>1296</v>
      </c>
      <c r="H295" s="5">
        <f t="shared" ref="H295" si="593">IF(E295&gt;(E293*1),E295-E293,0)</f>
        <v>0</v>
      </c>
    </row>
    <row r="296" spans="1:8" s="22" customFormat="1" x14ac:dyDescent="0.25">
      <c r="A296" s="5" t="s">
        <v>31</v>
      </c>
      <c r="B296" s="5" t="s">
        <v>17</v>
      </c>
      <c r="C296" s="4" t="s">
        <v>0</v>
      </c>
      <c r="D296" s="28" t="s">
        <v>5</v>
      </c>
      <c r="E296" s="4">
        <f t="shared" ref="E296" si="594">E293</f>
        <v>6480</v>
      </c>
      <c r="F296" s="4">
        <f t="shared" ref="F296" si="595">E296</f>
        <v>6480</v>
      </c>
      <c r="G296">
        <v>0</v>
      </c>
      <c r="H296" s="4">
        <v>0</v>
      </c>
    </row>
    <row r="297" spans="1:8" s="22" customFormat="1" x14ac:dyDescent="0.25">
      <c r="A297" s="5" t="s">
        <v>31</v>
      </c>
      <c r="B297" s="5" t="s">
        <v>17</v>
      </c>
      <c r="C297" s="4" t="s">
        <v>32</v>
      </c>
      <c r="D297" s="28" t="s">
        <v>5</v>
      </c>
      <c r="E297" s="4">
        <v>0</v>
      </c>
      <c r="F297" s="4">
        <f t="shared" ref="F297" si="596">IF(E296=E297,E297,0)</f>
        <v>0</v>
      </c>
      <c r="G297" s="4">
        <f t="shared" ref="G297:G304" si="597">IF(OR(E297&gt;E296,E297&lt;E296),E297,0)</f>
        <v>0</v>
      </c>
      <c r="H297" s="4">
        <v>0</v>
      </c>
    </row>
    <row r="298" spans="1:8" s="22" customFormat="1" x14ac:dyDescent="0.25">
      <c r="A298" s="5" t="s">
        <v>31</v>
      </c>
      <c r="B298" s="5" t="s">
        <v>17</v>
      </c>
      <c r="C298" s="4" t="s">
        <v>3</v>
      </c>
      <c r="D298" s="28" t="s">
        <v>5</v>
      </c>
      <c r="E298" s="4">
        <v>6480</v>
      </c>
      <c r="F298" s="5">
        <f t="shared" ref="F298" si="598">IF(E298&lt;=(E296*0.8),E298,(E296*0.8))</f>
        <v>5184</v>
      </c>
      <c r="G298" s="5">
        <f t="shared" ref="G298" si="599">IF(AND((E296*0.8)&lt;E298,(E296*1)=E296),E296-F298,0)</f>
        <v>1296</v>
      </c>
      <c r="H298" s="5">
        <f t="shared" ref="H298" si="600">IF(E298&gt;(E296*1),E298-E296,0)</f>
        <v>0</v>
      </c>
    </row>
    <row r="299" spans="1:8" s="22" customFormat="1" x14ac:dyDescent="0.25">
      <c r="A299" s="5" t="s">
        <v>31</v>
      </c>
      <c r="B299" s="5" t="s">
        <v>19</v>
      </c>
      <c r="C299" s="4" t="s">
        <v>0</v>
      </c>
      <c r="D299" s="28" t="s">
        <v>4</v>
      </c>
      <c r="E299" s="4">
        <v>53100</v>
      </c>
      <c r="F299" s="4">
        <f t="shared" ref="F299" si="601">E299</f>
        <v>53100</v>
      </c>
      <c r="G299">
        <v>0</v>
      </c>
      <c r="H299" s="4">
        <v>0</v>
      </c>
    </row>
    <row r="300" spans="1:8" s="22" customFormat="1" x14ac:dyDescent="0.25">
      <c r="A300" s="5" t="s">
        <v>31</v>
      </c>
      <c r="B300" s="5" t="s">
        <v>19</v>
      </c>
      <c r="C300" s="4" t="s">
        <v>32</v>
      </c>
      <c r="D300" s="28" t="s">
        <v>4</v>
      </c>
      <c r="E300" s="4">
        <v>25093.97</v>
      </c>
      <c r="F300" s="4">
        <f t="shared" ref="F300" si="602">IF(E299=E300,E300,0)</f>
        <v>0</v>
      </c>
      <c r="G300" s="4">
        <f t="shared" ref="G300:G304" si="603">IF(OR(E300&gt;E299,E300&lt;E299),E300,0)</f>
        <v>25093.97</v>
      </c>
      <c r="H300" s="4">
        <v>0</v>
      </c>
    </row>
    <row r="301" spans="1:8" s="22" customFormat="1" x14ac:dyDescent="0.25">
      <c r="A301" s="5" t="s">
        <v>31</v>
      </c>
      <c r="B301" s="5" t="s">
        <v>19</v>
      </c>
      <c r="C301" s="4" t="s">
        <v>3</v>
      </c>
      <c r="D301" s="28" t="s">
        <v>4</v>
      </c>
      <c r="E301" s="4">
        <v>28006.03</v>
      </c>
      <c r="F301" s="5">
        <f t="shared" ref="F301" si="604">IF(E301&lt;=(E299*0.8),E301,(E299*0.8))</f>
        <v>28006.03</v>
      </c>
      <c r="G301" s="5">
        <f t="shared" ref="G301" si="605">IF(AND((E299*0.8)&lt;E301,(E299*1)=E299),E299-F301,0)</f>
        <v>0</v>
      </c>
      <c r="H301" s="5">
        <f t="shared" ref="H301" si="606">IF(E301&gt;(E299*1),E301-E299,0)</f>
        <v>0</v>
      </c>
    </row>
    <row r="302" spans="1:8" s="22" customFormat="1" x14ac:dyDescent="0.25">
      <c r="A302" s="5" t="s">
        <v>31</v>
      </c>
      <c r="B302" s="5" t="s">
        <v>19</v>
      </c>
      <c r="C302" s="4" t="s">
        <v>0</v>
      </c>
      <c r="D302" s="28" t="s">
        <v>5</v>
      </c>
      <c r="E302" s="4">
        <f t="shared" ref="E302" si="607">E299</f>
        <v>53100</v>
      </c>
      <c r="F302" s="4">
        <f t="shared" ref="F302" si="608">E302</f>
        <v>53100</v>
      </c>
      <c r="G302">
        <v>0</v>
      </c>
      <c r="H302" s="4">
        <v>0</v>
      </c>
    </row>
    <row r="303" spans="1:8" s="22" customFormat="1" x14ac:dyDescent="0.25">
      <c r="A303" s="5" t="s">
        <v>31</v>
      </c>
      <c r="B303" s="5" t="s">
        <v>19</v>
      </c>
      <c r="C303" s="4" t="s">
        <v>32</v>
      </c>
      <c r="D303" s="28" t="s">
        <v>5</v>
      </c>
      <c r="E303" s="4">
        <v>25093.97</v>
      </c>
      <c r="F303" s="4">
        <f t="shared" ref="F303" si="609">IF(E302=E303,E303,0)</f>
        <v>0</v>
      </c>
      <c r="G303" s="4">
        <f t="shared" ref="G303:G304" si="610">IF(OR(E303&gt;E302,E303&lt;E302),E303,0)</f>
        <v>25093.97</v>
      </c>
      <c r="H303" s="4">
        <v>0</v>
      </c>
    </row>
    <row r="304" spans="1:8" s="22" customFormat="1" x14ac:dyDescent="0.25">
      <c r="A304" s="5" t="s">
        <v>31</v>
      </c>
      <c r="B304" s="5" t="s">
        <v>19</v>
      </c>
      <c r="C304" s="4" t="s">
        <v>3</v>
      </c>
      <c r="D304" s="28" t="s">
        <v>5</v>
      </c>
      <c r="E304" s="4">
        <v>28006.03</v>
      </c>
      <c r="F304" s="5">
        <f t="shared" ref="F304" si="611">IF(E304&lt;=(E302*0.8),E304,(E302*0.8))</f>
        <v>28006.03</v>
      </c>
      <c r="G304" s="5">
        <f t="shared" ref="G304" si="612">IF(AND((E302*0.8)&lt;E304,(E302*1)=E302),E302-F304,0)</f>
        <v>0</v>
      </c>
      <c r="H304" s="5">
        <f t="shared" ref="H304" si="613">IF(E304&gt;(E302*1),E304-E302,0)</f>
        <v>0</v>
      </c>
    </row>
    <row r="305" spans="1:1" s="22" customFormat="1" x14ac:dyDescent="0.25">
      <c r="A305" s="6"/>
    </row>
    <row r="306" spans="1:1" s="22" customFormat="1" x14ac:dyDescent="0.25">
      <c r="A306" s="6"/>
    </row>
    <row r="307" spans="1:1" s="22" customFormat="1" x14ac:dyDescent="0.25">
      <c r="A307" s="6"/>
    </row>
    <row r="308" spans="1:1" s="22" customFormat="1" x14ac:dyDescent="0.25">
      <c r="A308" s="6"/>
    </row>
    <row r="309" spans="1:1" s="22" customFormat="1" x14ac:dyDescent="0.25">
      <c r="A309" s="6"/>
    </row>
    <row r="310" spans="1:1" s="22" customFormat="1" x14ac:dyDescent="0.25">
      <c r="A310" s="6"/>
    </row>
    <row r="311" spans="1:1" s="22" customFormat="1" x14ac:dyDescent="0.25">
      <c r="A311" s="6"/>
    </row>
    <row r="312" spans="1:1" s="22" customFormat="1" x14ac:dyDescent="0.25">
      <c r="A312" s="6"/>
    </row>
    <row r="313" spans="1:1" s="22" customFormat="1" x14ac:dyDescent="0.25">
      <c r="A313" s="6"/>
    </row>
    <row r="314" spans="1:1" s="22" customFormat="1" x14ac:dyDescent="0.25">
      <c r="A314" s="6"/>
    </row>
    <row r="315" spans="1:1" s="22" customFormat="1" x14ac:dyDescent="0.25">
      <c r="A315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2016-06-09T16:45:31Z</dcterms:created>
  <dcterms:modified xsi:type="dcterms:W3CDTF">2016-06-13T16:09:44Z</dcterms:modified>
</cp:coreProperties>
</file>