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\Desktop\Material_Wood\"/>
    </mc:Choice>
  </mc:AlternateContent>
  <xr:revisionPtr revIDLastSave="0" documentId="13_ncr:1_{946E5A6F-5C9E-45DD-AB7D-E35EC5A89B2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nco de dados" sheetId="1" r:id="rId1"/>
    <sheet name="Lista" sheetId="2" r:id="rId2"/>
  </sheets>
  <definedNames>
    <definedName name="_xlnm._FilterDatabase" localSheetId="0" hidden="1">'Banco de dados'!$A$5:$H$160</definedName>
    <definedName name="_xlnm._FilterDatabase" localSheetId="1" hidden="1">Lista!$A$2:$J$2000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1" l="1"/>
  <c r="C210" i="2"/>
  <c r="C200" i="2" l="1"/>
  <c r="C195" i="2"/>
  <c r="C191" i="2"/>
  <c r="C190" i="2"/>
  <c r="C189" i="2"/>
  <c r="C188" i="2"/>
  <c r="C183" i="2"/>
  <c r="C182" i="2"/>
  <c r="C177" i="2" l="1"/>
  <c r="C170" i="2"/>
  <c r="C164" i="2"/>
  <c r="C157" i="2" l="1"/>
  <c r="C156" i="2"/>
  <c r="C150" i="2" l="1"/>
  <c r="C144" i="2"/>
  <c r="C132" i="2" l="1"/>
  <c r="C109" i="2"/>
  <c r="C104" i="2"/>
  <c r="C79" i="2"/>
  <c r="C38" i="2"/>
  <c r="C20" i="2"/>
  <c r="C105" i="2" l="1"/>
  <c r="C84" i="2" l="1"/>
  <c r="C74" i="2" l="1"/>
  <c r="C73" i="2"/>
  <c r="C68" i="2"/>
  <c r="C67" i="2"/>
  <c r="C65" i="2"/>
  <c r="C64" i="2"/>
  <c r="C63" i="2"/>
  <c r="C55" i="2" l="1"/>
  <c r="C46" i="2"/>
  <c r="C43" i="2" l="1"/>
  <c r="C42" i="2"/>
  <c r="C34" i="2" l="1"/>
  <c r="C30" i="2" l="1"/>
  <c r="C29" i="2"/>
  <c r="C28" i="2"/>
  <c r="C27" i="2"/>
  <c r="C26" i="2"/>
  <c r="C21" i="2" l="1"/>
  <c r="C17" i="2" l="1"/>
  <c r="C14" i="2"/>
  <c r="C9" i="2"/>
  <c r="C3" i="2"/>
  <c r="F155" i="1"/>
  <c r="D155" i="1"/>
  <c r="E154" i="1"/>
  <c r="E153" i="1"/>
  <c r="C154" i="1"/>
  <c r="C153" i="1"/>
  <c r="E134" i="1"/>
  <c r="E133" i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5" i="2"/>
  <c r="D4" i="2"/>
  <c r="D3" i="2"/>
  <c r="H24" i="2" l="1"/>
  <c r="H32" i="2"/>
  <c r="H51" i="2"/>
  <c r="H60" i="2"/>
  <c r="H62" i="2"/>
  <c r="H71" i="2"/>
  <c r="H77" i="2"/>
  <c r="H81" i="2"/>
  <c r="H83" i="2"/>
  <c r="H88" i="2"/>
  <c r="H91" i="2"/>
  <c r="H93" i="2"/>
  <c r="H133" i="2"/>
  <c r="H139" i="2"/>
  <c r="H148" i="2"/>
  <c r="H154" i="2"/>
  <c r="H161" i="2"/>
  <c r="H166" i="2"/>
  <c r="H172" i="2"/>
  <c r="H179" i="2"/>
  <c r="H196" i="2"/>
  <c r="H197" i="2"/>
  <c r="H198" i="2"/>
  <c r="H201" i="2"/>
  <c r="H205" i="2"/>
  <c r="H207" i="2"/>
  <c r="H208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E5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3" i="2"/>
  <c r="E122" i="1" l="1"/>
  <c r="F122" i="1" s="1"/>
  <c r="D122" i="1"/>
  <c r="F116" i="1"/>
  <c r="F117" i="1"/>
  <c r="F118" i="1"/>
  <c r="F119" i="1"/>
  <c r="D116" i="1"/>
  <c r="D117" i="1"/>
  <c r="D118" i="1"/>
  <c r="D119" i="1"/>
  <c r="F114" i="1" l="1"/>
  <c r="D114" i="1"/>
  <c r="D115" i="1"/>
  <c r="E115" i="1"/>
  <c r="F115" i="1" s="1"/>
  <c r="G24" i="2"/>
  <c r="I24" i="2"/>
  <c r="F24" i="2" s="1"/>
  <c r="G32" i="2"/>
  <c r="I32" i="2"/>
  <c r="F32" i="2" s="1"/>
  <c r="G51" i="2"/>
  <c r="I51" i="2"/>
  <c r="F51" i="2" s="1"/>
  <c r="G60" i="2"/>
  <c r="I60" i="2"/>
  <c r="F60" i="2" s="1"/>
  <c r="G62" i="2"/>
  <c r="I62" i="2"/>
  <c r="F62" i="2" s="1"/>
  <c r="G71" i="2"/>
  <c r="I71" i="2"/>
  <c r="F71" i="2" s="1"/>
  <c r="G77" i="2"/>
  <c r="I77" i="2"/>
  <c r="F77" i="2" s="1"/>
  <c r="G81" i="2"/>
  <c r="I81" i="2"/>
  <c r="F81" i="2" s="1"/>
  <c r="G83" i="2"/>
  <c r="I83" i="2"/>
  <c r="F83" i="2" s="1"/>
  <c r="G88" i="2"/>
  <c r="I88" i="2"/>
  <c r="F88" i="2" s="1"/>
  <c r="G91" i="2"/>
  <c r="I91" i="2"/>
  <c r="F91" i="2" s="1"/>
  <c r="G93" i="2"/>
  <c r="I93" i="2"/>
  <c r="F93" i="2" s="1"/>
  <c r="G133" i="2"/>
  <c r="I133" i="2"/>
  <c r="F133" i="2" s="1"/>
  <c r="G139" i="2"/>
  <c r="I139" i="2"/>
  <c r="F139" i="2" s="1"/>
  <c r="G148" i="2"/>
  <c r="I148" i="2"/>
  <c r="F148" i="2" s="1"/>
  <c r="G154" i="2"/>
  <c r="I154" i="2"/>
  <c r="F154" i="2" s="1"/>
  <c r="G161" i="2"/>
  <c r="I161" i="2"/>
  <c r="F161" i="2" s="1"/>
  <c r="G166" i="2"/>
  <c r="I166" i="2"/>
  <c r="F166" i="2" s="1"/>
  <c r="G172" i="2"/>
  <c r="I172" i="2"/>
  <c r="F172" i="2" s="1"/>
  <c r="G179" i="2"/>
  <c r="I179" i="2"/>
  <c r="F179" i="2" s="1"/>
  <c r="G196" i="2"/>
  <c r="I196" i="2"/>
  <c r="F196" i="2" s="1"/>
  <c r="G197" i="2"/>
  <c r="I197" i="2"/>
  <c r="F197" i="2" s="1"/>
  <c r="G198" i="2"/>
  <c r="I198" i="2"/>
  <c r="F198" i="2" s="1"/>
  <c r="G201" i="2"/>
  <c r="I201" i="2"/>
  <c r="F201" i="2" s="1"/>
  <c r="G205" i="2"/>
  <c r="I205" i="2"/>
  <c r="F205" i="2" s="1"/>
  <c r="G207" i="2"/>
  <c r="I207" i="2"/>
  <c r="F207" i="2" s="1"/>
  <c r="G208" i="2"/>
  <c r="I208" i="2"/>
  <c r="F208" i="2" s="1"/>
  <c r="G211" i="2"/>
  <c r="I211" i="2"/>
  <c r="F211" i="2" s="1"/>
  <c r="G212" i="2"/>
  <c r="I212" i="2"/>
  <c r="F212" i="2" s="1"/>
  <c r="G213" i="2"/>
  <c r="I213" i="2"/>
  <c r="F213" i="2" s="1"/>
  <c r="G214" i="2"/>
  <c r="I214" i="2"/>
  <c r="F214" i="2" s="1"/>
  <c r="G215" i="2"/>
  <c r="I215" i="2"/>
  <c r="F215" i="2" s="1"/>
  <c r="G216" i="2"/>
  <c r="I216" i="2"/>
  <c r="F216" i="2" s="1"/>
  <c r="G217" i="2"/>
  <c r="I217" i="2"/>
  <c r="F217" i="2" s="1"/>
  <c r="G218" i="2"/>
  <c r="I218" i="2"/>
  <c r="F218" i="2" s="1"/>
  <c r="G219" i="2"/>
  <c r="I219" i="2"/>
  <c r="F219" i="2" s="1"/>
  <c r="G220" i="2"/>
  <c r="I220" i="2"/>
  <c r="F220" i="2" s="1"/>
  <c r="G221" i="2"/>
  <c r="I221" i="2"/>
  <c r="F221" i="2" s="1"/>
  <c r="G222" i="2"/>
  <c r="I222" i="2"/>
  <c r="F222" i="2" s="1"/>
  <c r="G223" i="2"/>
  <c r="I223" i="2"/>
  <c r="F223" i="2" s="1"/>
  <c r="G224" i="2"/>
  <c r="I224" i="2"/>
  <c r="F224" i="2" s="1"/>
  <c r="G225" i="2"/>
  <c r="I225" i="2"/>
  <c r="F225" i="2" s="1"/>
  <c r="G226" i="2"/>
  <c r="I226" i="2"/>
  <c r="F226" i="2" s="1"/>
  <c r="G227" i="2"/>
  <c r="I227" i="2"/>
  <c r="F227" i="2" s="1"/>
  <c r="G228" i="2"/>
  <c r="I228" i="2"/>
  <c r="F228" i="2" s="1"/>
  <c r="G229" i="2"/>
  <c r="I229" i="2"/>
  <c r="F229" i="2" s="1"/>
  <c r="G230" i="2"/>
  <c r="I230" i="2"/>
  <c r="F230" i="2" s="1"/>
  <c r="G231" i="2"/>
  <c r="I231" i="2"/>
  <c r="F231" i="2" s="1"/>
  <c r="G232" i="2"/>
  <c r="I232" i="2"/>
  <c r="F232" i="2" s="1"/>
  <c r="G233" i="2"/>
  <c r="I233" i="2"/>
  <c r="F233" i="2" s="1"/>
  <c r="G234" i="2"/>
  <c r="I234" i="2"/>
  <c r="F234" i="2" s="1"/>
  <c r="G235" i="2"/>
  <c r="I235" i="2"/>
  <c r="F235" i="2" s="1"/>
  <c r="G236" i="2"/>
  <c r="I236" i="2"/>
  <c r="F236" i="2" s="1"/>
  <c r="G237" i="2"/>
  <c r="I237" i="2"/>
  <c r="F237" i="2" s="1"/>
  <c r="G238" i="2"/>
  <c r="I238" i="2"/>
  <c r="F238" i="2" s="1"/>
  <c r="G239" i="2"/>
  <c r="I239" i="2"/>
  <c r="F239" i="2" s="1"/>
  <c r="G240" i="2"/>
  <c r="I240" i="2"/>
  <c r="F240" i="2" s="1"/>
  <c r="G241" i="2"/>
  <c r="I241" i="2"/>
  <c r="F241" i="2" s="1"/>
  <c r="G242" i="2"/>
  <c r="I242" i="2"/>
  <c r="F242" i="2" s="1"/>
  <c r="G243" i="2"/>
  <c r="I243" i="2"/>
  <c r="F243" i="2" s="1"/>
  <c r="G244" i="2"/>
  <c r="I244" i="2"/>
  <c r="F244" i="2" s="1"/>
  <c r="G245" i="2"/>
  <c r="I245" i="2"/>
  <c r="F245" i="2" s="1"/>
  <c r="G246" i="2"/>
  <c r="I246" i="2"/>
  <c r="F246" i="2" s="1"/>
  <c r="G247" i="2"/>
  <c r="I247" i="2"/>
  <c r="F247" i="2" s="1"/>
  <c r="G248" i="2"/>
  <c r="I248" i="2"/>
  <c r="F248" i="2" s="1"/>
  <c r="G249" i="2"/>
  <c r="I249" i="2"/>
  <c r="F249" i="2" s="1"/>
  <c r="G250" i="2"/>
  <c r="I250" i="2"/>
  <c r="F250" i="2" s="1"/>
  <c r="G251" i="2"/>
  <c r="I251" i="2"/>
  <c r="F251" i="2" s="1"/>
  <c r="G252" i="2"/>
  <c r="I252" i="2"/>
  <c r="F252" i="2" s="1"/>
  <c r="G253" i="2"/>
  <c r="I253" i="2"/>
  <c r="F253" i="2" s="1"/>
  <c r="G254" i="2"/>
  <c r="I254" i="2"/>
  <c r="F254" i="2" s="1"/>
  <c r="G255" i="2"/>
  <c r="I255" i="2"/>
  <c r="F255" i="2" s="1"/>
  <c r="G256" i="2"/>
  <c r="I256" i="2"/>
  <c r="F256" i="2" s="1"/>
  <c r="G257" i="2"/>
  <c r="I257" i="2"/>
  <c r="F257" i="2" s="1"/>
  <c r="G258" i="2"/>
  <c r="I258" i="2"/>
  <c r="F258" i="2" s="1"/>
  <c r="G259" i="2"/>
  <c r="I259" i="2"/>
  <c r="F259" i="2" s="1"/>
  <c r="G260" i="2"/>
  <c r="I260" i="2"/>
  <c r="F260" i="2" s="1"/>
  <c r="G261" i="2"/>
  <c r="I261" i="2"/>
  <c r="F261" i="2" s="1"/>
  <c r="G262" i="2"/>
  <c r="I262" i="2"/>
  <c r="F262" i="2" s="1"/>
  <c r="G263" i="2"/>
  <c r="I263" i="2"/>
  <c r="F263" i="2" s="1"/>
  <c r="G264" i="2"/>
  <c r="I264" i="2"/>
  <c r="F264" i="2" s="1"/>
  <c r="G265" i="2"/>
  <c r="I265" i="2"/>
  <c r="F265" i="2" s="1"/>
  <c r="G266" i="2"/>
  <c r="I266" i="2"/>
  <c r="F266" i="2" s="1"/>
  <c r="G267" i="2"/>
  <c r="I267" i="2"/>
  <c r="F267" i="2" s="1"/>
  <c r="G268" i="2"/>
  <c r="I268" i="2"/>
  <c r="F268" i="2" s="1"/>
  <c r="G269" i="2"/>
  <c r="I269" i="2"/>
  <c r="F269" i="2" s="1"/>
  <c r="G270" i="2"/>
  <c r="I270" i="2"/>
  <c r="F270" i="2" s="1"/>
  <c r="G271" i="2"/>
  <c r="I271" i="2"/>
  <c r="F271" i="2" s="1"/>
  <c r="G272" i="2"/>
  <c r="I272" i="2"/>
  <c r="F272" i="2" s="1"/>
  <c r="G273" i="2"/>
  <c r="I273" i="2"/>
  <c r="F273" i="2" s="1"/>
  <c r="G274" i="2"/>
  <c r="I274" i="2"/>
  <c r="F274" i="2" s="1"/>
  <c r="G275" i="2"/>
  <c r="I275" i="2"/>
  <c r="F275" i="2" s="1"/>
  <c r="G276" i="2"/>
  <c r="I276" i="2"/>
  <c r="F276" i="2" s="1"/>
  <c r="G277" i="2"/>
  <c r="I277" i="2"/>
  <c r="F277" i="2" s="1"/>
  <c r="G278" i="2"/>
  <c r="I278" i="2"/>
  <c r="F278" i="2" s="1"/>
  <c r="G279" i="2"/>
  <c r="I279" i="2"/>
  <c r="F279" i="2" s="1"/>
  <c r="G280" i="2"/>
  <c r="I280" i="2"/>
  <c r="F280" i="2" s="1"/>
  <c r="G281" i="2"/>
  <c r="I281" i="2"/>
  <c r="F281" i="2" s="1"/>
  <c r="G282" i="2"/>
  <c r="I282" i="2"/>
  <c r="F282" i="2" s="1"/>
  <c r="G283" i="2"/>
  <c r="I283" i="2"/>
  <c r="F283" i="2" s="1"/>
  <c r="G284" i="2"/>
  <c r="I284" i="2"/>
  <c r="F284" i="2" s="1"/>
  <c r="G285" i="2"/>
  <c r="I285" i="2"/>
  <c r="F285" i="2" s="1"/>
  <c r="G286" i="2"/>
  <c r="I286" i="2"/>
  <c r="F286" i="2" s="1"/>
  <c r="G287" i="2"/>
  <c r="I287" i="2"/>
  <c r="F287" i="2" s="1"/>
  <c r="G288" i="2"/>
  <c r="I288" i="2"/>
  <c r="F288" i="2" s="1"/>
  <c r="G289" i="2"/>
  <c r="I289" i="2"/>
  <c r="F289" i="2" s="1"/>
  <c r="G290" i="2"/>
  <c r="I290" i="2"/>
  <c r="F290" i="2" s="1"/>
  <c r="G291" i="2"/>
  <c r="I291" i="2"/>
  <c r="F291" i="2" s="1"/>
  <c r="G292" i="2"/>
  <c r="I292" i="2"/>
  <c r="F292" i="2" s="1"/>
  <c r="G293" i="2"/>
  <c r="I293" i="2"/>
  <c r="F293" i="2" s="1"/>
  <c r="G294" i="2"/>
  <c r="I294" i="2"/>
  <c r="F294" i="2" s="1"/>
  <c r="G295" i="2"/>
  <c r="I295" i="2"/>
  <c r="F295" i="2" s="1"/>
  <c r="G296" i="2"/>
  <c r="I296" i="2"/>
  <c r="F296" i="2" s="1"/>
  <c r="G297" i="2"/>
  <c r="I297" i="2"/>
  <c r="F297" i="2" s="1"/>
  <c r="G298" i="2"/>
  <c r="I298" i="2"/>
  <c r="F298" i="2" s="1"/>
  <c r="G299" i="2"/>
  <c r="I299" i="2"/>
  <c r="F299" i="2" s="1"/>
  <c r="G300" i="2"/>
  <c r="I300" i="2"/>
  <c r="F300" i="2" s="1"/>
  <c r="G301" i="2"/>
  <c r="I301" i="2"/>
  <c r="F301" i="2" s="1"/>
  <c r="G302" i="2"/>
  <c r="I302" i="2"/>
  <c r="F302" i="2" s="1"/>
  <c r="G303" i="2"/>
  <c r="I303" i="2"/>
  <c r="F303" i="2" s="1"/>
  <c r="G304" i="2"/>
  <c r="I304" i="2"/>
  <c r="F304" i="2" s="1"/>
  <c r="G305" i="2"/>
  <c r="I305" i="2"/>
  <c r="F305" i="2" s="1"/>
  <c r="G306" i="2"/>
  <c r="I306" i="2"/>
  <c r="F306" i="2" s="1"/>
  <c r="G307" i="2"/>
  <c r="I307" i="2"/>
  <c r="F307" i="2" s="1"/>
  <c r="G308" i="2"/>
  <c r="I308" i="2"/>
  <c r="F308" i="2" s="1"/>
  <c r="G309" i="2"/>
  <c r="I309" i="2"/>
  <c r="F309" i="2" s="1"/>
  <c r="G310" i="2"/>
  <c r="I310" i="2"/>
  <c r="F310" i="2" s="1"/>
  <c r="G311" i="2"/>
  <c r="I311" i="2"/>
  <c r="F311" i="2" s="1"/>
  <c r="G312" i="2"/>
  <c r="I312" i="2"/>
  <c r="F312" i="2" s="1"/>
  <c r="G313" i="2"/>
  <c r="I313" i="2"/>
  <c r="F313" i="2" s="1"/>
  <c r="G314" i="2"/>
  <c r="I314" i="2"/>
  <c r="F314" i="2" s="1"/>
  <c r="G315" i="2"/>
  <c r="I315" i="2"/>
  <c r="F315" i="2" s="1"/>
  <c r="G316" i="2"/>
  <c r="I316" i="2"/>
  <c r="F316" i="2" s="1"/>
  <c r="G317" i="2"/>
  <c r="I317" i="2"/>
  <c r="F317" i="2" s="1"/>
  <c r="G318" i="2"/>
  <c r="I318" i="2"/>
  <c r="F318" i="2" s="1"/>
  <c r="G319" i="2"/>
  <c r="I319" i="2"/>
  <c r="F319" i="2" s="1"/>
  <c r="G320" i="2"/>
  <c r="I320" i="2"/>
  <c r="F320" i="2" s="1"/>
  <c r="G321" i="2"/>
  <c r="I321" i="2"/>
  <c r="F321" i="2" s="1"/>
  <c r="G322" i="2"/>
  <c r="I322" i="2"/>
  <c r="F322" i="2" s="1"/>
  <c r="G323" i="2"/>
  <c r="I323" i="2"/>
  <c r="F323" i="2" s="1"/>
  <c r="G324" i="2"/>
  <c r="I324" i="2"/>
  <c r="F324" i="2" s="1"/>
  <c r="G325" i="2"/>
  <c r="I325" i="2"/>
  <c r="F325" i="2" s="1"/>
  <c r="G326" i="2"/>
  <c r="I326" i="2"/>
  <c r="F326" i="2" s="1"/>
  <c r="G327" i="2"/>
  <c r="I327" i="2"/>
  <c r="F327" i="2" s="1"/>
  <c r="G328" i="2"/>
  <c r="I328" i="2"/>
  <c r="F328" i="2" s="1"/>
  <c r="G329" i="2"/>
  <c r="I329" i="2"/>
  <c r="F329" i="2" s="1"/>
  <c r="G330" i="2"/>
  <c r="I330" i="2"/>
  <c r="F330" i="2" s="1"/>
  <c r="G331" i="2"/>
  <c r="I331" i="2"/>
  <c r="F331" i="2" s="1"/>
  <c r="G332" i="2"/>
  <c r="I332" i="2"/>
  <c r="F332" i="2" s="1"/>
  <c r="G333" i="2"/>
  <c r="I333" i="2"/>
  <c r="F333" i="2" s="1"/>
  <c r="G334" i="2"/>
  <c r="I334" i="2"/>
  <c r="F334" i="2" s="1"/>
  <c r="G335" i="2"/>
  <c r="I335" i="2"/>
  <c r="F335" i="2" s="1"/>
  <c r="G336" i="2"/>
  <c r="I336" i="2"/>
  <c r="F336" i="2" s="1"/>
  <c r="G337" i="2"/>
  <c r="I337" i="2"/>
  <c r="F337" i="2" s="1"/>
  <c r="G338" i="2"/>
  <c r="I338" i="2"/>
  <c r="F338" i="2" s="1"/>
  <c r="G339" i="2"/>
  <c r="I339" i="2"/>
  <c r="F339" i="2" s="1"/>
  <c r="G340" i="2"/>
  <c r="I340" i="2"/>
  <c r="F340" i="2" s="1"/>
  <c r="G341" i="2"/>
  <c r="I341" i="2"/>
  <c r="F341" i="2" s="1"/>
  <c r="G342" i="2"/>
  <c r="I342" i="2"/>
  <c r="F342" i="2" s="1"/>
  <c r="G343" i="2"/>
  <c r="I343" i="2"/>
  <c r="F343" i="2" s="1"/>
  <c r="G344" i="2"/>
  <c r="I344" i="2"/>
  <c r="F344" i="2" s="1"/>
  <c r="G345" i="2"/>
  <c r="I345" i="2"/>
  <c r="F345" i="2" s="1"/>
  <c r="G346" i="2"/>
  <c r="I346" i="2"/>
  <c r="F346" i="2" s="1"/>
  <c r="G347" i="2"/>
  <c r="I347" i="2"/>
  <c r="F347" i="2" s="1"/>
  <c r="G348" i="2"/>
  <c r="I348" i="2"/>
  <c r="F348" i="2" s="1"/>
  <c r="G349" i="2"/>
  <c r="I349" i="2"/>
  <c r="F349" i="2" s="1"/>
  <c r="G350" i="2"/>
  <c r="I350" i="2"/>
  <c r="F350" i="2" s="1"/>
  <c r="G351" i="2"/>
  <c r="I351" i="2"/>
  <c r="F351" i="2" s="1"/>
  <c r="G352" i="2"/>
  <c r="I352" i="2"/>
  <c r="F352" i="2" s="1"/>
  <c r="G353" i="2"/>
  <c r="I353" i="2"/>
  <c r="F353" i="2" s="1"/>
  <c r="G354" i="2"/>
  <c r="I354" i="2"/>
  <c r="F354" i="2" s="1"/>
  <c r="G355" i="2"/>
  <c r="I355" i="2"/>
  <c r="F355" i="2" s="1"/>
  <c r="G356" i="2"/>
  <c r="I356" i="2"/>
  <c r="F356" i="2" s="1"/>
  <c r="G357" i="2"/>
  <c r="I357" i="2"/>
  <c r="F357" i="2" s="1"/>
  <c r="G358" i="2"/>
  <c r="I358" i="2"/>
  <c r="F358" i="2" s="1"/>
  <c r="G359" i="2"/>
  <c r="I359" i="2"/>
  <c r="F359" i="2" s="1"/>
  <c r="G360" i="2"/>
  <c r="I360" i="2"/>
  <c r="F360" i="2" s="1"/>
  <c r="G361" i="2"/>
  <c r="I361" i="2"/>
  <c r="F361" i="2" s="1"/>
  <c r="G362" i="2"/>
  <c r="I362" i="2"/>
  <c r="F362" i="2" s="1"/>
  <c r="G363" i="2"/>
  <c r="I363" i="2"/>
  <c r="F363" i="2" s="1"/>
  <c r="G364" i="2"/>
  <c r="I364" i="2"/>
  <c r="F364" i="2" s="1"/>
  <c r="G365" i="2"/>
  <c r="I365" i="2"/>
  <c r="F365" i="2" s="1"/>
  <c r="G366" i="2"/>
  <c r="I366" i="2"/>
  <c r="F366" i="2" s="1"/>
  <c r="G367" i="2"/>
  <c r="I367" i="2"/>
  <c r="F367" i="2" s="1"/>
  <c r="G368" i="2"/>
  <c r="I368" i="2"/>
  <c r="F368" i="2" s="1"/>
  <c r="G369" i="2"/>
  <c r="I369" i="2"/>
  <c r="F369" i="2" s="1"/>
  <c r="G370" i="2"/>
  <c r="I370" i="2"/>
  <c r="F370" i="2" s="1"/>
  <c r="G371" i="2"/>
  <c r="I371" i="2"/>
  <c r="F371" i="2" s="1"/>
  <c r="G372" i="2"/>
  <c r="I372" i="2"/>
  <c r="F372" i="2" s="1"/>
  <c r="G373" i="2"/>
  <c r="I373" i="2"/>
  <c r="F373" i="2" s="1"/>
  <c r="G374" i="2"/>
  <c r="I374" i="2"/>
  <c r="F374" i="2" s="1"/>
  <c r="G375" i="2"/>
  <c r="I375" i="2"/>
  <c r="F375" i="2" s="1"/>
  <c r="G376" i="2"/>
  <c r="I376" i="2"/>
  <c r="F376" i="2" s="1"/>
  <c r="G377" i="2"/>
  <c r="I377" i="2"/>
  <c r="F377" i="2" s="1"/>
  <c r="G378" i="2"/>
  <c r="I378" i="2"/>
  <c r="F378" i="2" s="1"/>
  <c r="G379" i="2"/>
  <c r="I379" i="2"/>
  <c r="F379" i="2" s="1"/>
  <c r="G380" i="2"/>
  <c r="I380" i="2"/>
  <c r="F380" i="2" s="1"/>
  <c r="G381" i="2"/>
  <c r="I381" i="2"/>
  <c r="F381" i="2" s="1"/>
  <c r="G382" i="2"/>
  <c r="I382" i="2"/>
  <c r="F382" i="2" s="1"/>
  <c r="G383" i="2"/>
  <c r="I383" i="2"/>
  <c r="F383" i="2" s="1"/>
  <c r="G384" i="2"/>
  <c r="I384" i="2"/>
  <c r="F384" i="2" s="1"/>
  <c r="G385" i="2"/>
  <c r="I385" i="2"/>
  <c r="F385" i="2" s="1"/>
  <c r="G386" i="2"/>
  <c r="I386" i="2"/>
  <c r="F386" i="2" s="1"/>
  <c r="G387" i="2"/>
  <c r="I387" i="2"/>
  <c r="F387" i="2" s="1"/>
  <c r="G388" i="2"/>
  <c r="I388" i="2"/>
  <c r="F388" i="2" s="1"/>
  <c r="G389" i="2"/>
  <c r="I389" i="2"/>
  <c r="F389" i="2" s="1"/>
  <c r="G390" i="2"/>
  <c r="I390" i="2"/>
  <c r="F390" i="2" s="1"/>
  <c r="G391" i="2"/>
  <c r="I391" i="2"/>
  <c r="F391" i="2" s="1"/>
  <c r="G392" i="2"/>
  <c r="I392" i="2"/>
  <c r="F392" i="2" s="1"/>
  <c r="G393" i="2"/>
  <c r="I393" i="2"/>
  <c r="F393" i="2" s="1"/>
  <c r="G394" i="2"/>
  <c r="I394" i="2"/>
  <c r="F394" i="2" s="1"/>
  <c r="G395" i="2"/>
  <c r="I395" i="2"/>
  <c r="F395" i="2" s="1"/>
  <c r="G396" i="2"/>
  <c r="I396" i="2"/>
  <c r="F396" i="2" s="1"/>
  <c r="G397" i="2"/>
  <c r="I397" i="2"/>
  <c r="F397" i="2" s="1"/>
  <c r="G398" i="2"/>
  <c r="I398" i="2"/>
  <c r="F398" i="2" s="1"/>
  <c r="G399" i="2"/>
  <c r="I399" i="2"/>
  <c r="F399" i="2" s="1"/>
  <c r="G400" i="2"/>
  <c r="I400" i="2"/>
  <c r="F400" i="2" s="1"/>
  <c r="G401" i="2"/>
  <c r="I401" i="2"/>
  <c r="F401" i="2" s="1"/>
  <c r="G402" i="2"/>
  <c r="I402" i="2"/>
  <c r="F402" i="2" s="1"/>
  <c r="G403" i="2"/>
  <c r="I403" i="2"/>
  <c r="F403" i="2" s="1"/>
  <c r="G404" i="2"/>
  <c r="I404" i="2"/>
  <c r="F404" i="2" s="1"/>
  <c r="G405" i="2"/>
  <c r="I405" i="2"/>
  <c r="F405" i="2" s="1"/>
  <c r="G406" i="2"/>
  <c r="I406" i="2"/>
  <c r="F406" i="2" s="1"/>
  <c r="G407" i="2"/>
  <c r="I407" i="2"/>
  <c r="F407" i="2" s="1"/>
  <c r="G408" i="2"/>
  <c r="I408" i="2"/>
  <c r="F408" i="2" s="1"/>
  <c r="G409" i="2"/>
  <c r="I409" i="2"/>
  <c r="F409" i="2" s="1"/>
  <c r="G410" i="2"/>
  <c r="I410" i="2"/>
  <c r="F410" i="2" s="1"/>
  <c r="G411" i="2"/>
  <c r="I411" i="2"/>
  <c r="F411" i="2" s="1"/>
  <c r="G412" i="2"/>
  <c r="I412" i="2"/>
  <c r="F412" i="2" s="1"/>
  <c r="G413" i="2"/>
  <c r="I413" i="2"/>
  <c r="F413" i="2" s="1"/>
  <c r="G414" i="2"/>
  <c r="I414" i="2"/>
  <c r="F414" i="2" s="1"/>
  <c r="G415" i="2"/>
  <c r="I415" i="2"/>
  <c r="F415" i="2" s="1"/>
  <c r="G416" i="2"/>
  <c r="I416" i="2"/>
  <c r="F416" i="2" s="1"/>
  <c r="G417" i="2"/>
  <c r="I417" i="2"/>
  <c r="F417" i="2" s="1"/>
  <c r="G418" i="2"/>
  <c r="I418" i="2"/>
  <c r="F418" i="2" s="1"/>
  <c r="G419" i="2"/>
  <c r="I419" i="2"/>
  <c r="F419" i="2" s="1"/>
  <c r="G420" i="2"/>
  <c r="I420" i="2"/>
  <c r="F420" i="2" s="1"/>
  <c r="G421" i="2"/>
  <c r="I421" i="2"/>
  <c r="F421" i="2" s="1"/>
  <c r="G422" i="2"/>
  <c r="I422" i="2"/>
  <c r="F422" i="2" s="1"/>
  <c r="G423" i="2"/>
  <c r="I423" i="2"/>
  <c r="F423" i="2" s="1"/>
  <c r="G424" i="2"/>
  <c r="I424" i="2"/>
  <c r="F424" i="2" s="1"/>
  <c r="G425" i="2"/>
  <c r="I425" i="2"/>
  <c r="F425" i="2" s="1"/>
  <c r="G426" i="2"/>
  <c r="I426" i="2"/>
  <c r="F426" i="2" s="1"/>
  <c r="G427" i="2"/>
  <c r="I427" i="2"/>
  <c r="F427" i="2" s="1"/>
  <c r="G428" i="2"/>
  <c r="I428" i="2"/>
  <c r="F428" i="2" s="1"/>
  <c r="G429" i="2"/>
  <c r="I429" i="2"/>
  <c r="F429" i="2" s="1"/>
  <c r="G430" i="2"/>
  <c r="I430" i="2"/>
  <c r="F430" i="2" s="1"/>
  <c r="G431" i="2"/>
  <c r="I431" i="2"/>
  <c r="F431" i="2" s="1"/>
  <c r="G432" i="2"/>
  <c r="I432" i="2"/>
  <c r="F432" i="2" s="1"/>
  <c r="G433" i="2"/>
  <c r="I433" i="2"/>
  <c r="F433" i="2" s="1"/>
  <c r="G434" i="2"/>
  <c r="I434" i="2"/>
  <c r="F434" i="2" s="1"/>
  <c r="G435" i="2"/>
  <c r="I435" i="2"/>
  <c r="F435" i="2" s="1"/>
  <c r="G436" i="2"/>
  <c r="I436" i="2"/>
  <c r="F436" i="2" s="1"/>
  <c r="G437" i="2"/>
  <c r="I437" i="2"/>
  <c r="F437" i="2" s="1"/>
  <c r="G438" i="2"/>
  <c r="I438" i="2"/>
  <c r="F438" i="2" s="1"/>
  <c r="G439" i="2"/>
  <c r="I439" i="2"/>
  <c r="F439" i="2" s="1"/>
  <c r="G440" i="2"/>
  <c r="I440" i="2"/>
  <c r="F440" i="2" s="1"/>
  <c r="G441" i="2"/>
  <c r="I441" i="2"/>
  <c r="F441" i="2" s="1"/>
  <c r="G442" i="2"/>
  <c r="I442" i="2"/>
  <c r="F442" i="2" s="1"/>
  <c r="G443" i="2"/>
  <c r="I443" i="2"/>
  <c r="F443" i="2" s="1"/>
  <c r="G444" i="2"/>
  <c r="I444" i="2"/>
  <c r="F444" i="2" s="1"/>
  <c r="G445" i="2"/>
  <c r="I445" i="2"/>
  <c r="F445" i="2" s="1"/>
  <c r="G446" i="2"/>
  <c r="I446" i="2"/>
  <c r="F446" i="2" s="1"/>
  <c r="G447" i="2"/>
  <c r="I447" i="2"/>
  <c r="F447" i="2" s="1"/>
  <c r="G448" i="2"/>
  <c r="I448" i="2"/>
  <c r="F448" i="2" s="1"/>
  <c r="G449" i="2"/>
  <c r="I449" i="2"/>
  <c r="F449" i="2" s="1"/>
  <c r="G450" i="2"/>
  <c r="I450" i="2"/>
  <c r="F450" i="2" s="1"/>
  <c r="G451" i="2"/>
  <c r="I451" i="2"/>
  <c r="F451" i="2" s="1"/>
  <c r="G452" i="2"/>
  <c r="I452" i="2"/>
  <c r="F452" i="2" s="1"/>
  <c r="G453" i="2"/>
  <c r="I453" i="2"/>
  <c r="F453" i="2" s="1"/>
  <c r="G454" i="2"/>
  <c r="I454" i="2"/>
  <c r="F454" i="2" s="1"/>
  <c r="G455" i="2"/>
  <c r="I455" i="2"/>
  <c r="F455" i="2" s="1"/>
  <c r="G456" i="2"/>
  <c r="I456" i="2"/>
  <c r="F456" i="2" s="1"/>
  <c r="G457" i="2"/>
  <c r="I457" i="2"/>
  <c r="F457" i="2" s="1"/>
  <c r="G458" i="2"/>
  <c r="I458" i="2"/>
  <c r="F458" i="2" s="1"/>
  <c r="G459" i="2"/>
  <c r="I459" i="2"/>
  <c r="F459" i="2" s="1"/>
  <c r="G460" i="2"/>
  <c r="I460" i="2"/>
  <c r="F460" i="2" s="1"/>
  <c r="G461" i="2"/>
  <c r="I461" i="2"/>
  <c r="F461" i="2" s="1"/>
  <c r="G462" i="2"/>
  <c r="I462" i="2"/>
  <c r="F462" i="2" s="1"/>
  <c r="G463" i="2"/>
  <c r="I463" i="2"/>
  <c r="F463" i="2" s="1"/>
  <c r="G464" i="2"/>
  <c r="I464" i="2"/>
  <c r="F464" i="2" s="1"/>
  <c r="G465" i="2"/>
  <c r="I465" i="2"/>
  <c r="F465" i="2" s="1"/>
  <c r="G466" i="2"/>
  <c r="I466" i="2"/>
  <c r="F466" i="2" s="1"/>
  <c r="G467" i="2"/>
  <c r="I467" i="2"/>
  <c r="F467" i="2" s="1"/>
  <c r="G468" i="2"/>
  <c r="I468" i="2"/>
  <c r="F468" i="2" s="1"/>
  <c r="G469" i="2"/>
  <c r="I469" i="2"/>
  <c r="F469" i="2" s="1"/>
  <c r="G470" i="2"/>
  <c r="I470" i="2"/>
  <c r="F470" i="2" s="1"/>
  <c r="G471" i="2"/>
  <c r="I471" i="2"/>
  <c r="F471" i="2" s="1"/>
  <c r="G472" i="2"/>
  <c r="I472" i="2"/>
  <c r="F472" i="2" s="1"/>
  <c r="G473" i="2"/>
  <c r="I473" i="2"/>
  <c r="F473" i="2" s="1"/>
  <c r="G474" i="2"/>
  <c r="I474" i="2"/>
  <c r="F474" i="2" s="1"/>
  <c r="G475" i="2"/>
  <c r="I475" i="2"/>
  <c r="F475" i="2" s="1"/>
  <c r="G476" i="2"/>
  <c r="I476" i="2"/>
  <c r="F476" i="2" s="1"/>
  <c r="G477" i="2"/>
  <c r="I477" i="2"/>
  <c r="F477" i="2" s="1"/>
  <c r="G478" i="2"/>
  <c r="I478" i="2"/>
  <c r="F478" i="2" s="1"/>
  <c r="G479" i="2"/>
  <c r="I479" i="2"/>
  <c r="F479" i="2" s="1"/>
  <c r="G480" i="2"/>
  <c r="I480" i="2"/>
  <c r="F480" i="2" s="1"/>
  <c r="G481" i="2"/>
  <c r="I481" i="2"/>
  <c r="F481" i="2" s="1"/>
  <c r="G482" i="2"/>
  <c r="I482" i="2"/>
  <c r="F482" i="2" s="1"/>
  <c r="G483" i="2"/>
  <c r="I483" i="2"/>
  <c r="F483" i="2" s="1"/>
  <c r="G484" i="2"/>
  <c r="I484" i="2"/>
  <c r="F484" i="2" s="1"/>
  <c r="G485" i="2"/>
  <c r="I485" i="2"/>
  <c r="F485" i="2" s="1"/>
  <c r="G486" i="2"/>
  <c r="I486" i="2"/>
  <c r="F486" i="2" s="1"/>
  <c r="G487" i="2"/>
  <c r="I487" i="2"/>
  <c r="F487" i="2" s="1"/>
  <c r="G488" i="2"/>
  <c r="I488" i="2"/>
  <c r="F488" i="2" s="1"/>
  <c r="G489" i="2"/>
  <c r="I489" i="2"/>
  <c r="F489" i="2" s="1"/>
  <c r="G490" i="2"/>
  <c r="I490" i="2"/>
  <c r="F490" i="2" s="1"/>
  <c r="G491" i="2"/>
  <c r="I491" i="2"/>
  <c r="F491" i="2" s="1"/>
  <c r="G492" i="2"/>
  <c r="I492" i="2"/>
  <c r="F492" i="2" s="1"/>
  <c r="G493" i="2"/>
  <c r="I493" i="2"/>
  <c r="F493" i="2" s="1"/>
  <c r="G494" i="2"/>
  <c r="I494" i="2"/>
  <c r="F494" i="2" s="1"/>
  <c r="G495" i="2"/>
  <c r="I495" i="2"/>
  <c r="F495" i="2" s="1"/>
  <c r="G496" i="2"/>
  <c r="I496" i="2"/>
  <c r="F496" i="2" s="1"/>
  <c r="G497" i="2"/>
  <c r="I497" i="2"/>
  <c r="F497" i="2" s="1"/>
  <c r="G498" i="2"/>
  <c r="I498" i="2"/>
  <c r="F498" i="2" s="1"/>
  <c r="G499" i="2"/>
  <c r="I499" i="2"/>
  <c r="F499" i="2" s="1"/>
  <c r="G500" i="2"/>
  <c r="I500" i="2"/>
  <c r="F500" i="2" s="1"/>
  <c r="G501" i="2"/>
  <c r="I501" i="2"/>
  <c r="F501" i="2" s="1"/>
  <c r="G502" i="2"/>
  <c r="I502" i="2"/>
  <c r="F502" i="2" s="1"/>
  <c r="G503" i="2"/>
  <c r="I503" i="2"/>
  <c r="F503" i="2" s="1"/>
  <c r="G504" i="2"/>
  <c r="I504" i="2"/>
  <c r="F504" i="2" s="1"/>
  <c r="G505" i="2"/>
  <c r="I505" i="2"/>
  <c r="F505" i="2" s="1"/>
  <c r="G506" i="2"/>
  <c r="I506" i="2"/>
  <c r="F506" i="2" s="1"/>
  <c r="G507" i="2"/>
  <c r="I507" i="2"/>
  <c r="F507" i="2" s="1"/>
  <c r="G508" i="2"/>
  <c r="I508" i="2"/>
  <c r="F508" i="2" s="1"/>
  <c r="G509" i="2"/>
  <c r="I509" i="2"/>
  <c r="F509" i="2" s="1"/>
  <c r="G510" i="2"/>
  <c r="I510" i="2"/>
  <c r="F510" i="2" s="1"/>
  <c r="G511" i="2"/>
  <c r="I511" i="2"/>
  <c r="F511" i="2" s="1"/>
  <c r="G512" i="2"/>
  <c r="I512" i="2"/>
  <c r="F512" i="2" s="1"/>
  <c r="G513" i="2"/>
  <c r="I513" i="2"/>
  <c r="F513" i="2" s="1"/>
  <c r="G514" i="2"/>
  <c r="I514" i="2"/>
  <c r="F514" i="2" s="1"/>
  <c r="G515" i="2"/>
  <c r="I515" i="2"/>
  <c r="F515" i="2" s="1"/>
  <c r="G516" i="2"/>
  <c r="I516" i="2"/>
  <c r="F516" i="2" s="1"/>
  <c r="G517" i="2"/>
  <c r="I517" i="2"/>
  <c r="F517" i="2" s="1"/>
  <c r="G518" i="2"/>
  <c r="I518" i="2"/>
  <c r="F518" i="2" s="1"/>
  <c r="G519" i="2"/>
  <c r="I519" i="2"/>
  <c r="F519" i="2" s="1"/>
  <c r="G520" i="2"/>
  <c r="I520" i="2"/>
  <c r="F520" i="2" s="1"/>
  <c r="G521" i="2"/>
  <c r="I521" i="2"/>
  <c r="F521" i="2" s="1"/>
  <c r="G522" i="2"/>
  <c r="I522" i="2"/>
  <c r="F522" i="2" s="1"/>
  <c r="G523" i="2"/>
  <c r="I523" i="2"/>
  <c r="F523" i="2" s="1"/>
  <c r="G524" i="2"/>
  <c r="I524" i="2"/>
  <c r="F524" i="2" s="1"/>
  <c r="G525" i="2"/>
  <c r="I525" i="2"/>
  <c r="F525" i="2" s="1"/>
  <c r="G526" i="2"/>
  <c r="I526" i="2"/>
  <c r="F526" i="2" s="1"/>
  <c r="G527" i="2"/>
  <c r="I527" i="2"/>
  <c r="F527" i="2" s="1"/>
  <c r="G528" i="2"/>
  <c r="I528" i="2"/>
  <c r="F528" i="2" s="1"/>
  <c r="G529" i="2"/>
  <c r="I529" i="2"/>
  <c r="F529" i="2" s="1"/>
  <c r="G530" i="2"/>
  <c r="I530" i="2"/>
  <c r="F530" i="2" s="1"/>
  <c r="G531" i="2"/>
  <c r="I531" i="2"/>
  <c r="F531" i="2" s="1"/>
  <c r="G532" i="2"/>
  <c r="I532" i="2"/>
  <c r="F532" i="2" s="1"/>
  <c r="G533" i="2"/>
  <c r="I533" i="2"/>
  <c r="F533" i="2" s="1"/>
  <c r="G534" i="2"/>
  <c r="I534" i="2"/>
  <c r="F534" i="2" s="1"/>
  <c r="G535" i="2"/>
  <c r="I535" i="2"/>
  <c r="F535" i="2" s="1"/>
  <c r="G536" i="2"/>
  <c r="I536" i="2"/>
  <c r="F536" i="2" s="1"/>
  <c r="G537" i="2"/>
  <c r="I537" i="2"/>
  <c r="F537" i="2" s="1"/>
  <c r="G538" i="2"/>
  <c r="I538" i="2"/>
  <c r="F538" i="2" s="1"/>
  <c r="G539" i="2"/>
  <c r="I539" i="2"/>
  <c r="F539" i="2" s="1"/>
  <c r="G540" i="2"/>
  <c r="I540" i="2"/>
  <c r="F540" i="2" s="1"/>
  <c r="G541" i="2"/>
  <c r="I541" i="2"/>
  <c r="F541" i="2" s="1"/>
  <c r="G542" i="2"/>
  <c r="I542" i="2"/>
  <c r="F542" i="2" s="1"/>
  <c r="G543" i="2"/>
  <c r="I543" i="2"/>
  <c r="F543" i="2" s="1"/>
  <c r="G544" i="2"/>
  <c r="I544" i="2"/>
  <c r="F544" i="2" s="1"/>
  <c r="G545" i="2"/>
  <c r="I545" i="2"/>
  <c r="F545" i="2" s="1"/>
  <c r="G546" i="2"/>
  <c r="I546" i="2"/>
  <c r="F546" i="2" s="1"/>
  <c r="G547" i="2"/>
  <c r="I547" i="2"/>
  <c r="F547" i="2" s="1"/>
  <c r="G548" i="2"/>
  <c r="I548" i="2"/>
  <c r="F548" i="2" s="1"/>
  <c r="G549" i="2"/>
  <c r="I549" i="2"/>
  <c r="F549" i="2" s="1"/>
  <c r="G550" i="2"/>
  <c r="I550" i="2"/>
  <c r="F550" i="2" s="1"/>
  <c r="G551" i="2"/>
  <c r="I551" i="2"/>
  <c r="F551" i="2" s="1"/>
  <c r="G552" i="2"/>
  <c r="I552" i="2"/>
  <c r="F552" i="2" s="1"/>
  <c r="G553" i="2"/>
  <c r="I553" i="2"/>
  <c r="F553" i="2" s="1"/>
  <c r="G554" i="2"/>
  <c r="I554" i="2"/>
  <c r="F554" i="2" s="1"/>
  <c r="G555" i="2"/>
  <c r="I555" i="2"/>
  <c r="F555" i="2" s="1"/>
  <c r="G556" i="2"/>
  <c r="I556" i="2"/>
  <c r="F556" i="2" s="1"/>
  <c r="G557" i="2"/>
  <c r="I557" i="2"/>
  <c r="F557" i="2" s="1"/>
  <c r="G558" i="2"/>
  <c r="I558" i="2"/>
  <c r="F558" i="2" s="1"/>
  <c r="G559" i="2"/>
  <c r="I559" i="2"/>
  <c r="F559" i="2" s="1"/>
  <c r="G560" i="2"/>
  <c r="I560" i="2"/>
  <c r="F560" i="2" s="1"/>
  <c r="G561" i="2"/>
  <c r="I561" i="2"/>
  <c r="F561" i="2" s="1"/>
  <c r="G562" i="2"/>
  <c r="I562" i="2"/>
  <c r="F562" i="2" s="1"/>
  <c r="G563" i="2"/>
  <c r="I563" i="2"/>
  <c r="F563" i="2" s="1"/>
  <c r="G564" i="2"/>
  <c r="I564" i="2"/>
  <c r="F564" i="2" s="1"/>
  <c r="G565" i="2"/>
  <c r="I565" i="2"/>
  <c r="F565" i="2" s="1"/>
  <c r="G566" i="2"/>
  <c r="I566" i="2"/>
  <c r="F566" i="2" s="1"/>
  <c r="G567" i="2"/>
  <c r="I567" i="2"/>
  <c r="F567" i="2" s="1"/>
  <c r="G568" i="2"/>
  <c r="I568" i="2"/>
  <c r="F568" i="2" s="1"/>
  <c r="G569" i="2"/>
  <c r="I569" i="2"/>
  <c r="F569" i="2" s="1"/>
  <c r="G570" i="2"/>
  <c r="I570" i="2"/>
  <c r="F570" i="2" s="1"/>
  <c r="G571" i="2"/>
  <c r="I571" i="2"/>
  <c r="F571" i="2" s="1"/>
  <c r="G572" i="2"/>
  <c r="I572" i="2"/>
  <c r="F572" i="2" s="1"/>
  <c r="G573" i="2"/>
  <c r="I573" i="2"/>
  <c r="F573" i="2" s="1"/>
  <c r="G574" i="2"/>
  <c r="I574" i="2"/>
  <c r="F574" i="2" s="1"/>
  <c r="G575" i="2"/>
  <c r="I575" i="2"/>
  <c r="F575" i="2" s="1"/>
  <c r="G576" i="2"/>
  <c r="I576" i="2"/>
  <c r="F576" i="2" s="1"/>
  <c r="G577" i="2"/>
  <c r="I577" i="2"/>
  <c r="F577" i="2" s="1"/>
  <c r="G578" i="2"/>
  <c r="I578" i="2"/>
  <c r="F578" i="2" s="1"/>
  <c r="G579" i="2"/>
  <c r="I579" i="2"/>
  <c r="F579" i="2" s="1"/>
  <c r="G580" i="2"/>
  <c r="I580" i="2"/>
  <c r="F580" i="2" s="1"/>
  <c r="G581" i="2"/>
  <c r="I581" i="2"/>
  <c r="F581" i="2" s="1"/>
  <c r="G582" i="2"/>
  <c r="I582" i="2"/>
  <c r="F582" i="2" s="1"/>
  <c r="G583" i="2"/>
  <c r="I583" i="2"/>
  <c r="F583" i="2" s="1"/>
  <c r="G584" i="2"/>
  <c r="I584" i="2"/>
  <c r="F584" i="2" s="1"/>
  <c r="G585" i="2"/>
  <c r="I585" i="2"/>
  <c r="F585" i="2" s="1"/>
  <c r="G586" i="2"/>
  <c r="I586" i="2"/>
  <c r="F586" i="2" s="1"/>
  <c r="G587" i="2"/>
  <c r="I587" i="2"/>
  <c r="F587" i="2" s="1"/>
  <c r="G588" i="2"/>
  <c r="I588" i="2"/>
  <c r="F588" i="2" s="1"/>
  <c r="G589" i="2"/>
  <c r="I589" i="2"/>
  <c r="F589" i="2" s="1"/>
  <c r="G590" i="2"/>
  <c r="I590" i="2"/>
  <c r="F590" i="2" s="1"/>
  <c r="G591" i="2"/>
  <c r="I591" i="2"/>
  <c r="F591" i="2" s="1"/>
  <c r="G592" i="2"/>
  <c r="I592" i="2"/>
  <c r="F592" i="2" s="1"/>
  <c r="G593" i="2"/>
  <c r="I593" i="2"/>
  <c r="F593" i="2" s="1"/>
  <c r="G594" i="2"/>
  <c r="I594" i="2"/>
  <c r="F594" i="2" s="1"/>
  <c r="G595" i="2"/>
  <c r="I595" i="2"/>
  <c r="F595" i="2" s="1"/>
  <c r="G596" i="2"/>
  <c r="I596" i="2"/>
  <c r="F596" i="2" s="1"/>
  <c r="G597" i="2"/>
  <c r="I597" i="2"/>
  <c r="F597" i="2" s="1"/>
  <c r="G598" i="2"/>
  <c r="I598" i="2"/>
  <c r="F598" i="2" s="1"/>
  <c r="G599" i="2"/>
  <c r="I599" i="2"/>
  <c r="F599" i="2" s="1"/>
  <c r="G600" i="2"/>
  <c r="I600" i="2"/>
  <c r="F600" i="2" s="1"/>
  <c r="G601" i="2"/>
  <c r="I601" i="2"/>
  <c r="F601" i="2" s="1"/>
  <c r="G602" i="2"/>
  <c r="I602" i="2"/>
  <c r="F602" i="2" s="1"/>
  <c r="G603" i="2"/>
  <c r="I603" i="2"/>
  <c r="F603" i="2" s="1"/>
  <c r="G604" i="2"/>
  <c r="I604" i="2"/>
  <c r="F604" i="2" s="1"/>
  <c r="G605" i="2"/>
  <c r="I605" i="2"/>
  <c r="F605" i="2" s="1"/>
  <c r="G606" i="2"/>
  <c r="I606" i="2"/>
  <c r="F606" i="2" s="1"/>
  <c r="G607" i="2"/>
  <c r="I607" i="2"/>
  <c r="F607" i="2" s="1"/>
  <c r="G608" i="2"/>
  <c r="I608" i="2"/>
  <c r="F608" i="2" s="1"/>
  <c r="G609" i="2"/>
  <c r="I609" i="2"/>
  <c r="F609" i="2" s="1"/>
  <c r="G610" i="2"/>
  <c r="I610" i="2"/>
  <c r="F610" i="2" s="1"/>
  <c r="G611" i="2"/>
  <c r="I611" i="2"/>
  <c r="F611" i="2" s="1"/>
  <c r="G612" i="2"/>
  <c r="I612" i="2"/>
  <c r="F612" i="2" s="1"/>
  <c r="G613" i="2"/>
  <c r="I613" i="2"/>
  <c r="F613" i="2" s="1"/>
  <c r="G614" i="2"/>
  <c r="I614" i="2"/>
  <c r="F614" i="2" s="1"/>
  <c r="G615" i="2"/>
  <c r="I615" i="2"/>
  <c r="F615" i="2" s="1"/>
  <c r="G616" i="2"/>
  <c r="I616" i="2"/>
  <c r="F616" i="2" s="1"/>
  <c r="G617" i="2"/>
  <c r="I617" i="2"/>
  <c r="F617" i="2" s="1"/>
  <c r="G618" i="2"/>
  <c r="I618" i="2"/>
  <c r="F618" i="2" s="1"/>
  <c r="G619" i="2"/>
  <c r="I619" i="2"/>
  <c r="F619" i="2" s="1"/>
  <c r="G620" i="2"/>
  <c r="I620" i="2"/>
  <c r="F620" i="2" s="1"/>
  <c r="G621" i="2"/>
  <c r="I621" i="2"/>
  <c r="F621" i="2" s="1"/>
  <c r="G622" i="2"/>
  <c r="I622" i="2"/>
  <c r="F622" i="2" s="1"/>
  <c r="G623" i="2"/>
  <c r="I623" i="2"/>
  <c r="F623" i="2" s="1"/>
  <c r="G624" i="2"/>
  <c r="I624" i="2"/>
  <c r="F624" i="2" s="1"/>
  <c r="G625" i="2"/>
  <c r="I625" i="2"/>
  <c r="F625" i="2" s="1"/>
  <c r="G626" i="2"/>
  <c r="I626" i="2"/>
  <c r="F626" i="2" s="1"/>
  <c r="G627" i="2"/>
  <c r="I627" i="2"/>
  <c r="F627" i="2" s="1"/>
  <c r="G628" i="2"/>
  <c r="I628" i="2"/>
  <c r="F628" i="2" s="1"/>
  <c r="G629" i="2"/>
  <c r="I629" i="2"/>
  <c r="F629" i="2" s="1"/>
  <c r="G630" i="2"/>
  <c r="I630" i="2"/>
  <c r="F630" i="2" s="1"/>
  <c r="G631" i="2"/>
  <c r="I631" i="2"/>
  <c r="F631" i="2" s="1"/>
  <c r="G632" i="2"/>
  <c r="I632" i="2"/>
  <c r="F632" i="2" s="1"/>
  <c r="G633" i="2"/>
  <c r="I633" i="2"/>
  <c r="F633" i="2" s="1"/>
  <c r="G634" i="2"/>
  <c r="I634" i="2"/>
  <c r="F634" i="2" s="1"/>
  <c r="G635" i="2"/>
  <c r="I635" i="2"/>
  <c r="F635" i="2" s="1"/>
  <c r="G636" i="2"/>
  <c r="I636" i="2"/>
  <c r="F636" i="2" s="1"/>
  <c r="G637" i="2"/>
  <c r="I637" i="2"/>
  <c r="F637" i="2" s="1"/>
  <c r="G638" i="2"/>
  <c r="I638" i="2"/>
  <c r="F638" i="2" s="1"/>
  <c r="G639" i="2"/>
  <c r="I639" i="2"/>
  <c r="F639" i="2" s="1"/>
  <c r="G640" i="2"/>
  <c r="I640" i="2"/>
  <c r="F640" i="2" s="1"/>
  <c r="G641" i="2"/>
  <c r="I641" i="2"/>
  <c r="F641" i="2" s="1"/>
  <c r="G642" i="2"/>
  <c r="I642" i="2"/>
  <c r="F642" i="2" s="1"/>
  <c r="G643" i="2"/>
  <c r="I643" i="2"/>
  <c r="F643" i="2" s="1"/>
  <c r="G644" i="2"/>
  <c r="I644" i="2"/>
  <c r="F644" i="2" s="1"/>
  <c r="G645" i="2"/>
  <c r="I645" i="2"/>
  <c r="F645" i="2" s="1"/>
  <c r="G646" i="2"/>
  <c r="I646" i="2"/>
  <c r="F646" i="2" s="1"/>
  <c r="G647" i="2"/>
  <c r="I647" i="2"/>
  <c r="F647" i="2" s="1"/>
  <c r="G648" i="2"/>
  <c r="I648" i="2"/>
  <c r="F648" i="2" s="1"/>
  <c r="G649" i="2"/>
  <c r="I649" i="2"/>
  <c r="F649" i="2" s="1"/>
  <c r="G650" i="2"/>
  <c r="I650" i="2"/>
  <c r="F650" i="2" s="1"/>
  <c r="G651" i="2"/>
  <c r="I651" i="2"/>
  <c r="F651" i="2" s="1"/>
  <c r="G652" i="2"/>
  <c r="I652" i="2"/>
  <c r="F652" i="2" s="1"/>
  <c r="G653" i="2"/>
  <c r="I653" i="2"/>
  <c r="F653" i="2" s="1"/>
  <c r="G654" i="2"/>
  <c r="I654" i="2"/>
  <c r="F654" i="2" s="1"/>
  <c r="G655" i="2"/>
  <c r="I655" i="2"/>
  <c r="F655" i="2" s="1"/>
  <c r="G656" i="2"/>
  <c r="I656" i="2"/>
  <c r="F656" i="2" s="1"/>
  <c r="G657" i="2"/>
  <c r="I657" i="2"/>
  <c r="F657" i="2" s="1"/>
  <c r="G658" i="2"/>
  <c r="I658" i="2"/>
  <c r="F658" i="2" s="1"/>
  <c r="G659" i="2"/>
  <c r="I659" i="2"/>
  <c r="F659" i="2" s="1"/>
  <c r="G660" i="2"/>
  <c r="I660" i="2"/>
  <c r="F660" i="2" s="1"/>
  <c r="G661" i="2"/>
  <c r="I661" i="2"/>
  <c r="F661" i="2" s="1"/>
  <c r="G662" i="2"/>
  <c r="I662" i="2"/>
  <c r="F662" i="2" s="1"/>
  <c r="G663" i="2"/>
  <c r="I663" i="2"/>
  <c r="F663" i="2" s="1"/>
  <c r="G664" i="2"/>
  <c r="I664" i="2"/>
  <c r="F664" i="2" s="1"/>
  <c r="G665" i="2"/>
  <c r="I665" i="2"/>
  <c r="F665" i="2" s="1"/>
  <c r="G666" i="2"/>
  <c r="I666" i="2"/>
  <c r="F666" i="2" s="1"/>
  <c r="G667" i="2"/>
  <c r="I667" i="2"/>
  <c r="F667" i="2" s="1"/>
  <c r="G668" i="2"/>
  <c r="I668" i="2"/>
  <c r="F668" i="2" s="1"/>
  <c r="G669" i="2"/>
  <c r="I669" i="2"/>
  <c r="F669" i="2" s="1"/>
  <c r="G670" i="2"/>
  <c r="I670" i="2"/>
  <c r="F670" i="2" s="1"/>
  <c r="G671" i="2"/>
  <c r="I671" i="2"/>
  <c r="F671" i="2" s="1"/>
  <c r="G672" i="2"/>
  <c r="I672" i="2"/>
  <c r="F672" i="2" s="1"/>
  <c r="G673" i="2"/>
  <c r="I673" i="2"/>
  <c r="F673" i="2" s="1"/>
  <c r="G674" i="2"/>
  <c r="I674" i="2"/>
  <c r="F674" i="2" s="1"/>
  <c r="G675" i="2"/>
  <c r="I675" i="2"/>
  <c r="F675" i="2" s="1"/>
  <c r="G676" i="2"/>
  <c r="I676" i="2"/>
  <c r="F676" i="2" s="1"/>
  <c r="G677" i="2"/>
  <c r="I677" i="2"/>
  <c r="F677" i="2" s="1"/>
  <c r="G678" i="2"/>
  <c r="I678" i="2"/>
  <c r="F678" i="2" s="1"/>
  <c r="G679" i="2"/>
  <c r="I679" i="2"/>
  <c r="F679" i="2" s="1"/>
  <c r="G680" i="2"/>
  <c r="I680" i="2"/>
  <c r="F680" i="2" s="1"/>
  <c r="G681" i="2"/>
  <c r="I681" i="2"/>
  <c r="F681" i="2" s="1"/>
  <c r="G682" i="2"/>
  <c r="I682" i="2"/>
  <c r="F682" i="2" s="1"/>
  <c r="G683" i="2"/>
  <c r="I683" i="2"/>
  <c r="F683" i="2" s="1"/>
  <c r="G684" i="2"/>
  <c r="I684" i="2"/>
  <c r="F684" i="2" s="1"/>
  <c r="G685" i="2"/>
  <c r="I685" i="2"/>
  <c r="F685" i="2" s="1"/>
  <c r="G686" i="2"/>
  <c r="I686" i="2"/>
  <c r="F686" i="2" s="1"/>
  <c r="G687" i="2"/>
  <c r="I687" i="2"/>
  <c r="F687" i="2" s="1"/>
  <c r="G688" i="2"/>
  <c r="I688" i="2"/>
  <c r="F688" i="2" s="1"/>
  <c r="G689" i="2"/>
  <c r="I689" i="2"/>
  <c r="F689" i="2" s="1"/>
  <c r="G690" i="2"/>
  <c r="I690" i="2"/>
  <c r="F690" i="2" s="1"/>
  <c r="G691" i="2"/>
  <c r="I691" i="2"/>
  <c r="F691" i="2" s="1"/>
  <c r="G692" i="2"/>
  <c r="I692" i="2"/>
  <c r="F692" i="2" s="1"/>
  <c r="G693" i="2"/>
  <c r="I693" i="2"/>
  <c r="F693" i="2" s="1"/>
  <c r="G694" i="2"/>
  <c r="I694" i="2"/>
  <c r="F694" i="2" s="1"/>
  <c r="G695" i="2"/>
  <c r="I695" i="2"/>
  <c r="F695" i="2" s="1"/>
  <c r="G696" i="2"/>
  <c r="I696" i="2"/>
  <c r="F696" i="2" s="1"/>
  <c r="G697" i="2"/>
  <c r="I697" i="2"/>
  <c r="F697" i="2" s="1"/>
  <c r="G698" i="2"/>
  <c r="I698" i="2"/>
  <c r="F698" i="2" s="1"/>
  <c r="G699" i="2"/>
  <c r="I699" i="2"/>
  <c r="F699" i="2" s="1"/>
  <c r="G700" i="2"/>
  <c r="I700" i="2"/>
  <c r="F700" i="2" s="1"/>
  <c r="G701" i="2"/>
  <c r="I701" i="2"/>
  <c r="F701" i="2" s="1"/>
  <c r="G702" i="2"/>
  <c r="I702" i="2"/>
  <c r="F702" i="2" s="1"/>
  <c r="G703" i="2"/>
  <c r="I703" i="2"/>
  <c r="F703" i="2" s="1"/>
  <c r="G704" i="2"/>
  <c r="I704" i="2"/>
  <c r="F704" i="2" s="1"/>
  <c r="G705" i="2"/>
  <c r="I705" i="2"/>
  <c r="F705" i="2" s="1"/>
  <c r="G706" i="2"/>
  <c r="I706" i="2"/>
  <c r="F706" i="2" s="1"/>
  <c r="G707" i="2"/>
  <c r="I707" i="2"/>
  <c r="F707" i="2" s="1"/>
  <c r="G708" i="2"/>
  <c r="I708" i="2"/>
  <c r="F708" i="2" s="1"/>
  <c r="G709" i="2"/>
  <c r="I709" i="2"/>
  <c r="F709" i="2" s="1"/>
  <c r="G710" i="2"/>
  <c r="I710" i="2"/>
  <c r="F710" i="2" s="1"/>
  <c r="G711" i="2"/>
  <c r="I711" i="2"/>
  <c r="F711" i="2" s="1"/>
  <c r="G712" i="2"/>
  <c r="I712" i="2"/>
  <c r="F712" i="2" s="1"/>
  <c r="G713" i="2"/>
  <c r="I713" i="2"/>
  <c r="F713" i="2" s="1"/>
  <c r="G714" i="2"/>
  <c r="I714" i="2"/>
  <c r="F714" i="2" s="1"/>
  <c r="G715" i="2"/>
  <c r="I715" i="2"/>
  <c r="F715" i="2" s="1"/>
  <c r="G716" i="2"/>
  <c r="I716" i="2"/>
  <c r="F716" i="2" s="1"/>
  <c r="G717" i="2"/>
  <c r="I717" i="2"/>
  <c r="F717" i="2" s="1"/>
  <c r="G718" i="2"/>
  <c r="I718" i="2"/>
  <c r="F718" i="2" s="1"/>
  <c r="G719" i="2"/>
  <c r="I719" i="2"/>
  <c r="F719" i="2" s="1"/>
  <c r="G720" i="2"/>
  <c r="I720" i="2"/>
  <c r="F720" i="2" s="1"/>
  <c r="G721" i="2"/>
  <c r="I721" i="2"/>
  <c r="F721" i="2" s="1"/>
  <c r="G722" i="2"/>
  <c r="I722" i="2"/>
  <c r="F722" i="2" s="1"/>
  <c r="G723" i="2"/>
  <c r="I723" i="2"/>
  <c r="F723" i="2" s="1"/>
  <c r="G724" i="2"/>
  <c r="I724" i="2"/>
  <c r="F724" i="2" s="1"/>
  <c r="G725" i="2"/>
  <c r="I725" i="2"/>
  <c r="F725" i="2" s="1"/>
  <c r="G726" i="2"/>
  <c r="I726" i="2"/>
  <c r="F726" i="2" s="1"/>
  <c r="G727" i="2"/>
  <c r="I727" i="2"/>
  <c r="F727" i="2" s="1"/>
  <c r="G728" i="2"/>
  <c r="I728" i="2"/>
  <c r="F728" i="2" s="1"/>
  <c r="G729" i="2"/>
  <c r="I729" i="2"/>
  <c r="F729" i="2" s="1"/>
  <c r="G730" i="2"/>
  <c r="I730" i="2"/>
  <c r="F730" i="2" s="1"/>
  <c r="G731" i="2"/>
  <c r="I731" i="2"/>
  <c r="F731" i="2" s="1"/>
  <c r="G732" i="2"/>
  <c r="I732" i="2"/>
  <c r="F732" i="2" s="1"/>
  <c r="G733" i="2"/>
  <c r="I733" i="2"/>
  <c r="F733" i="2" s="1"/>
  <c r="G734" i="2"/>
  <c r="I734" i="2"/>
  <c r="F734" i="2" s="1"/>
  <c r="G735" i="2"/>
  <c r="I735" i="2"/>
  <c r="F735" i="2" s="1"/>
  <c r="G736" i="2"/>
  <c r="I736" i="2"/>
  <c r="F736" i="2" s="1"/>
  <c r="G737" i="2"/>
  <c r="I737" i="2"/>
  <c r="F737" i="2" s="1"/>
  <c r="G738" i="2"/>
  <c r="I738" i="2"/>
  <c r="F738" i="2" s="1"/>
  <c r="G739" i="2"/>
  <c r="I739" i="2"/>
  <c r="F739" i="2" s="1"/>
  <c r="G740" i="2"/>
  <c r="I740" i="2"/>
  <c r="F740" i="2" s="1"/>
  <c r="G741" i="2"/>
  <c r="I741" i="2"/>
  <c r="F741" i="2" s="1"/>
  <c r="G742" i="2"/>
  <c r="I742" i="2"/>
  <c r="F742" i="2" s="1"/>
  <c r="G743" i="2"/>
  <c r="I743" i="2"/>
  <c r="F743" i="2" s="1"/>
  <c r="G744" i="2"/>
  <c r="I744" i="2"/>
  <c r="F744" i="2" s="1"/>
  <c r="G745" i="2"/>
  <c r="I745" i="2"/>
  <c r="F745" i="2" s="1"/>
  <c r="G746" i="2"/>
  <c r="I746" i="2"/>
  <c r="F746" i="2" s="1"/>
  <c r="G747" i="2"/>
  <c r="I747" i="2"/>
  <c r="F747" i="2" s="1"/>
  <c r="G748" i="2"/>
  <c r="I748" i="2"/>
  <c r="F748" i="2" s="1"/>
  <c r="G749" i="2"/>
  <c r="I749" i="2"/>
  <c r="F749" i="2" s="1"/>
  <c r="G750" i="2"/>
  <c r="I750" i="2"/>
  <c r="F750" i="2" s="1"/>
  <c r="G751" i="2"/>
  <c r="I751" i="2"/>
  <c r="F751" i="2" s="1"/>
  <c r="G752" i="2"/>
  <c r="I752" i="2"/>
  <c r="F752" i="2" s="1"/>
  <c r="G753" i="2"/>
  <c r="I753" i="2"/>
  <c r="F753" i="2" s="1"/>
  <c r="G754" i="2"/>
  <c r="I754" i="2"/>
  <c r="F754" i="2" s="1"/>
  <c r="G755" i="2"/>
  <c r="I755" i="2"/>
  <c r="F755" i="2" s="1"/>
  <c r="G756" i="2"/>
  <c r="I756" i="2"/>
  <c r="F756" i="2" s="1"/>
  <c r="G757" i="2"/>
  <c r="I757" i="2"/>
  <c r="F757" i="2" s="1"/>
  <c r="G758" i="2"/>
  <c r="I758" i="2"/>
  <c r="F758" i="2" s="1"/>
  <c r="G759" i="2"/>
  <c r="I759" i="2"/>
  <c r="F759" i="2" s="1"/>
  <c r="G760" i="2"/>
  <c r="I760" i="2"/>
  <c r="F760" i="2" s="1"/>
  <c r="G761" i="2"/>
  <c r="I761" i="2"/>
  <c r="F761" i="2" s="1"/>
  <c r="G762" i="2"/>
  <c r="I762" i="2"/>
  <c r="F762" i="2" s="1"/>
  <c r="G763" i="2"/>
  <c r="I763" i="2"/>
  <c r="F763" i="2" s="1"/>
  <c r="G764" i="2"/>
  <c r="I764" i="2"/>
  <c r="F764" i="2" s="1"/>
  <c r="G765" i="2"/>
  <c r="I765" i="2"/>
  <c r="F765" i="2" s="1"/>
  <c r="G766" i="2"/>
  <c r="I766" i="2"/>
  <c r="F766" i="2" s="1"/>
  <c r="G767" i="2"/>
  <c r="I767" i="2"/>
  <c r="F767" i="2" s="1"/>
  <c r="G768" i="2"/>
  <c r="I768" i="2"/>
  <c r="F768" i="2" s="1"/>
  <c r="G769" i="2"/>
  <c r="I769" i="2"/>
  <c r="F769" i="2" s="1"/>
  <c r="G770" i="2"/>
  <c r="I770" i="2"/>
  <c r="F770" i="2" s="1"/>
  <c r="G771" i="2"/>
  <c r="I771" i="2"/>
  <c r="F771" i="2" s="1"/>
  <c r="G772" i="2"/>
  <c r="I772" i="2"/>
  <c r="F772" i="2" s="1"/>
  <c r="G773" i="2"/>
  <c r="I773" i="2"/>
  <c r="F773" i="2" s="1"/>
  <c r="G774" i="2"/>
  <c r="I774" i="2"/>
  <c r="F774" i="2" s="1"/>
  <c r="G775" i="2"/>
  <c r="I775" i="2"/>
  <c r="F775" i="2" s="1"/>
  <c r="G776" i="2"/>
  <c r="I776" i="2"/>
  <c r="F776" i="2" s="1"/>
  <c r="G777" i="2"/>
  <c r="I777" i="2"/>
  <c r="F777" i="2" s="1"/>
  <c r="G778" i="2"/>
  <c r="I778" i="2"/>
  <c r="F778" i="2" s="1"/>
  <c r="G779" i="2"/>
  <c r="I779" i="2"/>
  <c r="F779" i="2" s="1"/>
  <c r="G780" i="2"/>
  <c r="I780" i="2"/>
  <c r="F780" i="2" s="1"/>
  <c r="G781" i="2"/>
  <c r="I781" i="2"/>
  <c r="F781" i="2" s="1"/>
  <c r="G782" i="2"/>
  <c r="I782" i="2"/>
  <c r="F782" i="2" s="1"/>
  <c r="G783" i="2"/>
  <c r="I783" i="2"/>
  <c r="F783" i="2" s="1"/>
  <c r="G784" i="2"/>
  <c r="I784" i="2"/>
  <c r="F784" i="2" s="1"/>
  <c r="G785" i="2"/>
  <c r="I785" i="2"/>
  <c r="F785" i="2" s="1"/>
  <c r="G786" i="2"/>
  <c r="I786" i="2"/>
  <c r="F786" i="2" s="1"/>
  <c r="G787" i="2"/>
  <c r="I787" i="2"/>
  <c r="F787" i="2" s="1"/>
  <c r="G788" i="2"/>
  <c r="I788" i="2"/>
  <c r="F788" i="2" s="1"/>
  <c r="G789" i="2"/>
  <c r="I789" i="2"/>
  <c r="F789" i="2" s="1"/>
  <c r="G790" i="2"/>
  <c r="I790" i="2"/>
  <c r="F790" i="2" s="1"/>
  <c r="G791" i="2"/>
  <c r="I791" i="2"/>
  <c r="F791" i="2" s="1"/>
  <c r="G792" i="2"/>
  <c r="I792" i="2"/>
  <c r="F792" i="2" s="1"/>
  <c r="G793" i="2"/>
  <c r="I793" i="2"/>
  <c r="F793" i="2" s="1"/>
  <c r="G794" i="2"/>
  <c r="I794" i="2"/>
  <c r="F794" i="2" s="1"/>
  <c r="G795" i="2"/>
  <c r="I795" i="2"/>
  <c r="F795" i="2" s="1"/>
  <c r="G796" i="2"/>
  <c r="I796" i="2"/>
  <c r="F796" i="2" s="1"/>
  <c r="G797" i="2"/>
  <c r="I797" i="2"/>
  <c r="F797" i="2" s="1"/>
  <c r="G798" i="2"/>
  <c r="I798" i="2"/>
  <c r="F798" i="2" s="1"/>
  <c r="G799" i="2"/>
  <c r="I799" i="2"/>
  <c r="F799" i="2" s="1"/>
  <c r="G800" i="2"/>
  <c r="I800" i="2"/>
  <c r="F800" i="2" s="1"/>
  <c r="G801" i="2"/>
  <c r="I801" i="2"/>
  <c r="F801" i="2" s="1"/>
  <c r="G802" i="2"/>
  <c r="I802" i="2"/>
  <c r="F802" i="2" s="1"/>
  <c r="G803" i="2"/>
  <c r="I803" i="2"/>
  <c r="F803" i="2" s="1"/>
  <c r="G804" i="2"/>
  <c r="I804" i="2"/>
  <c r="F804" i="2" s="1"/>
  <c r="G805" i="2"/>
  <c r="I805" i="2"/>
  <c r="F805" i="2" s="1"/>
  <c r="G806" i="2"/>
  <c r="I806" i="2"/>
  <c r="F806" i="2" s="1"/>
  <c r="G807" i="2"/>
  <c r="I807" i="2"/>
  <c r="F807" i="2" s="1"/>
  <c r="G808" i="2"/>
  <c r="I808" i="2"/>
  <c r="F808" i="2" s="1"/>
  <c r="G809" i="2"/>
  <c r="I809" i="2"/>
  <c r="F809" i="2" s="1"/>
  <c r="G810" i="2"/>
  <c r="I810" i="2"/>
  <c r="F810" i="2" s="1"/>
  <c r="G811" i="2"/>
  <c r="I811" i="2"/>
  <c r="F811" i="2" s="1"/>
  <c r="G812" i="2"/>
  <c r="I812" i="2"/>
  <c r="F812" i="2" s="1"/>
  <c r="G813" i="2"/>
  <c r="I813" i="2"/>
  <c r="F813" i="2" s="1"/>
  <c r="G814" i="2"/>
  <c r="I814" i="2"/>
  <c r="F814" i="2" s="1"/>
  <c r="G815" i="2"/>
  <c r="I815" i="2"/>
  <c r="F815" i="2" s="1"/>
  <c r="G816" i="2"/>
  <c r="I816" i="2"/>
  <c r="F816" i="2" s="1"/>
  <c r="G817" i="2"/>
  <c r="I817" i="2"/>
  <c r="F817" i="2" s="1"/>
  <c r="G818" i="2"/>
  <c r="I818" i="2"/>
  <c r="F818" i="2" s="1"/>
  <c r="G819" i="2"/>
  <c r="I819" i="2"/>
  <c r="F819" i="2" s="1"/>
  <c r="G820" i="2"/>
  <c r="I820" i="2"/>
  <c r="F820" i="2" s="1"/>
  <c r="G821" i="2"/>
  <c r="I821" i="2"/>
  <c r="F821" i="2" s="1"/>
  <c r="G822" i="2"/>
  <c r="I822" i="2"/>
  <c r="F822" i="2" s="1"/>
  <c r="G823" i="2"/>
  <c r="I823" i="2"/>
  <c r="F823" i="2" s="1"/>
  <c r="G824" i="2"/>
  <c r="I824" i="2"/>
  <c r="F824" i="2" s="1"/>
  <c r="G825" i="2"/>
  <c r="I825" i="2"/>
  <c r="F825" i="2" s="1"/>
  <c r="G826" i="2"/>
  <c r="I826" i="2"/>
  <c r="F826" i="2" s="1"/>
  <c r="G827" i="2"/>
  <c r="I827" i="2"/>
  <c r="F827" i="2" s="1"/>
  <c r="G828" i="2"/>
  <c r="I828" i="2"/>
  <c r="F828" i="2" s="1"/>
  <c r="G829" i="2"/>
  <c r="I829" i="2"/>
  <c r="F829" i="2" s="1"/>
  <c r="G830" i="2"/>
  <c r="I830" i="2"/>
  <c r="F830" i="2" s="1"/>
  <c r="G831" i="2"/>
  <c r="I831" i="2"/>
  <c r="F831" i="2" s="1"/>
  <c r="G832" i="2"/>
  <c r="I832" i="2"/>
  <c r="F832" i="2" s="1"/>
  <c r="G833" i="2"/>
  <c r="I833" i="2"/>
  <c r="F833" i="2" s="1"/>
  <c r="G834" i="2"/>
  <c r="I834" i="2"/>
  <c r="F834" i="2" s="1"/>
  <c r="G835" i="2"/>
  <c r="I835" i="2"/>
  <c r="F835" i="2" s="1"/>
  <c r="G836" i="2"/>
  <c r="I836" i="2"/>
  <c r="F836" i="2" s="1"/>
  <c r="G837" i="2"/>
  <c r="I837" i="2"/>
  <c r="F837" i="2" s="1"/>
  <c r="G838" i="2"/>
  <c r="I838" i="2"/>
  <c r="F838" i="2" s="1"/>
  <c r="G839" i="2"/>
  <c r="I839" i="2"/>
  <c r="F839" i="2" s="1"/>
  <c r="G840" i="2"/>
  <c r="I840" i="2"/>
  <c r="F840" i="2" s="1"/>
  <c r="G841" i="2"/>
  <c r="I841" i="2"/>
  <c r="F841" i="2" s="1"/>
  <c r="G842" i="2"/>
  <c r="I842" i="2"/>
  <c r="F842" i="2" s="1"/>
  <c r="G843" i="2"/>
  <c r="I843" i="2"/>
  <c r="F843" i="2" s="1"/>
  <c r="G844" i="2"/>
  <c r="I844" i="2"/>
  <c r="F844" i="2" s="1"/>
  <c r="G845" i="2"/>
  <c r="I845" i="2"/>
  <c r="F845" i="2" s="1"/>
  <c r="G846" i="2"/>
  <c r="I846" i="2"/>
  <c r="F846" i="2" s="1"/>
  <c r="G847" i="2"/>
  <c r="I847" i="2"/>
  <c r="F847" i="2" s="1"/>
  <c r="G848" i="2"/>
  <c r="I848" i="2"/>
  <c r="F848" i="2" s="1"/>
  <c r="G849" i="2"/>
  <c r="I849" i="2"/>
  <c r="F849" i="2" s="1"/>
  <c r="G850" i="2"/>
  <c r="I850" i="2"/>
  <c r="F850" i="2" s="1"/>
  <c r="G851" i="2"/>
  <c r="I851" i="2"/>
  <c r="F851" i="2" s="1"/>
  <c r="G852" i="2"/>
  <c r="I852" i="2"/>
  <c r="F852" i="2" s="1"/>
  <c r="G853" i="2"/>
  <c r="I853" i="2"/>
  <c r="F853" i="2" s="1"/>
  <c r="G854" i="2"/>
  <c r="I854" i="2"/>
  <c r="F854" i="2" s="1"/>
  <c r="G855" i="2"/>
  <c r="I855" i="2"/>
  <c r="F855" i="2" s="1"/>
  <c r="G856" i="2"/>
  <c r="I856" i="2"/>
  <c r="F856" i="2" s="1"/>
  <c r="G857" i="2"/>
  <c r="I857" i="2"/>
  <c r="F857" i="2" s="1"/>
  <c r="G858" i="2"/>
  <c r="I858" i="2"/>
  <c r="F858" i="2" s="1"/>
  <c r="G859" i="2"/>
  <c r="I859" i="2"/>
  <c r="F859" i="2" s="1"/>
  <c r="G860" i="2"/>
  <c r="I860" i="2"/>
  <c r="F860" i="2" s="1"/>
  <c r="G861" i="2"/>
  <c r="I861" i="2"/>
  <c r="F861" i="2" s="1"/>
  <c r="G862" i="2"/>
  <c r="I862" i="2"/>
  <c r="F862" i="2" s="1"/>
  <c r="G863" i="2"/>
  <c r="I863" i="2"/>
  <c r="F863" i="2" s="1"/>
  <c r="G864" i="2"/>
  <c r="I864" i="2"/>
  <c r="F864" i="2" s="1"/>
  <c r="G865" i="2"/>
  <c r="I865" i="2"/>
  <c r="F865" i="2" s="1"/>
  <c r="G866" i="2"/>
  <c r="I866" i="2"/>
  <c r="F866" i="2" s="1"/>
  <c r="G867" i="2"/>
  <c r="I867" i="2"/>
  <c r="F867" i="2" s="1"/>
  <c r="G868" i="2"/>
  <c r="I868" i="2"/>
  <c r="F868" i="2" s="1"/>
  <c r="G869" i="2"/>
  <c r="I869" i="2"/>
  <c r="F869" i="2" s="1"/>
  <c r="G870" i="2"/>
  <c r="I870" i="2"/>
  <c r="F870" i="2" s="1"/>
  <c r="G871" i="2"/>
  <c r="I871" i="2"/>
  <c r="F871" i="2" s="1"/>
  <c r="G872" i="2"/>
  <c r="I872" i="2"/>
  <c r="F872" i="2" s="1"/>
  <c r="G873" i="2"/>
  <c r="I873" i="2"/>
  <c r="F873" i="2" s="1"/>
  <c r="G874" i="2"/>
  <c r="I874" i="2"/>
  <c r="F874" i="2" s="1"/>
  <c r="G875" i="2"/>
  <c r="I875" i="2"/>
  <c r="F875" i="2" s="1"/>
  <c r="G876" i="2"/>
  <c r="I876" i="2"/>
  <c r="F876" i="2" s="1"/>
  <c r="G877" i="2"/>
  <c r="I877" i="2"/>
  <c r="F877" i="2" s="1"/>
  <c r="G878" i="2"/>
  <c r="I878" i="2"/>
  <c r="F878" i="2" s="1"/>
  <c r="G879" i="2"/>
  <c r="I879" i="2"/>
  <c r="F879" i="2" s="1"/>
  <c r="G880" i="2"/>
  <c r="I880" i="2"/>
  <c r="F880" i="2" s="1"/>
  <c r="G881" i="2"/>
  <c r="I881" i="2"/>
  <c r="F881" i="2" s="1"/>
  <c r="G882" i="2"/>
  <c r="I882" i="2"/>
  <c r="F882" i="2" s="1"/>
  <c r="G883" i="2"/>
  <c r="I883" i="2"/>
  <c r="F883" i="2" s="1"/>
  <c r="G884" i="2"/>
  <c r="I884" i="2"/>
  <c r="F884" i="2" s="1"/>
  <c r="G885" i="2"/>
  <c r="I885" i="2"/>
  <c r="F885" i="2" s="1"/>
  <c r="G886" i="2"/>
  <c r="I886" i="2"/>
  <c r="F886" i="2" s="1"/>
  <c r="G887" i="2"/>
  <c r="I887" i="2"/>
  <c r="F887" i="2" s="1"/>
  <c r="G888" i="2"/>
  <c r="I888" i="2"/>
  <c r="F888" i="2" s="1"/>
  <c r="G889" i="2"/>
  <c r="I889" i="2"/>
  <c r="F889" i="2" s="1"/>
  <c r="G890" i="2"/>
  <c r="I890" i="2"/>
  <c r="F890" i="2" s="1"/>
  <c r="G891" i="2"/>
  <c r="I891" i="2"/>
  <c r="F891" i="2" s="1"/>
  <c r="G892" i="2"/>
  <c r="I892" i="2"/>
  <c r="F892" i="2" s="1"/>
  <c r="G893" i="2"/>
  <c r="I893" i="2"/>
  <c r="F893" i="2" s="1"/>
  <c r="G894" i="2"/>
  <c r="I894" i="2"/>
  <c r="F894" i="2" s="1"/>
  <c r="G895" i="2"/>
  <c r="I895" i="2"/>
  <c r="F895" i="2" s="1"/>
  <c r="G896" i="2"/>
  <c r="I896" i="2"/>
  <c r="F896" i="2" s="1"/>
  <c r="G897" i="2"/>
  <c r="I897" i="2"/>
  <c r="F897" i="2" s="1"/>
  <c r="G898" i="2"/>
  <c r="I898" i="2"/>
  <c r="F898" i="2" s="1"/>
  <c r="G899" i="2"/>
  <c r="I899" i="2"/>
  <c r="F899" i="2" s="1"/>
  <c r="G900" i="2"/>
  <c r="I900" i="2"/>
  <c r="F900" i="2" s="1"/>
  <c r="G901" i="2"/>
  <c r="I901" i="2"/>
  <c r="F901" i="2" s="1"/>
  <c r="G902" i="2"/>
  <c r="I902" i="2"/>
  <c r="F902" i="2" s="1"/>
  <c r="G903" i="2"/>
  <c r="I903" i="2"/>
  <c r="F903" i="2" s="1"/>
  <c r="G904" i="2"/>
  <c r="I904" i="2"/>
  <c r="F904" i="2" s="1"/>
  <c r="G905" i="2"/>
  <c r="I905" i="2"/>
  <c r="F905" i="2" s="1"/>
  <c r="G906" i="2"/>
  <c r="I906" i="2"/>
  <c r="F906" i="2" s="1"/>
  <c r="G907" i="2"/>
  <c r="I907" i="2"/>
  <c r="F907" i="2" s="1"/>
  <c r="G908" i="2"/>
  <c r="I908" i="2"/>
  <c r="F908" i="2" s="1"/>
  <c r="G909" i="2"/>
  <c r="I909" i="2"/>
  <c r="F909" i="2" s="1"/>
  <c r="G910" i="2"/>
  <c r="I910" i="2"/>
  <c r="F910" i="2" s="1"/>
  <c r="G911" i="2"/>
  <c r="I911" i="2"/>
  <c r="F911" i="2" s="1"/>
  <c r="G912" i="2"/>
  <c r="I912" i="2"/>
  <c r="F912" i="2" s="1"/>
  <c r="G913" i="2"/>
  <c r="I913" i="2"/>
  <c r="F913" i="2" s="1"/>
  <c r="G914" i="2"/>
  <c r="I914" i="2"/>
  <c r="F914" i="2" s="1"/>
  <c r="G915" i="2"/>
  <c r="I915" i="2"/>
  <c r="F915" i="2" s="1"/>
  <c r="G916" i="2"/>
  <c r="I916" i="2"/>
  <c r="F916" i="2" s="1"/>
  <c r="G917" i="2"/>
  <c r="I917" i="2"/>
  <c r="F917" i="2" s="1"/>
  <c r="G918" i="2"/>
  <c r="I918" i="2"/>
  <c r="F918" i="2" s="1"/>
  <c r="G919" i="2"/>
  <c r="I919" i="2"/>
  <c r="F919" i="2" s="1"/>
  <c r="G920" i="2"/>
  <c r="I920" i="2"/>
  <c r="F920" i="2" s="1"/>
  <c r="G921" i="2"/>
  <c r="I921" i="2"/>
  <c r="F921" i="2" s="1"/>
  <c r="G922" i="2"/>
  <c r="I922" i="2"/>
  <c r="F922" i="2" s="1"/>
  <c r="G923" i="2"/>
  <c r="I923" i="2"/>
  <c r="F923" i="2" s="1"/>
  <c r="G924" i="2"/>
  <c r="I924" i="2"/>
  <c r="F924" i="2" s="1"/>
  <c r="G925" i="2"/>
  <c r="I925" i="2"/>
  <c r="F925" i="2" s="1"/>
  <c r="G926" i="2"/>
  <c r="I926" i="2"/>
  <c r="F926" i="2" s="1"/>
  <c r="G927" i="2"/>
  <c r="I927" i="2"/>
  <c r="F927" i="2" s="1"/>
  <c r="G928" i="2"/>
  <c r="I928" i="2"/>
  <c r="F928" i="2" s="1"/>
  <c r="G929" i="2"/>
  <c r="I929" i="2"/>
  <c r="F929" i="2" s="1"/>
  <c r="G930" i="2"/>
  <c r="I930" i="2"/>
  <c r="F930" i="2" s="1"/>
  <c r="G931" i="2"/>
  <c r="I931" i="2"/>
  <c r="F931" i="2" s="1"/>
  <c r="G932" i="2"/>
  <c r="I932" i="2"/>
  <c r="F932" i="2" s="1"/>
  <c r="G933" i="2"/>
  <c r="I933" i="2"/>
  <c r="F933" i="2" s="1"/>
  <c r="G934" i="2"/>
  <c r="I934" i="2"/>
  <c r="F934" i="2" s="1"/>
  <c r="G935" i="2"/>
  <c r="I935" i="2"/>
  <c r="F935" i="2" s="1"/>
  <c r="G936" i="2"/>
  <c r="I936" i="2"/>
  <c r="F936" i="2" s="1"/>
  <c r="G937" i="2"/>
  <c r="I937" i="2"/>
  <c r="F937" i="2" s="1"/>
  <c r="G938" i="2"/>
  <c r="I938" i="2"/>
  <c r="F938" i="2" s="1"/>
  <c r="G939" i="2"/>
  <c r="I939" i="2"/>
  <c r="F939" i="2" s="1"/>
  <c r="G940" i="2"/>
  <c r="I940" i="2"/>
  <c r="F940" i="2" s="1"/>
  <c r="G941" i="2"/>
  <c r="I941" i="2"/>
  <c r="F941" i="2" s="1"/>
  <c r="G942" i="2"/>
  <c r="I942" i="2"/>
  <c r="F942" i="2" s="1"/>
  <c r="G943" i="2"/>
  <c r="I943" i="2"/>
  <c r="F943" i="2" s="1"/>
  <c r="G944" i="2"/>
  <c r="I944" i="2"/>
  <c r="F944" i="2" s="1"/>
  <c r="G945" i="2"/>
  <c r="I945" i="2"/>
  <c r="F945" i="2" s="1"/>
  <c r="G946" i="2"/>
  <c r="I946" i="2"/>
  <c r="F946" i="2" s="1"/>
  <c r="G947" i="2"/>
  <c r="I947" i="2"/>
  <c r="F947" i="2" s="1"/>
  <c r="G948" i="2"/>
  <c r="I948" i="2"/>
  <c r="F948" i="2" s="1"/>
  <c r="G949" i="2"/>
  <c r="I949" i="2"/>
  <c r="F949" i="2" s="1"/>
  <c r="G950" i="2"/>
  <c r="I950" i="2"/>
  <c r="F950" i="2" s="1"/>
  <c r="G951" i="2"/>
  <c r="I951" i="2"/>
  <c r="F951" i="2" s="1"/>
  <c r="G952" i="2"/>
  <c r="I952" i="2"/>
  <c r="F952" i="2" s="1"/>
  <c r="G953" i="2"/>
  <c r="I953" i="2"/>
  <c r="F953" i="2" s="1"/>
  <c r="G954" i="2"/>
  <c r="I954" i="2"/>
  <c r="F954" i="2" s="1"/>
  <c r="G955" i="2"/>
  <c r="I955" i="2"/>
  <c r="F955" i="2" s="1"/>
  <c r="G956" i="2"/>
  <c r="I956" i="2"/>
  <c r="F956" i="2" s="1"/>
  <c r="G957" i="2"/>
  <c r="I957" i="2"/>
  <c r="F957" i="2" s="1"/>
  <c r="G958" i="2"/>
  <c r="I958" i="2"/>
  <c r="F958" i="2" s="1"/>
  <c r="G959" i="2"/>
  <c r="I959" i="2"/>
  <c r="F959" i="2" s="1"/>
  <c r="G960" i="2"/>
  <c r="I960" i="2"/>
  <c r="F960" i="2" s="1"/>
  <c r="G961" i="2"/>
  <c r="I961" i="2"/>
  <c r="F961" i="2" s="1"/>
  <c r="G962" i="2"/>
  <c r="I962" i="2"/>
  <c r="F962" i="2" s="1"/>
  <c r="G963" i="2"/>
  <c r="I963" i="2"/>
  <c r="F963" i="2" s="1"/>
  <c r="G964" i="2"/>
  <c r="I964" i="2"/>
  <c r="F964" i="2" s="1"/>
  <c r="G965" i="2"/>
  <c r="I965" i="2"/>
  <c r="F965" i="2" s="1"/>
  <c r="G966" i="2"/>
  <c r="I966" i="2"/>
  <c r="F966" i="2" s="1"/>
  <c r="G967" i="2"/>
  <c r="I967" i="2"/>
  <c r="F967" i="2" s="1"/>
  <c r="G968" i="2"/>
  <c r="I968" i="2"/>
  <c r="F968" i="2" s="1"/>
  <c r="G969" i="2"/>
  <c r="I969" i="2"/>
  <c r="F969" i="2" s="1"/>
  <c r="G970" i="2"/>
  <c r="I970" i="2"/>
  <c r="F970" i="2" s="1"/>
  <c r="G971" i="2"/>
  <c r="I971" i="2"/>
  <c r="F971" i="2" s="1"/>
  <c r="G972" i="2"/>
  <c r="I972" i="2"/>
  <c r="F972" i="2" s="1"/>
  <c r="G973" i="2"/>
  <c r="I973" i="2"/>
  <c r="F973" i="2" s="1"/>
  <c r="G974" i="2"/>
  <c r="I974" i="2"/>
  <c r="F974" i="2" s="1"/>
  <c r="G975" i="2"/>
  <c r="I975" i="2"/>
  <c r="F975" i="2" s="1"/>
  <c r="G976" i="2"/>
  <c r="I976" i="2"/>
  <c r="F976" i="2" s="1"/>
  <c r="G977" i="2"/>
  <c r="I977" i="2"/>
  <c r="F977" i="2" s="1"/>
  <c r="G978" i="2"/>
  <c r="I978" i="2"/>
  <c r="F978" i="2" s="1"/>
  <c r="G979" i="2"/>
  <c r="I979" i="2"/>
  <c r="F979" i="2" s="1"/>
  <c r="G980" i="2"/>
  <c r="I980" i="2"/>
  <c r="F980" i="2" s="1"/>
  <c r="G981" i="2"/>
  <c r="I981" i="2"/>
  <c r="F981" i="2" s="1"/>
  <c r="G982" i="2"/>
  <c r="I982" i="2"/>
  <c r="F982" i="2" s="1"/>
  <c r="G983" i="2"/>
  <c r="I983" i="2"/>
  <c r="F983" i="2" s="1"/>
  <c r="G984" i="2"/>
  <c r="I984" i="2"/>
  <c r="F984" i="2" s="1"/>
  <c r="G985" i="2"/>
  <c r="I985" i="2"/>
  <c r="F985" i="2" s="1"/>
  <c r="G986" i="2"/>
  <c r="I986" i="2"/>
  <c r="F986" i="2" s="1"/>
  <c r="G987" i="2"/>
  <c r="I987" i="2"/>
  <c r="F987" i="2" s="1"/>
  <c r="G988" i="2"/>
  <c r="I988" i="2"/>
  <c r="F988" i="2" s="1"/>
  <c r="G989" i="2"/>
  <c r="I989" i="2"/>
  <c r="F989" i="2" s="1"/>
  <c r="G990" i="2"/>
  <c r="I990" i="2"/>
  <c r="F990" i="2" s="1"/>
  <c r="G991" i="2"/>
  <c r="I991" i="2"/>
  <c r="F991" i="2" s="1"/>
  <c r="G992" i="2"/>
  <c r="I992" i="2"/>
  <c r="F992" i="2" s="1"/>
  <c r="G993" i="2"/>
  <c r="I993" i="2"/>
  <c r="F993" i="2" s="1"/>
  <c r="G994" i="2"/>
  <c r="I994" i="2"/>
  <c r="F994" i="2" s="1"/>
  <c r="G995" i="2"/>
  <c r="I995" i="2"/>
  <c r="F995" i="2" s="1"/>
  <c r="G996" i="2"/>
  <c r="I996" i="2"/>
  <c r="F996" i="2" s="1"/>
  <c r="G997" i="2"/>
  <c r="I997" i="2"/>
  <c r="F997" i="2" s="1"/>
  <c r="G998" i="2"/>
  <c r="I998" i="2"/>
  <c r="F998" i="2" s="1"/>
  <c r="G999" i="2"/>
  <c r="I999" i="2"/>
  <c r="F999" i="2" s="1"/>
  <c r="G1000" i="2"/>
  <c r="I1000" i="2"/>
  <c r="F1000" i="2" s="1"/>
  <c r="G1001" i="2"/>
  <c r="I1001" i="2"/>
  <c r="F1001" i="2" s="1"/>
  <c r="G1002" i="2"/>
  <c r="I1002" i="2"/>
  <c r="F1002" i="2" s="1"/>
  <c r="G1003" i="2"/>
  <c r="I1003" i="2"/>
  <c r="F1003" i="2" s="1"/>
  <c r="G1004" i="2"/>
  <c r="I1004" i="2"/>
  <c r="F1004" i="2" s="1"/>
  <c r="G1005" i="2"/>
  <c r="I1005" i="2"/>
  <c r="F1005" i="2" s="1"/>
  <c r="G1006" i="2"/>
  <c r="I1006" i="2"/>
  <c r="F1006" i="2" s="1"/>
  <c r="G1007" i="2"/>
  <c r="I1007" i="2"/>
  <c r="F1007" i="2" s="1"/>
  <c r="G1008" i="2"/>
  <c r="I1008" i="2"/>
  <c r="F1008" i="2" s="1"/>
  <c r="G1009" i="2"/>
  <c r="I1009" i="2"/>
  <c r="F1009" i="2" s="1"/>
  <c r="G1010" i="2"/>
  <c r="I1010" i="2"/>
  <c r="F1010" i="2" s="1"/>
  <c r="G1011" i="2"/>
  <c r="I1011" i="2"/>
  <c r="F1011" i="2" s="1"/>
  <c r="G1012" i="2"/>
  <c r="I1012" i="2"/>
  <c r="F1012" i="2" s="1"/>
  <c r="G1013" i="2"/>
  <c r="I1013" i="2"/>
  <c r="F1013" i="2" s="1"/>
  <c r="G1014" i="2"/>
  <c r="I1014" i="2"/>
  <c r="F1014" i="2" s="1"/>
  <c r="G1015" i="2"/>
  <c r="I1015" i="2"/>
  <c r="F1015" i="2" s="1"/>
  <c r="G1016" i="2"/>
  <c r="I1016" i="2"/>
  <c r="F1016" i="2" s="1"/>
  <c r="G1017" i="2"/>
  <c r="I1017" i="2"/>
  <c r="F1017" i="2" s="1"/>
  <c r="G1018" i="2"/>
  <c r="I1018" i="2"/>
  <c r="F1018" i="2" s="1"/>
  <c r="G1019" i="2"/>
  <c r="I1019" i="2"/>
  <c r="F1019" i="2" s="1"/>
  <c r="G1020" i="2"/>
  <c r="I1020" i="2"/>
  <c r="F1020" i="2" s="1"/>
  <c r="G1021" i="2"/>
  <c r="I1021" i="2"/>
  <c r="F1021" i="2" s="1"/>
  <c r="G1022" i="2"/>
  <c r="I1022" i="2"/>
  <c r="F1022" i="2" s="1"/>
  <c r="G1023" i="2"/>
  <c r="I1023" i="2"/>
  <c r="F1023" i="2" s="1"/>
  <c r="G1024" i="2"/>
  <c r="I1024" i="2"/>
  <c r="F1024" i="2" s="1"/>
  <c r="G1025" i="2"/>
  <c r="I1025" i="2"/>
  <c r="F1025" i="2" s="1"/>
  <c r="G1026" i="2"/>
  <c r="I1026" i="2"/>
  <c r="F1026" i="2" s="1"/>
  <c r="G1027" i="2"/>
  <c r="I1027" i="2"/>
  <c r="F1027" i="2" s="1"/>
  <c r="G1028" i="2"/>
  <c r="I1028" i="2"/>
  <c r="F1028" i="2" s="1"/>
  <c r="G1029" i="2"/>
  <c r="I1029" i="2"/>
  <c r="F1029" i="2" s="1"/>
  <c r="G1030" i="2"/>
  <c r="I1030" i="2"/>
  <c r="F1030" i="2" s="1"/>
  <c r="G1031" i="2"/>
  <c r="I1031" i="2"/>
  <c r="F1031" i="2" s="1"/>
  <c r="G1032" i="2"/>
  <c r="I1032" i="2"/>
  <c r="F1032" i="2" s="1"/>
  <c r="G1033" i="2"/>
  <c r="I1033" i="2"/>
  <c r="F1033" i="2" s="1"/>
  <c r="G1034" i="2"/>
  <c r="I1034" i="2"/>
  <c r="F1034" i="2" s="1"/>
  <c r="G1035" i="2"/>
  <c r="I1035" i="2"/>
  <c r="F1035" i="2" s="1"/>
  <c r="G1036" i="2"/>
  <c r="I1036" i="2"/>
  <c r="F1036" i="2" s="1"/>
  <c r="G1037" i="2"/>
  <c r="I1037" i="2"/>
  <c r="F1037" i="2" s="1"/>
  <c r="G1038" i="2"/>
  <c r="I1038" i="2"/>
  <c r="F1038" i="2" s="1"/>
  <c r="G1039" i="2"/>
  <c r="I1039" i="2"/>
  <c r="F1039" i="2" s="1"/>
  <c r="G1040" i="2"/>
  <c r="I1040" i="2"/>
  <c r="F1040" i="2" s="1"/>
  <c r="G1041" i="2"/>
  <c r="I1041" i="2"/>
  <c r="F1041" i="2" s="1"/>
  <c r="G1042" i="2"/>
  <c r="I1042" i="2"/>
  <c r="F1042" i="2" s="1"/>
  <c r="G1043" i="2"/>
  <c r="I1043" i="2"/>
  <c r="F1043" i="2" s="1"/>
  <c r="G1044" i="2"/>
  <c r="I1044" i="2"/>
  <c r="F1044" i="2" s="1"/>
  <c r="G1045" i="2"/>
  <c r="I1045" i="2"/>
  <c r="F1045" i="2" s="1"/>
  <c r="G1046" i="2"/>
  <c r="I1046" i="2"/>
  <c r="F1046" i="2" s="1"/>
  <c r="G1047" i="2"/>
  <c r="I1047" i="2"/>
  <c r="F1047" i="2" s="1"/>
  <c r="G1048" i="2"/>
  <c r="I1048" i="2"/>
  <c r="F1048" i="2" s="1"/>
  <c r="G1049" i="2"/>
  <c r="I1049" i="2"/>
  <c r="F1049" i="2" s="1"/>
  <c r="G1050" i="2"/>
  <c r="I1050" i="2"/>
  <c r="F1050" i="2" s="1"/>
  <c r="G1051" i="2"/>
  <c r="I1051" i="2"/>
  <c r="F1051" i="2" s="1"/>
  <c r="G1052" i="2"/>
  <c r="I1052" i="2"/>
  <c r="F1052" i="2" s="1"/>
  <c r="G1053" i="2"/>
  <c r="I1053" i="2"/>
  <c r="F1053" i="2" s="1"/>
  <c r="G1054" i="2"/>
  <c r="I1054" i="2"/>
  <c r="F1054" i="2" s="1"/>
  <c r="G1055" i="2"/>
  <c r="I1055" i="2"/>
  <c r="F1055" i="2" s="1"/>
  <c r="G1056" i="2"/>
  <c r="I1056" i="2"/>
  <c r="F1056" i="2" s="1"/>
  <c r="G1057" i="2"/>
  <c r="I1057" i="2"/>
  <c r="F1057" i="2" s="1"/>
  <c r="G1058" i="2"/>
  <c r="I1058" i="2"/>
  <c r="F1058" i="2" s="1"/>
  <c r="G1059" i="2"/>
  <c r="I1059" i="2"/>
  <c r="F1059" i="2" s="1"/>
  <c r="G1060" i="2"/>
  <c r="I1060" i="2"/>
  <c r="F1060" i="2" s="1"/>
  <c r="G1061" i="2"/>
  <c r="I1061" i="2"/>
  <c r="F1061" i="2" s="1"/>
  <c r="G1062" i="2"/>
  <c r="I1062" i="2"/>
  <c r="F1062" i="2" s="1"/>
  <c r="G1063" i="2"/>
  <c r="I1063" i="2"/>
  <c r="F1063" i="2" s="1"/>
  <c r="G1064" i="2"/>
  <c r="I1064" i="2"/>
  <c r="F1064" i="2" s="1"/>
  <c r="G1065" i="2"/>
  <c r="I1065" i="2"/>
  <c r="F1065" i="2" s="1"/>
  <c r="G1066" i="2"/>
  <c r="I1066" i="2"/>
  <c r="F1066" i="2" s="1"/>
  <c r="G1067" i="2"/>
  <c r="I1067" i="2"/>
  <c r="F1067" i="2" s="1"/>
  <c r="G1068" i="2"/>
  <c r="I1068" i="2"/>
  <c r="F1068" i="2" s="1"/>
  <c r="G1069" i="2"/>
  <c r="I1069" i="2"/>
  <c r="F1069" i="2" s="1"/>
  <c r="G1070" i="2"/>
  <c r="I1070" i="2"/>
  <c r="F1070" i="2" s="1"/>
  <c r="G1071" i="2"/>
  <c r="I1071" i="2"/>
  <c r="F1071" i="2" s="1"/>
  <c r="G1072" i="2"/>
  <c r="I1072" i="2"/>
  <c r="F1072" i="2" s="1"/>
  <c r="G1073" i="2"/>
  <c r="I1073" i="2"/>
  <c r="F1073" i="2" s="1"/>
  <c r="G1074" i="2"/>
  <c r="I1074" i="2"/>
  <c r="F1074" i="2" s="1"/>
  <c r="G1075" i="2"/>
  <c r="I1075" i="2"/>
  <c r="F1075" i="2" s="1"/>
  <c r="G1076" i="2"/>
  <c r="I1076" i="2"/>
  <c r="F1076" i="2" s="1"/>
  <c r="G1077" i="2"/>
  <c r="I1077" i="2"/>
  <c r="F1077" i="2" s="1"/>
  <c r="G1078" i="2"/>
  <c r="I1078" i="2"/>
  <c r="F1078" i="2" s="1"/>
  <c r="G1079" i="2"/>
  <c r="I1079" i="2"/>
  <c r="F1079" i="2" s="1"/>
  <c r="G1080" i="2"/>
  <c r="I1080" i="2"/>
  <c r="F1080" i="2" s="1"/>
  <c r="G1081" i="2"/>
  <c r="I1081" i="2"/>
  <c r="F1081" i="2" s="1"/>
  <c r="G1082" i="2"/>
  <c r="I1082" i="2"/>
  <c r="F1082" i="2" s="1"/>
  <c r="G1083" i="2"/>
  <c r="I1083" i="2"/>
  <c r="F1083" i="2" s="1"/>
  <c r="G1084" i="2"/>
  <c r="I1084" i="2"/>
  <c r="F1084" i="2" s="1"/>
  <c r="G1085" i="2"/>
  <c r="I1085" i="2"/>
  <c r="F1085" i="2" s="1"/>
  <c r="G1086" i="2"/>
  <c r="I1086" i="2"/>
  <c r="F1086" i="2" s="1"/>
  <c r="G1087" i="2"/>
  <c r="I1087" i="2"/>
  <c r="F1087" i="2" s="1"/>
  <c r="G1088" i="2"/>
  <c r="I1088" i="2"/>
  <c r="F1088" i="2" s="1"/>
  <c r="G1089" i="2"/>
  <c r="I1089" i="2"/>
  <c r="F1089" i="2" s="1"/>
  <c r="G1090" i="2"/>
  <c r="I1090" i="2"/>
  <c r="F1090" i="2" s="1"/>
  <c r="G1091" i="2"/>
  <c r="I1091" i="2"/>
  <c r="F1091" i="2" s="1"/>
  <c r="G1092" i="2"/>
  <c r="I1092" i="2"/>
  <c r="F1092" i="2" s="1"/>
  <c r="G1093" i="2"/>
  <c r="I1093" i="2"/>
  <c r="F1093" i="2" s="1"/>
  <c r="G1094" i="2"/>
  <c r="I1094" i="2"/>
  <c r="F1094" i="2" s="1"/>
  <c r="G1095" i="2"/>
  <c r="I1095" i="2"/>
  <c r="F1095" i="2" s="1"/>
  <c r="G1096" i="2"/>
  <c r="I1096" i="2"/>
  <c r="F1096" i="2" s="1"/>
  <c r="G1097" i="2"/>
  <c r="I1097" i="2"/>
  <c r="F1097" i="2" s="1"/>
  <c r="G1098" i="2"/>
  <c r="I1098" i="2"/>
  <c r="F1098" i="2" s="1"/>
  <c r="G1099" i="2"/>
  <c r="I1099" i="2"/>
  <c r="F1099" i="2" s="1"/>
  <c r="G1100" i="2"/>
  <c r="I1100" i="2"/>
  <c r="F1100" i="2" s="1"/>
  <c r="G1101" i="2"/>
  <c r="I1101" i="2"/>
  <c r="F1101" i="2" s="1"/>
  <c r="G1102" i="2"/>
  <c r="I1102" i="2"/>
  <c r="F1102" i="2" s="1"/>
  <c r="G1103" i="2"/>
  <c r="I1103" i="2"/>
  <c r="F1103" i="2" s="1"/>
  <c r="G1104" i="2"/>
  <c r="I1104" i="2"/>
  <c r="F1104" i="2" s="1"/>
  <c r="G1105" i="2"/>
  <c r="I1105" i="2"/>
  <c r="F1105" i="2" s="1"/>
  <c r="G1106" i="2"/>
  <c r="I1106" i="2"/>
  <c r="F1106" i="2" s="1"/>
  <c r="G1107" i="2"/>
  <c r="I1107" i="2"/>
  <c r="F1107" i="2" s="1"/>
  <c r="G1108" i="2"/>
  <c r="I1108" i="2"/>
  <c r="F1108" i="2" s="1"/>
  <c r="G1109" i="2"/>
  <c r="I1109" i="2"/>
  <c r="F1109" i="2" s="1"/>
  <c r="G1110" i="2"/>
  <c r="I1110" i="2"/>
  <c r="F1110" i="2" s="1"/>
  <c r="G1111" i="2"/>
  <c r="I1111" i="2"/>
  <c r="F1111" i="2" s="1"/>
  <c r="G1112" i="2"/>
  <c r="I1112" i="2"/>
  <c r="F1112" i="2" s="1"/>
  <c r="G1113" i="2"/>
  <c r="I1113" i="2"/>
  <c r="F1113" i="2" s="1"/>
  <c r="G1114" i="2"/>
  <c r="I1114" i="2"/>
  <c r="F1114" i="2" s="1"/>
  <c r="G1115" i="2"/>
  <c r="I1115" i="2"/>
  <c r="F1115" i="2" s="1"/>
  <c r="G1116" i="2"/>
  <c r="I1116" i="2"/>
  <c r="F1116" i="2" s="1"/>
  <c r="G1117" i="2"/>
  <c r="I1117" i="2"/>
  <c r="F1117" i="2" s="1"/>
  <c r="G1118" i="2"/>
  <c r="I1118" i="2"/>
  <c r="F1118" i="2" s="1"/>
  <c r="G1119" i="2"/>
  <c r="I1119" i="2"/>
  <c r="F1119" i="2" s="1"/>
  <c r="G1120" i="2"/>
  <c r="I1120" i="2"/>
  <c r="F1120" i="2" s="1"/>
  <c r="G1121" i="2"/>
  <c r="I1121" i="2"/>
  <c r="F1121" i="2" s="1"/>
  <c r="G1122" i="2"/>
  <c r="I1122" i="2"/>
  <c r="F1122" i="2" s="1"/>
  <c r="G1123" i="2"/>
  <c r="I1123" i="2"/>
  <c r="F1123" i="2" s="1"/>
  <c r="G1124" i="2"/>
  <c r="I1124" i="2"/>
  <c r="F1124" i="2" s="1"/>
  <c r="G1125" i="2"/>
  <c r="I1125" i="2"/>
  <c r="F1125" i="2" s="1"/>
  <c r="G1126" i="2"/>
  <c r="I1126" i="2"/>
  <c r="F1126" i="2" s="1"/>
  <c r="G1127" i="2"/>
  <c r="I1127" i="2"/>
  <c r="F1127" i="2" s="1"/>
  <c r="G1128" i="2"/>
  <c r="I1128" i="2"/>
  <c r="F1128" i="2" s="1"/>
  <c r="G1129" i="2"/>
  <c r="I1129" i="2"/>
  <c r="F1129" i="2" s="1"/>
  <c r="G1130" i="2"/>
  <c r="I1130" i="2"/>
  <c r="F1130" i="2" s="1"/>
  <c r="G1131" i="2"/>
  <c r="I1131" i="2"/>
  <c r="F1131" i="2" s="1"/>
  <c r="G1132" i="2"/>
  <c r="I1132" i="2"/>
  <c r="F1132" i="2" s="1"/>
  <c r="G1133" i="2"/>
  <c r="I1133" i="2"/>
  <c r="F1133" i="2" s="1"/>
  <c r="G1134" i="2"/>
  <c r="I1134" i="2"/>
  <c r="F1134" i="2" s="1"/>
  <c r="G1135" i="2"/>
  <c r="I1135" i="2"/>
  <c r="F1135" i="2" s="1"/>
  <c r="G1136" i="2"/>
  <c r="I1136" i="2"/>
  <c r="F1136" i="2" s="1"/>
  <c r="G1137" i="2"/>
  <c r="I1137" i="2"/>
  <c r="F1137" i="2" s="1"/>
  <c r="G1138" i="2"/>
  <c r="I1138" i="2"/>
  <c r="F1138" i="2" s="1"/>
  <c r="G1139" i="2"/>
  <c r="I1139" i="2"/>
  <c r="F1139" i="2" s="1"/>
  <c r="G1140" i="2"/>
  <c r="I1140" i="2"/>
  <c r="F1140" i="2" s="1"/>
  <c r="G1141" i="2"/>
  <c r="I1141" i="2"/>
  <c r="F1141" i="2" s="1"/>
  <c r="G1142" i="2"/>
  <c r="I1142" i="2"/>
  <c r="F1142" i="2" s="1"/>
  <c r="G1143" i="2"/>
  <c r="I1143" i="2"/>
  <c r="F1143" i="2" s="1"/>
  <c r="G1144" i="2"/>
  <c r="I1144" i="2"/>
  <c r="F1144" i="2" s="1"/>
  <c r="G1145" i="2"/>
  <c r="I1145" i="2"/>
  <c r="F1145" i="2" s="1"/>
  <c r="G1146" i="2"/>
  <c r="I1146" i="2"/>
  <c r="F1146" i="2" s="1"/>
  <c r="G1147" i="2"/>
  <c r="I1147" i="2"/>
  <c r="F1147" i="2" s="1"/>
  <c r="G1148" i="2"/>
  <c r="I1148" i="2"/>
  <c r="F1148" i="2" s="1"/>
  <c r="G1149" i="2"/>
  <c r="I1149" i="2"/>
  <c r="F1149" i="2" s="1"/>
  <c r="G1150" i="2"/>
  <c r="I1150" i="2"/>
  <c r="F1150" i="2" s="1"/>
  <c r="G1151" i="2"/>
  <c r="I1151" i="2"/>
  <c r="F1151" i="2" s="1"/>
  <c r="G1152" i="2"/>
  <c r="I1152" i="2"/>
  <c r="F1152" i="2" s="1"/>
  <c r="G1153" i="2"/>
  <c r="I1153" i="2"/>
  <c r="F1153" i="2" s="1"/>
  <c r="G1154" i="2"/>
  <c r="I1154" i="2"/>
  <c r="F1154" i="2" s="1"/>
  <c r="G1155" i="2"/>
  <c r="I1155" i="2"/>
  <c r="F1155" i="2" s="1"/>
  <c r="G1156" i="2"/>
  <c r="I1156" i="2"/>
  <c r="F1156" i="2" s="1"/>
  <c r="G1157" i="2"/>
  <c r="I1157" i="2"/>
  <c r="F1157" i="2" s="1"/>
  <c r="G1158" i="2"/>
  <c r="I1158" i="2"/>
  <c r="F1158" i="2" s="1"/>
  <c r="G1159" i="2"/>
  <c r="I1159" i="2"/>
  <c r="F1159" i="2" s="1"/>
  <c r="G1160" i="2"/>
  <c r="I1160" i="2"/>
  <c r="F1160" i="2" s="1"/>
  <c r="G1161" i="2"/>
  <c r="I1161" i="2"/>
  <c r="F1161" i="2" s="1"/>
  <c r="G1162" i="2"/>
  <c r="I1162" i="2"/>
  <c r="F1162" i="2" s="1"/>
  <c r="G1163" i="2"/>
  <c r="I1163" i="2"/>
  <c r="F1163" i="2" s="1"/>
  <c r="G1164" i="2"/>
  <c r="I1164" i="2"/>
  <c r="F1164" i="2" s="1"/>
  <c r="G1165" i="2"/>
  <c r="I1165" i="2"/>
  <c r="F1165" i="2" s="1"/>
  <c r="G1166" i="2"/>
  <c r="I1166" i="2"/>
  <c r="F1166" i="2" s="1"/>
  <c r="G1167" i="2"/>
  <c r="I1167" i="2"/>
  <c r="F1167" i="2" s="1"/>
  <c r="G1168" i="2"/>
  <c r="I1168" i="2"/>
  <c r="F1168" i="2" s="1"/>
  <c r="G1169" i="2"/>
  <c r="I1169" i="2"/>
  <c r="F1169" i="2" s="1"/>
  <c r="G1170" i="2"/>
  <c r="I1170" i="2"/>
  <c r="F1170" i="2" s="1"/>
  <c r="G1171" i="2"/>
  <c r="I1171" i="2"/>
  <c r="F1171" i="2" s="1"/>
  <c r="G1172" i="2"/>
  <c r="I1172" i="2"/>
  <c r="F1172" i="2" s="1"/>
  <c r="G1173" i="2"/>
  <c r="I1173" i="2"/>
  <c r="F1173" i="2" s="1"/>
  <c r="G1174" i="2"/>
  <c r="I1174" i="2"/>
  <c r="F1174" i="2" s="1"/>
  <c r="G1175" i="2"/>
  <c r="I1175" i="2"/>
  <c r="F1175" i="2" s="1"/>
  <c r="G1176" i="2"/>
  <c r="I1176" i="2"/>
  <c r="F1176" i="2" s="1"/>
  <c r="G1177" i="2"/>
  <c r="I1177" i="2"/>
  <c r="F1177" i="2" s="1"/>
  <c r="G1178" i="2"/>
  <c r="I1178" i="2"/>
  <c r="F1178" i="2" s="1"/>
  <c r="G1179" i="2"/>
  <c r="I1179" i="2"/>
  <c r="F1179" i="2" s="1"/>
  <c r="G1180" i="2"/>
  <c r="I1180" i="2"/>
  <c r="F1180" i="2" s="1"/>
  <c r="G1181" i="2"/>
  <c r="I1181" i="2"/>
  <c r="F1181" i="2" s="1"/>
  <c r="G1182" i="2"/>
  <c r="I1182" i="2"/>
  <c r="F1182" i="2" s="1"/>
  <c r="G1183" i="2"/>
  <c r="I1183" i="2"/>
  <c r="F1183" i="2" s="1"/>
  <c r="G1184" i="2"/>
  <c r="I1184" i="2"/>
  <c r="F1184" i="2" s="1"/>
  <c r="G1185" i="2"/>
  <c r="I1185" i="2"/>
  <c r="F1185" i="2" s="1"/>
  <c r="G1186" i="2"/>
  <c r="I1186" i="2"/>
  <c r="F1186" i="2" s="1"/>
  <c r="G1187" i="2"/>
  <c r="I1187" i="2"/>
  <c r="F1187" i="2" s="1"/>
  <c r="G1188" i="2"/>
  <c r="I1188" i="2"/>
  <c r="F1188" i="2" s="1"/>
  <c r="G1189" i="2"/>
  <c r="I1189" i="2"/>
  <c r="F1189" i="2" s="1"/>
  <c r="G1190" i="2"/>
  <c r="I1190" i="2"/>
  <c r="F1190" i="2" s="1"/>
  <c r="G1191" i="2"/>
  <c r="I1191" i="2"/>
  <c r="F1191" i="2" s="1"/>
  <c r="G1192" i="2"/>
  <c r="I1192" i="2"/>
  <c r="F1192" i="2" s="1"/>
  <c r="G1193" i="2"/>
  <c r="I1193" i="2"/>
  <c r="F1193" i="2" s="1"/>
  <c r="G1194" i="2"/>
  <c r="I1194" i="2"/>
  <c r="F1194" i="2" s="1"/>
  <c r="G1195" i="2"/>
  <c r="I1195" i="2"/>
  <c r="F1195" i="2" s="1"/>
  <c r="G1196" i="2"/>
  <c r="I1196" i="2"/>
  <c r="F1196" i="2" s="1"/>
  <c r="G1197" i="2"/>
  <c r="I1197" i="2"/>
  <c r="F1197" i="2" s="1"/>
  <c r="G1198" i="2"/>
  <c r="I1198" i="2"/>
  <c r="F1198" i="2" s="1"/>
  <c r="G1199" i="2"/>
  <c r="I1199" i="2"/>
  <c r="F1199" i="2" s="1"/>
  <c r="G1200" i="2"/>
  <c r="I1200" i="2"/>
  <c r="F1200" i="2" s="1"/>
  <c r="G1201" i="2"/>
  <c r="I1201" i="2"/>
  <c r="F1201" i="2" s="1"/>
  <c r="G1202" i="2"/>
  <c r="I1202" i="2"/>
  <c r="F1202" i="2" s="1"/>
  <c r="G1203" i="2"/>
  <c r="I1203" i="2"/>
  <c r="F1203" i="2" s="1"/>
  <c r="G1204" i="2"/>
  <c r="I1204" i="2"/>
  <c r="F1204" i="2" s="1"/>
  <c r="G1205" i="2"/>
  <c r="I1205" i="2"/>
  <c r="F1205" i="2" s="1"/>
  <c r="G1206" i="2"/>
  <c r="I1206" i="2"/>
  <c r="F1206" i="2" s="1"/>
  <c r="G1207" i="2"/>
  <c r="I1207" i="2"/>
  <c r="F1207" i="2" s="1"/>
  <c r="G1208" i="2"/>
  <c r="I1208" i="2"/>
  <c r="F1208" i="2" s="1"/>
  <c r="G1209" i="2"/>
  <c r="I1209" i="2"/>
  <c r="F1209" i="2" s="1"/>
  <c r="G1210" i="2"/>
  <c r="I1210" i="2"/>
  <c r="F1210" i="2" s="1"/>
  <c r="G1211" i="2"/>
  <c r="I1211" i="2"/>
  <c r="F1211" i="2" s="1"/>
  <c r="G1212" i="2"/>
  <c r="I1212" i="2"/>
  <c r="F1212" i="2" s="1"/>
  <c r="G1213" i="2"/>
  <c r="I1213" i="2"/>
  <c r="F1213" i="2" s="1"/>
  <c r="G1214" i="2"/>
  <c r="I1214" i="2"/>
  <c r="F1214" i="2" s="1"/>
  <c r="G1215" i="2"/>
  <c r="I1215" i="2"/>
  <c r="F1215" i="2" s="1"/>
  <c r="G1216" i="2"/>
  <c r="I1216" i="2"/>
  <c r="F1216" i="2" s="1"/>
  <c r="G1217" i="2"/>
  <c r="I1217" i="2"/>
  <c r="F1217" i="2" s="1"/>
  <c r="G1218" i="2"/>
  <c r="I1218" i="2"/>
  <c r="F1218" i="2" s="1"/>
  <c r="G1219" i="2"/>
  <c r="I1219" i="2"/>
  <c r="F1219" i="2" s="1"/>
  <c r="G1220" i="2"/>
  <c r="I1220" i="2"/>
  <c r="F1220" i="2" s="1"/>
  <c r="G1221" i="2"/>
  <c r="I1221" i="2"/>
  <c r="F1221" i="2" s="1"/>
  <c r="G1222" i="2"/>
  <c r="I1222" i="2"/>
  <c r="F1222" i="2" s="1"/>
  <c r="G1223" i="2"/>
  <c r="I1223" i="2"/>
  <c r="F1223" i="2" s="1"/>
  <c r="G1224" i="2"/>
  <c r="I1224" i="2"/>
  <c r="F1224" i="2" s="1"/>
  <c r="G1225" i="2"/>
  <c r="I1225" i="2"/>
  <c r="F1225" i="2" s="1"/>
  <c r="G1226" i="2"/>
  <c r="I1226" i="2"/>
  <c r="F1226" i="2" s="1"/>
  <c r="G1227" i="2"/>
  <c r="I1227" i="2"/>
  <c r="F1227" i="2" s="1"/>
  <c r="G1228" i="2"/>
  <c r="I1228" i="2"/>
  <c r="F1228" i="2" s="1"/>
  <c r="G1229" i="2"/>
  <c r="I1229" i="2"/>
  <c r="F1229" i="2" s="1"/>
  <c r="G1230" i="2"/>
  <c r="I1230" i="2"/>
  <c r="F1230" i="2" s="1"/>
  <c r="G1231" i="2"/>
  <c r="I1231" i="2"/>
  <c r="F1231" i="2" s="1"/>
  <c r="G1232" i="2"/>
  <c r="I1232" i="2"/>
  <c r="F1232" i="2" s="1"/>
  <c r="G1233" i="2"/>
  <c r="I1233" i="2"/>
  <c r="F1233" i="2" s="1"/>
  <c r="G1234" i="2"/>
  <c r="I1234" i="2"/>
  <c r="F1234" i="2" s="1"/>
  <c r="G1235" i="2"/>
  <c r="I1235" i="2"/>
  <c r="F1235" i="2" s="1"/>
  <c r="G1236" i="2"/>
  <c r="I1236" i="2"/>
  <c r="F1236" i="2" s="1"/>
  <c r="G1237" i="2"/>
  <c r="I1237" i="2"/>
  <c r="F1237" i="2" s="1"/>
  <c r="G1238" i="2"/>
  <c r="I1238" i="2"/>
  <c r="F1238" i="2" s="1"/>
  <c r="G1239" i="2"/>
  <c r="I1239" i="2"/>
  <c r="F1239" i="2" s="1"/>
  <c r="G1240" i="2"/>
  <c r="I1240" i="2"/>
  <c r="F1240" i="2" s="1"/>
  <c r="G1241" i="2"/>
  <c r="I1241" i="2"/>
  <c r="F1241" i="2" s="1"/>
  <c r="G1242" i="2"/>
  <c r="I1242" i="2"/>
  <c r="F1242" i="2" s="1"/>
  <c r="G1243" i="2"/>
  <c r="I1243" i="2"/>
  <c r="F1243" i="2" s="1"/>
  <c r="G1244" i="2"/>
  <c r="I1244" i="2"/>
  <c r="F1244" i="2" s="1"/>
  <c r="G1245" i="2"/>
  <c r="I1245" i="2"/>
  <c r="F1245" i="2" s="1"/>
  <c r="G1246" i="2"/>
  <c r="I1246" i="2"/>
  <c r="F1246" i="2" s="1"/>
  <c r="G1247" i="2"/>
  <c r="I1247" i="2"/>
  <c r="F1247" i="2" s="1"/>
  <c r="G1248" i="2"/>
  <c r="I1248" i="2"/>
  <c r="F1248" i="2" s="1"/>
  <c r="G1249" i="2"/>
  <c r="I1249" i="2"/>
  <c r="F1249" i="2" s="1"/>
  <c r="G1250" i="2"/>
  <c r="I1250" i="2"/>
  <c r="F1250" i="2" s="1"/>
  <c r="G1251" i="2"/>
  <c r="I1251" i="2"/>
  <c r="F1251" i="2" s="1"/>
  <c r="G1252" i="2"/>
  <c r="I1252" i="2"/>
  <c r="F1252" i="2" s="1"/>
  <c r="G1253" i="2"/>
  <c r="I1253" i="2"/>
  <c r="F1253" i="2" s="1"/>
  <c r="G1254" i="2"/>
  <c r="I1254" i="2"/>
  <c r="F1254" i="2" s="1"/>
  <c r="G1255" i="2"/>
  <c r="I1255" i="2"/>
  <c r="F1255" i="2" s="1"/>
  <c r="G1256" i="2"/>
  <c r="I1256" i="2"/>
  <c r="F1256" i="2" s="1"/>
  <c r="G1257" i="2"/>
  <c r="I1257" i="2"/>
  <c r="F1257" i="2" s="1"/>
  <c r="G1258" i="2"/>
  <c r="I1258" i="2"/>
  <c r="F1258" i="2" s="1"/>
  <c r="G1259" i="2"/>
  <c r="I1259" i="2"/>
  <c r="F1259" i="2" s="1"/>
  <c r="G1260" i="2"/>
  <c r="I1260" i="2"/>
  <c r="F1260" i="2" s="1"/>
  <c r="G1261" i="2"/>
  <c r="I1261" i="2"/>
  <c r="F1261" i="2" s="1"/>
  <c r="G1262" i="2"/>
  <c r="I1262" i="2"/>
  <c r="F1262" i="2" s="1"/>
  <c r="G1263" i="2"/>
  <c r="I1263" i="2"/>
  <c r="F1263" i="2" s="1"/>
  <c r="G1264" i="2"/>
  <c r="I1264" i="2"/>
  <c r="F1264" i="2" s="1"/>
  <c r="G1265" i="2"/>
  <c r="I1265" i="2"/>
  <c r="F1265" i="2" s="1"/>
  <c r="G1266" i="2"/>
  <c r="I1266" i="2"/>
  <c r="F1266" i="2" s="1"/>
  <c r="G1267" i="2"/>
  <c r="I1267" i="2"/>
  <c r="F1267" i="2" s="1"/>
  <c r="G1268" i="2"/>
  <c r="I1268" i="2"/>
  <c r="F1268" i="2" s="1"/>
  <c r="G1269" i="2"/>
  <c r="I1269" i="2"/>
  <c r="F1269" i="2" s="1"/>
  <c r="G1270" i="2"/>
  <c r="I1270" i="2"/>
  <c r="F1270" i="2" s="1"/>
  <c r="G1271" i="2"/>
  <c r="I1271" i="2"/>
  <c r="F1271" i="2" s="1"/>
  <c r="G1272" i="2"/>
  <c r="I1272" i="2"/>
  <c r="F1272" i="2" s="1"/>
  <c r="G1273" i="2"/>
  <c r="I1273" i="2"/>
  <c r="F1273" i="2" s="1"/>
  <c r="G1274" i="2"/>
  <c r="I1274" i="2"/>
  <c r="F1274" i="2" s="1"/>
  <c r="G1275" i="2"/>
  <c r="I1275" i="2"/>
  <c r="F1275" i="2" s="1"/>
  <c r="G1276" i="2"/>
  <c r="I1276" i="2"/>
  <c r="F1276" i="2" s="1"/>
  <c r="G1277" i="2"/>
  <c r="I1277" i="2"/>
  <c r="F1277" i="2" s="1"/>
  <c r="G1278" i="2"/>
  <c r="I1278" i="2"/>
  <c r="F1278" i="2" s="1"/>
  <c r="G1279" i="2"/>
  <c r="I1279" i="2"/>
  <c r="F1279" i="2" s="1"/>
  <c r="G1280" i="2"/>
  <c r="I1280" i="2"/>
  <c r="F1280" i="2" s="1"/>
  <c r="G1281" i="2"/>
  <c r="I1281" i="2"/>
  <c r="F1281" i="2" s="1"/>
  <c r="G1282" i="2"/>
  <c r="I1282" i="2"/>
  <c r="F1282" i="2" s="1"/>
  <c r="G1283" i="2"/>
  <c r="I1283" i="2"/>
  <c r="F1283" i="2" s="1"/>
  <c r="G1284" i="2"/>
  <c r="I1284" i="2"/>
  <c r="F1284" i="2" s="1"/>
  <c r="G1285" i="2"/>
  <c r="I1285" i="2"/>
  <c r="F1285" i="2" s="1"/>
  <c r="G1286" i="2"/>
  <c r="I1286" i="2"/>
  <c r="F1286" i="2" s="1"/>
  <c r="G1287" i="2"/>
  <c r="I1287" i="2"/>
  <c r="F1287" i="2" s="1"/>
  <c r="G1288" i="2"/>
  <c r="I1288" i="2"/>
  <c r="F1288" i="2" s="1"/>
  <c r="G1289" i="2"/>
  <c r="I1289" i="2"/>
  <c r="F1289" i="2" s="1"/>
  <c r="G1290" i="2"/>
  <c r="I1290" i="2"/>
  <c r="F1290" i="2" s="1"/>
  <c r="G1291" i="2"/>
  <c r="I1291" i="2"/>
  <c r="F1291" i="2" s="1"/>
  <c r="G1292" i="2"/>
  <c r="I1292" i="2"/>
  <c r="F1292" i="2" s="1"/>
  <c r="G1293" i="2"/>
  <c r="I1293" i="2"/>
  <c r="F1293" i="2" s="1"/>
  <c r="G1294" i="2"/>
  <c r="I1294" i="2"/>
  <c r="F1294" i="2" s="1"/>
  <c r="G1295" i="2"/>
  <c r="I1295" i="2"/>
  <c r="F1295" i="2" s="1"/>
  <c r="G1296" i="2"/>
  <c r="I1296" i="2"/>
  <c r="F1296" i="2" s="1"/>
  <c r="G1297" i="2"/>
  <c r="I1297" i="2"/>
  <c r="F1297" i="2" s="1"/>
  <c r="G1298" i="2"/>
  <c r="I1298" i="2"/>
  <c r="F1298" i="2" s="1"/>
  <c r="G1299" i="2"/>
  <c r="I1299" i="2"/>
  <c r="F1299" i="2" s="1"/>
  <c r="G1300" i="2"/>
  <c r="I1300" i="2"/>
  <c r="F1300" i="2" s="1"/>
  <c r="G1301" i="2"/>
  <c r="I1301" i="2"/>
  <c r="F1301" i="2" s="1"/>
  <c r="G1302" i="2"/>
  <c r="I1302" i="2"/>
  <c r="F1302" i="2" s="1"/>
  <c r="G1303" i="2"/>
  <c r="I1303" i="2"/>
  <c r="F1303" i="2" s="1"/>
  <c r="G1304" i="2"/>
  <c r="I1304" i="2"/>
  <c r="F1304" i="2" s="1"/>
  <c r="G1305" i="2"/>
  <c r="I1305" i="2"/>
  <c r="F1305" i="2" s="1"/>
  <c r="G1306" i="2"/>
  <c r="I1306" i="2"/>
  <c r="F1306" i="2" s="1"/>
  <c r="G1307" i="2"/>
  <c r="I1307" i="2"/>
  <c r="F1307" i="2" s="1"/>
  <c r="G1308" i="2"/>
  <c r="I1308" i="2"/>
  <c r="F1308" i="2" s="1"/>
  <c r="G1309" i="2"/>
  <c r="I1309" i="2"/>
  <c r="F1309" i="2" s="1"/>
  <c r="G1310" i="2"/>
  <c r="I1310" i="2"/>
  <c r="F1310" i="2" s="1"/>
  <c r="G1311" i="2"/>
  <c r="I1311" i="2"/>
  <c r="F1311" i="2" s="1"/>
  <c r="G1312" i="2"/>
  <c r="I1312" i="2"/>
  <c r="F1312" i="2" s="1"/>
  <c r="G1313" i="2"/>
  <c r="I1313" i="2"/>
  <c r="F1313" i="2" s="1"/>
  <c r="G1314" i="2"/>
  <c r="I1314" i="2"/>
  <c r="F1314" i="2" s="1"/>
  <c r="G1315" i="2"/>
  <c r="I1315" i="2"/>
  <c r="F1315" i="2" s="1"/>
  <c r="G1316" i="2"/>
  <c r="I1316" i="2"/>
  <c r="F1316" i="2" s="1"/>
  <c r="G1317" i="2"/>
  <c r="I1317" i="2"/>
  <c r="F1317" i="2" s="1"/>
  <c r="G1318" i="2"/>
  <c r="I1318" i="2"/>
  <c r="F1318" i="2" s="1"/>
  <c r="G1319" i="2"/>
  <c r="I1319" i="2"/>
  <c r="F1319" i="2" s="1"/>
  <c r="G1320" i="2"/>
  <c r="I1320" i="2"/>
  <c r="F1320" i="2" s="1"/>
  <c r="G1321" i="2"/>
  <c r="I1321" i="2"/>
  <c r="F1321" i="2" s="1"/>
  <c r="G1322" i="2"/>
  <c r="I1322" i="2"/>
  <c r="F1322" i="2" s="1"/>
  <c r="G1323" i="2"/>
  <c r="I1323" i="2"/>
  <c r="F1323" i="2" s="1"/>
  <c r="G1324" i="2"/>
  <c r="I1324" i="2"/>
  <c r="F1324" i="2" s="1"/>
  <c r="G1325" i="2"/>
  <c r="I1325" i="2"/>
  <c r="F1325" i="2" s="1"/>
  <c r="G1326" i="2"/>
  <c r="I1326" i="2"/>
  <c r="F1326" i="2" s="1"/>
  <c r="G1327" i="2"/>
  <c r="I1327" i="2"/>
  <c r="F1327" i="2" s="1"/>
  <c r="G1328" i="2"/>
  <c r="I1328" i="2"/>
  <c r="F1328" i="2" s="1"/>
  <c r="G1329" i="2"/>
  <c r="I1329" i="2"/>
  <c r="F1329" i="2" s="1"/>
  <c r="G1330" i="2"/>
  <c r="I1330" i="2"/>
  <c r="F1330" i="2" s="1"/>
  <c r="G1331" i="2"/>
  <c r="I1331" i="2"/>
  <c r="F1331" i="2" s="1"/>
  <c r="G1332" i="2"/>
  <c r="I1332" i="2"/>
  <c r="F1332" i="2" s="1"/>
  <c r="G1333" i="2"/>
  <c r="I1333" i="2"/>
  <c r="F1333" i="2" s="1"/>
  <c r="G1334" i="2"/>
  <c r="I1334" i="2"/>
  <c r="F1334" i="2" s="1"/>
  <c r="G1335" i="2"/>
  <c r="I1335" i="2"/>
  <c r="F1335" i="2" s="1"/>
  <c r="G1336" i="2"/>
  <c r="I1336" i="2"/>
  <c r="F1336" i="2" s="1"/>
  <c r="G1337" i="2"/>
  <c r="I1337" i="2"/>
  <c r="F1337" i="2" s="1"/>
  <c r="G1338" i="2"/>
  <c r="I1338" i="2"/>
  <c r="F1338" i="2" s="1"/>
  <c r="G1339" i="2"/>
  <c r="I1339" i="2"/>
  <c r="F1339" i="2" s="1"/>
  <c r="G1340" i="2"/>
  <c r="I1340" i="2"/>
  <c r="F1340" i="2" s="1"/>
  <c r="G1341" i="2"/>
  <c r="I1341" i="2"/>
  <c r="F1341" i="2" s="1"/>
  <c r="G1342" i="2"/>
  <c r="I1342" i="2"/>
  <c r="F1342" i="2" s="1"/>
  <c r="G1343" i="2"/>
  <c r="I1343" i="2"/>
  <c r="F1343" i="2" s="1"/>
  <c r="G1344" i="2"/>
  <c r="I1344" i="2"/>
  <c r="F1344" i="2" s="1"/>
  <c r="G1345" i="2"/>
  <c r="I1345" i="2"/>
  <c r="F1345" i="2" s="1"/>
  <c r="G1346" i="2"/>
  <c r="I1346" i="2"/>
  <c r="F1346" i="2" s="1"/>
  <c r="G1347" i="2"/>
  <c r="I1347" i="2"/>
  <c r="F1347" i="2" s="1"/>
  <c r="G1348" i="2"/>
  <c r="I1348" i="2"/>
  <c r="F1348" i="2" s="1"/>
  <c r="G1349" i="2"/>
  <c r="I1349" i="2"/>
  <c r="F1349" i="2" s="1"/>
  <c r="G1350" i="2"/>
  <c r="I1350" i="2"/>
  <c r="F1350" i="2" s="1"/>
  <c r="G1351" i="2"/>
  <c r="I1351" i="2"/>
  <c r="F1351" i="2" s="1"/>
  <c r="G1352" i="2"/>
  <c r="I1352" i="2"/>
  <c r="F1352" i="2" s="1"/>
  <c r="G1353" i="2"/>
  <c r="I1353" i="2"/>
  <c r="F1353" i="2" s="1"/>
  <c r="G1354" i="2"/>
  <c r="I1354" i="2"/>
  <c r="F1354" i="2" s="1"/>
  <c r="G1355" i="2"/>
  <c r="I1355" i="2"/>
  <c r="F1355" i="2" s="1"/>
  <c r="G1356" i="2"/>
  <c r="I1356" i="2"/>
  <c r="F1356" i="2" s="1"/>
  <c r="G1357" i="2"/>
  <c r="I1357" i="2"/>
  <c r="F1357" i="2" s="1"/>
  <c r="G1358" i="2"/>
  <c r="I1358" i="2"/>
  <c r="F1358" i="2" s="1"/>
  <c r="G1359" i="2"/>
  <c r="I1359" i="2"/>
  <c r="F1359" i="2" s="1"/>
  <c r="G1360" i="2"/>
  <c r="I1360" i="2"/>
  <c r="F1360" i="2" s="1"/>
  <c r="G1361" i="2"/>
  <c r="I1361" i="2"/>
  <c r="F1361" i="2" s="1"/>
  <c r="G1362" i="2"/>
  <c r="I1362" i="2"/>
  <c r="F1362" i="2" s="1"/>
  <c r="G1363" i="2"/>
  <c r="I1363" i="2"/>
  <c r="F1363" i="2" s="1"/>
  <c r="G1364" i="2"/>
  <c r="I1364" i="2"/>
  <c r="F1364" i="2" s="1"/>
  <c r="G1365" i="2"/>
  <c r="I1365" i="2"/>
  <c r="F1365" i="2" s="1"/>
  <c r="G1366" i="2"/>
  <c r="I1366" i="2"/>
  <c r="F1366" i="2" s="1"/>
  <c r="G1367" i="2"/>
  <c r="I1367" i="2"/>
  <c r="F1367" i="2" s="1"/>
  <c r="G1368" i="2"/>
  <c r="I1368" i="2"/>
  <c r="F1368" i="2" s="1"/>
  <c r="G1369" i="2"/>
  <c r="I1369" i="2"/>
  <c r="F1369" i="2" s="1"/>
  <c r="G1370" i="2"/>
  <c r="I1370" i="2"/>
  <c r="F1370" i="2" s="1"/>
  <c r="G1371" i="2"/>
  <c r="I1371" i="2"/>
  <c r="F1371" i="2" s="1"/>
  <c r="G1372" i="2"/>
  <c r="I1372" i="2"/>
  <c r="F1372" i="2" s="1"/>
  <c r="G1373" i="2"/>
  <c r="I1373" i="2"/>
  <c r="F1373" i="2" s="1"/>
  <c r="G1374" i="2"/>
  <c r="I1374" i="2"/>
  <c r="F1374" i="2" s="1"/>
  <c r="G1375" i="2"/>
  <c r="I1375" i="2"/>
  <c r="F1375" i="2" s="1"/>
  <c r="G1376" i="2"/>
  <c r="I1376" i="2"/>
  <c r="F1376" i="2" s="1"/>
  <c r="G1377" i="2"/>
  <c r="I1377" i="2"/>
  <c r="F1377" i="2" s="1"/>
  <c r="G1378" i="2"/>
  <c r="I1378" i="2"/>
  <c r="F1378" i="2" s="1"/>
  <c r="G1379" i="2"/>
  <c r="I1379" i="2"/>
  <c r="F1379" i="2" s="1"/>
  <c r="G1380" i="2"/>
  <c r="I1380" i="2"/>
  <c r="F1380" i="2" s="1"/>
  <c r="G1381" i="2"/>
  <c r="I1381" i="2"/>
  <c r="F1381" i="2" s="1"/>
  <c r="G1382" i="2"/>
  <c r="I1382" i="2"/>
  <c r="F1382" i="2" s="1"/>
  <c r="G1383" i="2"/>
  <c r="I1383" i="2"/>
  <c r="F1383" i="2" s="1"/>
  <c r="G1384" i="2"/>
  <c r="I1384" i="2"/>
  <c r="F1384" i="2" s="1"/>
  <c r="G1385" i="2"/>
  <c r="I1385" i="2"/>
  <c r="F1385" i="2" s="1"/>
  <c r="G1386" i="2"/>
  <c r="I1386" i="2"/>
  <c r="F1386" i="2" s="1"/>
  <c r="G1387" i="2"/>
  <c r="I1387" i="2"/>
  <c r="F1387" i="2" s="1"/>
  <c r="G1388" i="2"/>
  <c r="I1388" i="2"/>
  <c r="F1388" i="2" s="1"/>
  <c r="G1389" i="2"/>
  <c r="I1389" i="2"/>
  <c r="F1389" i="2" s="1"/>
  <c r="G1390" i="2"/>
  <c r="I1390" i="2"/>
  <c r="F1390" i="2" s="1"/>
  <c r="G1391" i="2"/>
  <c r="I1391" i="2"/>
  <c r="F1391" i="2" s="1"/>
  <c r="G1392" i="2"/>
  <c r="I1392" i="2"/>
  <c r="F1392" i="2" s="1"/>
  <c r="G1393" i="2"/>
  <c r="I1393" i="2"/>
  <c r="F1393" i="2" s="1"/>
  <c r="G1394" i="2"/>
  <c r="I1394" i="2"/>
  <c r="F1394" i="2" s="1"/>
  <c r="G1395" i="2"/>
  <c r="I1395" i="2"/>
  <c r="F1395" i="2" s="1"/>
  <c r="G1396" i="2"/>
  <c r="I1396" i="2"/>
  <c r="F1396" i="2" s="1"/>
  <c r="G1397" i="2"/>
  <c r="I1397" i="2"/>
  <c r="F1397" i="2" s="1"/>
  <c r="G1398" i="2"/>
  <c r="I1398" i="2"/>
  <c r="F1398" i="2" s="1"/>
  <c r="G1399" i="2"/>
  <c r="I1399" i="2"/>
  <c r="F1399" i="2" s="1"/>
  <c r="G1400" i="2"/>
  <c r="I1400" i="2"/>
  <c r="F1400" i="2" s="1"/>
  <c r="G1401" i="2"/>
  <c r="I1401" i="2"/>
  <c r="F1401" i="2" s="1"/>
  <c r="G1402" i="2"/>
  <c r="I1402" i="2"/>
  <c r="F1402" i="2" s="1"/>
  <c r="G1403" i="2"/>
  <c r="I1403" i="2"/>
  <c r="F1403" i="2" s="1"/>
  <c r="G1404" i="2"/>
  <c r="I1404" i="2"/>
  <c r="F1404" i="2" s="1"/>
  <c r="G1405" i="2"/>
  <c r="I1405" i="2"/>
  <c r="F1405" i="2" s="1"/>
  <c r="G1406" i="2"/>
  <c r="I1406" i="2"/>
  <c r="F1406" i="2" s="1"/>
  <c r="G1407" i="2"/>
  <c r="I1407" i="2"/>
  <c r="F1407" i="2" s="1"/>
  <c r="G1408" i="2"/>
  <c r="I1408" i="2"/>
  <c r="F1408" i="2" s="1"/>
  <c r="G1409" i="2"/>
  <c r="I1409" i="2"/>
  <c r="F1409" i="2" s="1"/>
  <c r="G1410" i="2"/>
  <c r="I1410" i="2"/>
  <c r="F1410" i="2" s="1"/>
  <c r="G1411" i="2"/>
  <c r="I1411" i="2"/>
  <c r="F1411" i="2" s="1"/>
  <c r="G1412" i="2"/>
  <c r="I1412" i="2"/>
  <c r="F1412" i="2" s="1"/>
  <c r="G1413" i="2"/>
  <c r="I1413" i="2"/>
  <c r="F1413" i="2" s="1"/>
  <c r="G1414" i="2"/>
  <c r="I1414" i="2"/>
  <c r="F1414" i="2" s="1"/>
  <c r="G1415" i="2"/>
  <c r="I1415" i="2"/>
  <c r="F1415" i="2" s="1"/>
  <c r="G1416" i="2"/>
  <c r="I1416" i="2"/>
  <c r="F1416" i="2" s="1"/>
  <c r="G1417" i="2"/>
  <c r="I1417" i="2"/>
  <c r="F1417" i="2" s="1"/>
  <c r="G1418" i="2"/>
  <c r="I1418" i="2"/>
  <c r="F1418" i="2" s="1"/>
  <c r="G1419" i="2"/>
  <c r="I1419" i="2"/>
  <c r="F1419" i="2" s="1"/>
  <c r="G1420" i="2"/>
  <c r="I1420" i="2"/>
  <c r="F1420" i="2" s="1"/>
  <c r="G1421" i="2"/>
  <c r="I1421" i="2"/>
  <c r="F1421" i="2" s="1"/>
  <c r="G1422" i="2"/>
  <c r="I1422" i="2"/>
  <c r="F1422" i="2" s="1"/>
  <c r="G1423" i="2"/>
  <c r="I1423" i="2"/>
  <c r="F1423" i="2" s="1"/>
  <c r="G1424" i="2"/>
  <c r="I1424" i="2"/>
  <c r="F1424" i="2" s="1"/>
  <c r="G1425" i="2"/>
  <c r="I1425" i="2"/>
  <c r="F1425" i="2" s="1"/>
  <c r="G1426" i="2"/>
  <c r="I1426" i="2"/>
  <c r="F1426" i="2" s="1"/>
  <c r="G1427" i="2"/>
  <c r="I1427" i="2"/>
  <c r="F1427" i="2" s="1"/>
  <c r="G1428" i="2"/>
  <c r="I1428" i="2"/>
  <c r="F1428" i="2" s="1"/>
  <c r="G1429" i="2"/>
  <c r="I1429" i="2"/>
  <c r="F1429" i="2" s="1"/>
  <c r="G1430" i="2"/>
  <c r="I1430" i="2"/>
  <c r="F1430" i="2" s="1"/>
  <c r="G1431" i="2"/>
  <c r="I1431" i="2"/>
  <c r="F1431" i="2" s="1"/>
  <c r="G1432" i="2"/>
  <c r="I1432" i="2"/>
  <c r="F1432" i="2" s="1"/>
  <c r="G1433" i="2"/>
  <c r="I1433" i="2"/>
  <c r="F1433" i="2" s="1"/>
  <c r="G1434" i="2"/>
  <c r="I1434" i="2"/>
  <c r="F1434" i="2" s="1"/>
  <c r="G1435" i="2"/>
  <c r="I1435" i="2"/>
  <c r="F1435" i="2" s="1"/>
  <c r="G1436" i="2"/>
  <c r="I1436" i="2"/>
  <c r="F1436" i="2" s="1"/>
  <c r="G1437" i="2"/>
  <c r="I1437" i="2"/>
  <c r="F1437" i="2" s="1"/>
  <c r="G1438" i="2"/>
  <c r="I1438" i="2"/>
  <c r="F1438" i="2" s="1"/>
  <c r="G1439" i="2"/>
  <c r="I1439" i="2"/>
  <c r="F1439" i="2" s="1"/>
  <c r="G1440" i="2"/>
  <c r="I1440" i="2"/>
  <c r="F1440" i="2" s="1"/>
  <c r="G1441" i="2"/>
  <c r="I1441" i="2"/>
  <c r="F1441" i="2" s="1"/>
  <c r="G1442" i="2"/>
  <c r="I1442" i="2"/>
  <c r="F1442" i="2" s="1"/>
  <c r="G1443" i="2"/>
  <c r="I1443" i="2"/>
  <c r="F1443" i="2" s="1"/>
  <c r="G1444" i="2"/>
  <c r="I1444" i="2"/>
  <c r="F1444" i="2" s="1"/>
  <c r="G1445" i="2"/>
  <c r="I1445" i="2"/>
  <c r="F1445" i="2" s="1"/>
  <c r="G1446" i="2"/>
  <c r="I1446" i="2"/>
  <c r="F1446" i="2" s="1"/>
  <c r="G1447" i="2"/>
  <c r="I1447" i="2"/>
  <c r="F1447" i="2" s="1"/>
  <c r="G1448" i="2"/>
  <c r="I1448" i="2"/>
  <c r="F1448" i="2" s="1"/>
  <c r="G1449" i="2"/>
  <c r="I1449" i="2"/>
  <c r="F1449" i="2" s="1"/>
  <c r="G1450" i="2"/>
  <c r="I1450" i="2"/>
  <c r="F1450" i="2" s="1"/>
  <c r="G1451" i="2"/>
  <c r="I1451" i="2"/>
  <c r="F1451" i="2" s="1"/>
  <c r="G1452" i="2"/>
  <c r="I1452" i="2"/>
  <c r="F1452" i="2" s="1"/>
  <c r="G1453" i="2"/>
  <c r="I1453" i="2"/>
  <c r="F1453" i="2" s="1"/>
  <c r="G1454" i="2"/>
  <c r="I1454" i="2"/>
  <c r="F1454" i="2" s="1"/>
  <c r="G1455" i="2"/>
  <c r="I1455" i="2"/>
  <c r="F1455" i="2" s="1"/>
  <c r="G1456" i="2"/>
  <c r="I1456" i="2"/>
  <c r="F1456" i="2" s="1"/>
  <c r="G1457" i="2"/>
  <c r="I1457" i="2"/>
  <c r="F1457" i="2" s="1"/>
  <c r="G1458" i="2"/>
  <c r="I1458" i="2"/>
  <c r="F1458" i="2" s="1"/>
  <c r="G1459" i="2"/>
  <c r="I1459" i="2"/>
  <c r="F1459" i="2" s="1"/>
  <c r="G1460" i="2"/>
  <c r="I1460" i="2"/>
  <c r="F1460" i="2" s="1"/>
  <c r="G1461" i="2"/>
  <c r="I1461" i="2"/>
  <c r="F1461" i="2" s="1"/>
  <c r="G1462" i="2"/>
  <c r="I1462" i="2"/>
  <c r="F1462" i="2" s="1"/>
  <c r="G1463" i="2"/>
  <c r="I1463" i="2"/>
  <c r="F1463" i="2" s="1"/>
  <c r="G1464" i="2"/>
  <c r="I1464" i="2"/>
  <c r="F1464" i="2" s="1"/>
  <c r="G1465" i="2"/>
  <c r="I1465" i="2"/>
  <c r="F1465" i="2" s="1"/>
  <c r="G1466" i="2"/>
  <c r="I1466" i="2"/>
  <c r="F1466" i="2" s="1"/>
  <c r="G1467" i="2"/>
  <c r="I1467" i="2"/>
  <c r="F1467" i="2" s="1"/>
  <c r="G1468" i="2"/>
  <c r="I1468" i="2"/>
  <c r="F1468" i="2" s="1"/>
  <c r="G1469" i="2"/>
  <c r="I1469" i="2"/>
  <c r="F1469" i="2" s="1"/>
  <c r="G1470" i="2"/>
  <c r="I1470" i="2"/>
  <c r="F1470" i="2" s="1"/>
  <c r="G1471" i="2"/>
  <c r="I1471" i="2"/>
  <c r="F1471" i="2" s="1"/>
  <c r="G1472" i="2"/>
  <c r="I1472" i="2"/>
  <c r="F1472" i="2" s="1"/>
  <c r="G1473" i="2"/>
  <c r="I1473" i="2"/>
  <c r="F1473" i="2" s="1"/>
  <c r="G1474" i="2"/>
  <c r="I1474" i="2"/>
  <c r="F1474" i="2" s="1"/>
  <c r="G1475" i="2"/>
  <c r="I1475" i="2"/>
  <c r="F1475" i="2" s="1"/>
  <c r="G1476" i="2"/>
  <c r="I1476" i="2"/>
  <c r="F1476" i="2" s="1"/>
  <c r="G1477" i="2"/>
  <c r="I1477" i="2"/>
  <c r="F1477" i="2" s="1"/>
  <c r="G1478" i="2"/>
  <c r="I1478" i="2"/>
  <c r="F1478" i="2" s="1"/>
  <c r="G1479" i="2"/>
  <c r="I1479" i="2"/>
  <c r="F1479" i="2" s="1"/>
  <c r="G1480" i="2"/>
  <c r="I1480" i="2"/>
  <c r="F1480" i="2" s="1"/>
  <c r="G1481" i="2"/>
  <c r="I1481" i="2"/>
  <c r="F1481" i="2" s="1"/>
  <c r="G1482" i="2"/>
  <c r="I1482" i="2"/>
  <c r="F1482" i="2" s="1"/>
  <c r="G1483" i="2"/>
  <c r="I1483" i="2"/>
  <c r="F1483" i="2" s="1"/>
  <c r="G1484" i="2"/>
  <c r="I1484" i="2"/>
  <c r="F1484" i="2" s="1"/>
  <c r="G1485" i="2"/>
  <c r="I1485" i="2"/>
  <c r="F1485" i="2" s="1"/>
  <c r="G1486" i="2"/>
  <c r="I1486" i="2"/>
  <c r="F1486" i="2" s="1"/>
  <c r="G1487" i="2"/>
  <c r="I1487" i="2"/>
  <c r="F1487" i="2" s="1"/>
  <c r="G1488" i="2"/>
  <c r="I1488" i="2"/>
  <c r="F1488" i="2" s="1"/>
  <c r="G1489" i="2"/>
  <c r="I1489" i="2"/>
  <c r="F1489" i="2" s="1"/>
  <c r="G1490" i="2"/>
  <c r="I1490" i="2"/>
  <c r="F1490" i="2" s="1"/>
  <c r="G1491" i="2"/>
  <c r="I1491" i="2"/>
  <c r="F1491" i="2" s="1"/>
  <c r="G1492" i="2"/>
  <c r="I1492" i="2"/>
  <c r="F1492" i="2" s="1"/>
  <c r="G1493" i="2"/>
  <c r="I1493" i="2"/>
  <c r="F1493" i="2" s="1"/>
  <c r="G1494" i="2"/>
  <c r="I1494" i="2"/>
  <c r="F1494" i="2" s="1"/>
  <c r="G1495" i="2"/>
  <c r="I1495" i="2"/>
  <c r="F1495" i="2" s="1"/>
  <c r="G1496" i="2"/>
  <c r="I1496" i="2"/>
  <c r="F1496" i="2" s="1"/>
  <c r="G1497" i="2"/>
  <c r="I1497" i="2"/>
  <c r="F1497" i="2" s="1"/>
  <c r="G1498" i="2"/>
  <c r="I1498" i="2"/>
  <c r="F1498" i="2" s="1"/>
  <c r="G1499" i="2"/>
  <c r="I1499" i="2"/>
  <c r="F1499" i="2" s="1"/>
  <c r="G1500" i="2"/>
  <c r="I1500" i="2"/>
  <c r="F1500" i="2" s="1"/>
  <c r="G1501" i="2"/>
  <c r="I1501" i="2"/>
  <c r="F1501" i="2" s="1"/>
  <c r="G1502" i="2"/>
  <c r="I1502" i="2"/>
  <c r="F1502" i="2" s="1"/>
  <c r="G1503" i="2"/>
  <c r="I1503" i="2"/>
  <c r="F1503" i="2" s="1"/>
  <c r="G1504" i="2"/>
  <c r="I1504" i="2"/>
  <c r="F1504" i="2" s="1"/>
  <c r="G1505" i="2"/>
  <c r="I1505" i="2"/>
  <c r="F1505" i="2" s="1"/>
  <c r="G1506" i="2"/>
  <c r="I1506" i="2"/>
  <c r="F1506" i="2" s="1"/>
  <c r="G1507" i="2"/>
  <c r="I1507" i="2"/>
  <c r="F1507" i="2" s="1"/>
  <c r="G1508" i="2"/>
  <c r="I1508" i="2"/>
  <c r="F1508" i="2" s="1"/>
  <c r="G1509" i="2"/>
  <c r="I1509" i="2"/>
  <c r="F1509" i="2" s="1"/>
  <c r="G1510" i="2"/>
  <c r="I1510" i="2"/>
  <c r="F1510" i="2" s="1"/>
  <c r="G1511" i="2"/>
  <c r="I1511" i="2"/>
  <c r="F1511" i="2" s="1"/>
  <c r="G1512" i="2"/>
  <c r="I1512" i="2"/>
  <c r="F1512" i="2" s="1"/>
  <c r="G1513" i="2"/>
  <c r="I1513" i="2"/>
  <c r="F1513" i="2" s="1"/>
  <c r="G1514" i="2"/>
  <c r="I1514" i="2"/>
  <c r="F1514" i="2" s="1"/>
  <c r="G1515" i="2"/>
  <c r="I1515" i="2"/>
  <c r="F1515" i="2" s="1"/>
  <c r="G1516" i="2"/>
  <c r="I1516" i="2"/>
  <c r="F1516" i="2" s="1"/>
  <c r="G1517" i="2"/>
  <c r="I1517" i="2"/>
  <c r="F1517" i="2" s="1"/>
  <c r="G1518" i="2"/>
  <c r="I1518" i="2"/>
  <c r="F1518" i="2" s="1"/>
  <c r="G1519" i="2"/>
  <c r="I1519" i="2"/>
  <c r="F1519" i="2" s="1"/>
  <c r="G1520" i="2"/>
  <c r="I1520" i="2"/>
  <c r="F1520" i="2" s="1"/>
  <c r="G1521" i="2"/>
  <c r="I1521" i="2"/>
  <c r="F1521" i="2" s="1"/>
  <c r="G1522" i="2"/>
  <c r="I1522" i="2"/>
  <c r="F1522" i="2" s="1"/>
  <c r="G1523" i="2"/>
  <c r="I1523" i="2"/>
  <c r="F1523" i="2" s="1"/>
  <c r="G1524" i="2"/>
  <c r="I1524" i="2"/>
  <c r="F1524" i="2" s="1"/>
  <c r="G1525" i="2"/>
  <c r="I1525" i="2"/>
  <c r="F1525" i="2" s="1"/>
  <c r="G1526" i="2"/>
  <c r="I1526" i="2"/>
  <c r="F1526" i="2" s="1"/>
  <c r="G1527" i="2"/>
  <c r="I1527" i="2"/>
  <c r="F1527" i="2" s="1"/>
  <c r="G1528" i="2"/>
  <c r="I1528" i="2"/>
  <c r="F1528" i="2" s="1"/>
  <c r="G1529" i="2"/>
  <c r="I1529" i="2"/>
  <c r="F1529" i="2" s="1"/>
  <c r="G1530" i="2"/>
  <c r="I1530" i="2"/>
  <c r="F1530" i="2" s="1"/>
  <c r="G1531" i="2"/>
  <c r="I1531" i="2"/>
  <c r="F1531" i="2" s="1"/>
  <c r="G1532" i="2"/>
  <c r="I1532" i="2"/>
  <c r="F1532" i="2" s="1"/>
  <c r="G1533" i="2"/>
  <c r="I1533" i="2"/>
  <c r="F1533" i="2" s="1"/>
  <c r="G1534" i="2"/>
  <c r="I1534" i="2"/>
  <c r="F1534" i="2" s="1"/>
  <c r="G1535" i="2"/>
  <c r="I1535" i="2"/>
  <c r="F1535" i="2" s="1"/>
  <c r="G1536" i="2"/>
  <c r="I1536" i="2"/>
  <c r="F1536" i="2" s="1"/>
  <c r="G1537" i="2"/>
  <c r="I1537" i="2"/>
  <c r="F1537" i="2" s="1"/>
  <c r="G1538" i="2"/>
  <c r="I1538" i="2"/>
  <c r="F1538" i="2" s="1"/>
  <c r="G1539" i="2"/>
  <c r="I1539" i="2"/>
  <c r="F1539" i="2" s="1"/>
  <c r="G1540" i="2"/>
  <c r="I1540" i="2"/>
  <c r="F1540" i="2" s="1"/>
  <c r="G1541" i="2"/>
  <c r="I1541" i="2"/>
  <c r="F1541" i="2" s="1"/>
  <c r="G1542" i="2"/>
  <c r="I1542" i="2"/>
  <c r="F1542" i="2" s="1"/>
  <c r="G1543" i="2"/>
  <c r="I1543" i="2"/>
  <c r="F1543" i="2" s="1"/>
  <c r="G1544" i="2"/>
  <c r="I1544" i="2"/>
  <c r="F1544" i="2" s="1"/>
  <c r="G1545" i="2"/>
  <c r="I1545" i="2"/>
  <c r="F1545" i="2" s="1"/>
  <c r="G1546" i="2"/>
  <c r="I1546" i="2"/>
  <c r="F1546" i="2" s="1"/>
  <c r="G1547" i="2"/>
  <c r="I1547" i="2"/>
  <c r="F1547" i="2" s="1"/>
  <c r="G1548" i="2"/>
  <c r="I1548" i="2"/>
  <c r="F1548" i="2" s="1"/>
  <c r="G1549" i="2"/>
  <c r="I1549" i="2"/>
  <c r="F1549" i="2" s="1"/>
  <c r="G1550" i="2"/>
  <c r="I1550" i="2"/>
  <c r="F1550" i="2" s="1"/>
  <c r="G1551" i="2"/>
  <c r="I1551" i="2"/>
  <c r="F1551" i="2" s="1"/>
  <c r="G1552" i="2"/>
  <c r="I1552" i="2"/>
  <c r="F1552" i="2" s="1"/>
  <c r="G1553" i="2"/>
  <c r="I1553" i="2"/>
  <c r="F1553" i="2" s="1"/>
  <c r="G1554" i="2"/>
  <c r="I1554" i="2"/>
  <c r="F1554" i="2" s="1"/>
  <c r="G1555" i="2"/>
  <c r="I1555" i="2"/>
  <c r="F1555" i="2" s="1"/>
  <c r="G1556" i="2"/>
  <c r="I1556" i="2"/>
  <c r="F1556" i="2" s="1"/>
  <c r="G1557" i="2"/>
  <c r="I1557" i="2"/>
  <c r="F1557" i="2" s="1"/>
  <c r="G1558" i="2"/>
  <c r="I1558" i="2"/>
  <c r="F1558" i="2" s="1"/>
  <c r="G1559" i="2"/>
  <c r="I1559" i="2"/>
  <c r="F1559" i="2" s="1"/>
  <c r="G1560" i="2"/>
  <c r="I1560" i="2"/>
  <c r="F1560" i="2" s="1"/>
  <c r="G1561" i="2"/>
  <c r="I1561" i="2"/>
  <c r="F1561" i="2" s="1"/>
  <c r="G1562" i="2"/>
  <c r="I1562" i="2"/>
  <c r="F1562" i="2" s="1"/>
  <c r="G1563" i="2"/>
  <c r="I1563" i="2"/>
  <c r="F1563" i="2" s="1"/>
  <c r="G1564" i="2"/>
  <c r="I1564" i="2"/>
  <c r="F1564" i="2" s="1"/>
  <c r="G1565" i="2"/>
  <c r="I1565" i="2"/>
  <c r="F1565" i="2" s="1"/>
  <c r="G1566" i="2"/>
  <c r="I1566" i="2"/>
  <c r="F1566" i="2" s="1"/>
  <c r="G1567" i="2"/>
  <c r="I1567" i="2"/>
  <c r="F1567" i="2" s="1"/>
  <c r="G1568" i="2"/>
  <c r="I1568" i="2"/>
  <c r="F1568" i="2" s="1"/>
  <c r="G1569" i="2"/>
  <c r="I1569" i="2"/>
  <c r="F1569" i="2" s="1"/>
  <c r="G1570" i="2"/>
  <c r="I1570" i="2"/>
  <c r="F1570" i="2" s="1"/>
  <c r="G1571" i="2"/>
  <c r="I1571" i="2"/>
  <c r="F1571" i="2" s="1"/>
  <c r="G1572" i="2"/>
  <c r="I1572" i="2"/>
  <c r="F1572" i="2" s="1"/>
  <c r="G1573" i="2"/>
  <c r="I1573" i="2"/>
  <c r="F1573" i="2" s="1"/>
  <c r="G1574" i="2"/>
  <c r="I1574" i="2"/>
  <c r="F1574" i="2" s="1"/>
  <c r="G1575" i="2"/>
  <c r="I1575" i="2"/>
  <c r="F1575" i="2" s="1"/>
  <c r="G1576" i="2"/>
  <c r="I1576" i="2"/>
  <c r="F1576" i="2" s="1"/>
  <c r="G1577" i="2"/>
  <c r="I1577" i="2"/>
  <c r="F1577" i="2" s="1"/>
  <c r="G1578" i="2"/>
  <c r="I1578" i="2"/>
  <c r="F1578" i="2" s="1"/>
  <c r="G1579" i="2"/>
  <c r="I1579" i="2"/>
  <c r="F1579" i="2" s="1"/>
  <c r="G1580" i="2"/>
  <c r="I1580" i="2"/>
  <c r="F1580" i="2" s="1"/>
  <c r="G1581" i="2"/>
  <c r="I1581" i="2"/>
  <c r="F1581" i="2" s="1"/>
  <c r="G1582" i="2"/>
  <c r="I1582" i="2"/>
  <c r="F1582" i="2" s="1"/>
  <c r="G1583" i="2"/>
  <c r="I1583" i="2"/>
  <c r="F1583" i="2" s="1"/>
  <c r="G1584" i="2"/>
  <c r="I1584" i="2"/>
  <c r="F1584" i="2" s="1"/>
  <c r="G1585" i="2"/>
  <c r="I1585" i="2"/>
  <c r="F1585" i="2" s="1"/>
  <c r="G1586" i="2"/>
  <c r="I1586" i="2"/>
  <c r="F1586" i="2" s="1"/>
  <c r="G1587" i="2"/>
  <c r="I1587" i="2"/>
  <c r="F1587" i="2" s="1"/>
  <c r="G1588" i="2"/>
  <c r="I1588" i="2"/>
  <c r="F1588" i="2" s="1"/>
  <c r="G1589" i="2"/>
  <c r="I1589" i="2"/>
  <c r="F1589" i="2" s="1"/>
  <c r="G1590" i="2"/>
  <c r="I1590" i="2"/>
  <c r="F1590" i="2" s="1"/>
  <c r="G1591" i="2"/>
  <c r="I1591" i="2"/>
  <c r="F1591" i="2" s="1"/>
  <c r="G1592" i="2"/>
  <c r="I1592" i="2"/>
  <c r="F1592" i="2" s="1"/>
  <c r="G1593" i="2"/>
  <c r="I1593" i="2"/>
  <c r="F1593" i="2" s="1"/>
  <c r="G1594" i="2"/>
  <c r="I1594" i="2"/>
  <c r="F1594" i="2" s="1"/>
  <c r="G1595" i="2"/>
  <c r="I1595" i="2"/>
  <c r="F1595" i="2" s="1"/>
  <c r="G1596" i="2"/>
  <c r="I1596" i="2"/>
  <c r="F1596" i="2" s="1"/>
  <c r="G1597" i="2"/>
  <c r="I1597" i="2"/>
  <c r="F1597" i="2" s="1"/>
  <c r="G1598" i="2"/>
  <c r="I1598" i="2"/>
  <c r="F1598" i="2" s="1"/>
  <c r="G1599" i="2"/>
  <c r="I1599" i="2"/>
  <c r="F1599" i="2" s="1"/>
  <c r="G1600" i="2"/>
  <c r="I1600" i="2"/>
  <c r="F1600" i="2" s="1"/>
  <c r="G1601" i="2"/>
  <c r="I1601" i="2"/>
  <c r="F1601" i="2" s="1"/>
  <c r="G1602" i="2"/>
  <c r="I1602" i="2"/>
  <c r="F1602" i="2" s="1"/>
  <c r="G1603" i="2"/>
  <c r="I1603" i="2"/>
  <c r="F1603" i="2" s="1"/>
  <c r="G1604" i="2"/>
  <c r="I1604" i="2"/>
  <c r="F1604" i="2" s="1"/>
  <c r="G1605" i="2"/>
  <c r="I1605" i="2"/>
  <c r="F1605" i="2" s="1"/>
  <c r="G1606" i="2"/>
  <c r="I1606" i="2"/>
  <c r="F1606" i="2" s="1"/>
  <c r="G1607" i="2"/>
  <c r="I1607" i="2"/>
  <c r="F1607" i="2" s="1"/>
  <c r="G1608" i="2"/>
  <c r="I1608" i="2"/>
  <c r="F1608" i="2" s="1"/>
  <c r="G1609" i="2"/>
  <c r="I1609" i="2"/>
  <c r="F1609" i="2" s="1"/>
  <c r="G1610" i="2"/>
  <c r="I1610" i="2"/>
  <c r="F1610" i="2" s="1"/>
  <c r="G1611" i="2"/>
  <c r="I1611" i="2"/>
  <c r="F1611" i="2" s="1"/>
  <c r="G1612" i="2"/>
  <c r="I1612" i="2"/>
  <c r="F1612" i="2" s="1"/>
  <c r="G1613" i="2"/>
  <c r="I1613" i="2"/>
  <c r="F1613" i="2" s="1"/>
  <c r="G1614" i="2"/>
  <c r="I1614" i="2"/>
  <c r="F1614" i="2" s="1"/>
  <c r="G1615" i="2"/>
  <c r="I1615" i="2"/>
  <c r="F1615" i="2" s="1"/>
  <c r="G1616" i="2"/>
  <c r="I1616" i="2"/>
  <c r="F1616" i="2" s="1"/>
  <c r="G1617" i="2"/>
  <c r="I1617" i="2"/>
  <c r="F1617" i="2" s="1"/>
  <c r="G1618" i="2"/>
  <c r="I1618" i="2"/>
  <c r="F1618" i="2" s="1"/>
  <c r="G1619" i="2"/>
  <c r="I1619" i="2"/>
  <c r="F1619" i="2" s="1"/>
  <c r="G1620" i="2"/>
  <c r="I1620" i="2"/>
  <c r="F1620" i="2" s="1"/>
  <c r="G1621" i="2"/>
  <c r="I1621" i="2"/>
  <c r="F1621" i="2" s="1"/>
  <c r="G1622" i="2"/>
  <c r="I1622" i="2"/>
  <c r="F1622" i="2" s="1"/>
  <c r="G1623" i="2"/>
  <c r="I1623" i="2"/>
  <c r="F1623" i="2" s="1"/>
  <c r="G1624" i="2"/>
  <c r="I1624" i="2"/>
  <c r="F1624" i="2" s="1"/>
  <c r="G1625" i="2"/>
  <c r="I1625" i="2"/>
  <c r="F1625" i="2" s="1"/>
  <c r="G1626" i="2"/>
  <c r="I1626" i="2"/>
  <c r="F1626" i="2" s="1"/>
  <c r="G1627" i="2"/>
  <c r="I1627" i="2"/>
  <c r="F1627" i="2" s="1"/>
  <c r="G1628" i="2"/>
  <c r="I1628" i="2"/>
  <c r="F1628" i="2" s="1"/>
  <c r="G1629" i="2"/>
  <c r="I1629" i="2"/>
  <c r="F1629" i="2" s="1"/>
  <c r="G1630" i="2"/>
  <c r="I1630" i="2"/>
  <c r="F1630" i="2" s="1"/>
  <c r="G1631" i="2"/>
  <c r="I1631" i="2"/>
  <c r="F1631" i="2" s="1"/>
  <c r="G1632" i="2"/>
  <c r="I1632" i="2"/>
  <c r="F1632" i="2" s="1"/>
  <c r="G1633" i="2"/>
  <c r="I1633" i="2"/>
  <c r="F1633" i="2" s="1"/>
  <c r="G1634" i="2"/>
  <c r="I1634" i="2"/>
  <c r="F1634" i="2" s="1"/>
  <c r="G1635" i="2"/>
  <c r="I1635" i="2"/>
  <c r="F1635" i="2" s="1"/>
  <c r="G1636" i="2"/>
  <c r="I1636" i="2"/>
  <c r="F1636" i="2" s="1"/>
  <c r="G1637" i="2"/>
  <c r="I1637" i="2"/>
  <c r="F1637" i="2" s="1"/>
  <c r="G1638" i="2"/>
  <c r="I1638" i="2"/>
  <c r="F1638" i="2" s="1"/>
  <c r="G1639" i="2"/>
  <c r="I1639" i="2"/>
  <c r="F1639" i="2" s="1"/>
  <c r="G1640" i="2"/>
  <c r="I1640" i="2"/>
  <c r="F1640" i="2" s="1"/>
  <c r="G1641" i="2"/>
  <c r="I1641" i="2"/>
  <c r="F1641" i="2" s="1"/>
  <c r="G1642" i="2"/>
  <c r="I1642" i="2"/>
  <c r="F1642" i="2" s="1"/>
  <c r="G1643" i="2"/>
  <c r="I1643" i="2"/>
  <c r="F1643" i="2" s="1"/>
  <c r="G1644" i="2"/>
  <c r="I1644" i="2"/>
  <c r="F1644" i="2" s="1"/>
  <c r="G1645" i="2"/>
  <c r="I1645" i="2"/>
  <c r="F1645" i="2" s="1"/>
  <c r="G1646" i="2"/>
  <c r="I1646" i="2"/>
  <c r="F1646" i="2" s="1"/>
  <c r="G1647" i="2"/>
  <c r="I1647" i="2"/>
  <c r="F1647" i="2" s="1"/>
  <c r="G1648" i="2"/>
  <c r="I1648" i="2"/>
  <c r="F1648" i="2" s="1"/>
  <c r="G1649" i="2"/>
  <c r="I1649" i="2"/>
  <c r="F1649" i="2" s="1"/>
  <c r="G1650" i="2"/>
  <c r="I1650" i="2"/>
  <c r="F1650" i="2" s="1"/>
  <c r="G1651" i="2"/>
  <c r="I1651" i="2"/>
  <c r="F1651" i="2" s="1"/>
  <c r="G1652" i="2"/>
  <c r="I1652" i="2"/>
  <c r="F1652" i="2" s="1"/>
  <c r="G1653" i="2"/>
  <c r="I1653" i="2"/>
  <c r="F1653" i="2" s="1"/>
  <c r="G1654" i="2"/>
  <c r="I1654" i="2"/>
  <c r="F1654" i="2" s="1"/>
  <c r="G1655" i="2"/>
  <c r="I1655" i="2"/>
  <c r="F1655" i="2" s="1"/>
  <c r="G1656" i="2"/>
  <c r="I1656" i="2"/>
  <c r="F1656" i="2" s="1"/>
  <c r="G1657" i="2"/>
  <c r="I1657" i="2"/>
  <c r="F1657" i="2" s="1"/>
  <c r="G1658" i="2"/>
  <c r="I1658" i="2"/>
  <c r="F1658" i="2" s="1"/>
  <c r="G1659" i="2"/>
  <c r="I1659" i="2"/>
  <c r="F1659" i="2" s="1"/>
  <c r="G1660" i="2"/>
  <c r="I1660" i="2"/>
  <c r="F1660" i="2" s="1"/>
  <c r="G1661" i="2"/>
  <c r="I1661" i="2"/>
  <c r="F1661" i="2" s="1"/>
  <c r="G1662" i="2"/>
  <c r="I1662" i="2"/>
  <c r="F1662" i="2" s="1"/>
  <c r="G1663" i="2"/>
  <c r="I1663" i="2"/>
  <c r="F1663" i="2" s="1"/>
  <c r="G1664" i="2"/>
  <c r="I1664" i="2"/>
  <c r="F1664" i="2" s="1"/>
  <c r="G1665" i="2"/>
  <c r="I1665" i="2"/>
  <c r="F1665" i="2" s="1"/>
  <c r="G1666" i="2"/>
  <c r="I1666" i="2"/>
  <c r="F1666" i="2" s="1"/>
  <c r="G1667" i="2"/>
  <c r="I1667" i="2"/>
  <c r="F1667" i="2" s="1"/>
  <c r="G1668" i="2"/>
  <c r="I1668" i="2"/>
  <c r="F1668" i="2" s="1"/>
  <c r="G1669" i="2"/>
  <c r="I1669" i="2"/>
  <c r="F1669" i="2" s="1"/>
  <c r="G1670" i="2"/>
  <c r="I1670" i="2"/>
  <c r="F1670" i="2" s="1"/>
  <c r="G1671" i="2"/>
  <c r="I1671" i="2"/>
  <c r="F1671" i="2" s="1"/>
  <c r="G1672" i="2"/>
  <c r="I1672" i="2"/>
  <c r="F1672" i="2" s="1"/>
  <c r="G1673" i="2"/>
  <c r="I1673" i="2"/>
  <c r="F1673" i="2" s="1"/>
  <c r="G1674" i="2"/>
  <c r="I1674" i="2"/>
  <c r="F1674" i="2" s="1"/>
  <c r="G1675" i="2"/>
  <c r="I1675" i="2"/>
  <c r="F1675" i="2" s="1"/>
  <c r="G1676" i="2"/>
  <c r="I1676" i="2"/>
  <c r="F1676" i="2" s="1"/>
  <c r="G1677" i="2"/>
  <c r="I1677" i="2"/>
  <c r="F1677" i="2" s="1"/>
  <c r="G1678" i="2"/>
  <c r="I1678" i="2"/>
  <c r="F1678" i="2" s="1"/>
  <c r="G1679" i="2"/>
  <c r="I1679" i="2"/>
  <c r="F1679" i="2" s="1"/>
  <c r="G1680" i="2"/>
  <c r="I1680" i="2"/>
  <c r="F1680" i="2" s="1"/>
  <c r="G1681" i="2"/>
  <c r="I1681" i="2"/>
  <c r="F1681" i="2" s="1"/>
  <c r="G1682" i="2"/>
  <c r="I1682" i="2"/>
  <c r="F1682" i="2" s="1"/>
  <c r="G1683" i="2"/>
  <c r="I1683" i="2"/>
  <c r="F1683" i="2" s="1"/>
  <c r="G1684" i="2"/>
  <c r="I1684" i="2"/>
  <c r="F1684" i="2" s="1"/>
  <c r="G1685" i="2"/>
  <c r="I1685" i="2"/>
  <c r="F1685" i="2" s="1"/>
  <c r="G1686" i="2"/>
  <c r="I1686" i="2"/>
  <c r="F1686" i="2" s="1"/>
  <c r="G1687" i="2"/>
  <c r="I1687" i="2"/>
  <c r="F1687" i="2" s="1"/>
  <c r="G1688" i="2"/>
  <c r="I1688" i="2"/>
  <c r="F1688" i="2" s="1"/>
  <c r="G1689" i="2"/>
  <c r="I1689" i="2"/>
  <c r="F1689" i="2" s="1"/>
  <c r="G1690" i="2"/>
  <c r="I1690" i="2"/>
  <c r="F1690" i="2" s="1"/>
  <c r="G1691" i="2"/>
  <c r="I1691" i="2"/>
  <c r="F1691" i="2" s="1"/>
  <c r="G1692" i="2"/>
  <c r="I1692" i="2"/>
  <c r="F1692" i="2" s="1"/>
  <c r="G1693" i="2"/>
  <c r="I1693" i="2"/>
  <c r="F1693" i="2" s="1"/>
  <c r="G1694" i="2"/>
  <c r="I1694" i="2"/>
  <c r="F1694" i="2" s="1"/>
  <c r="G1695" i="2"/>
  <c r="I1695" i="2"/>
  <c r="F1695" i="2" s="1"/>
  <c r="G1696" i="2"/>
  <c r="I1696" i="2"/>
  <c r="F1696" i="2" s="1"/>
  <c r="G1697" i="2"/>
  <c r="I1697" i="2"/>
  <c r="F1697" i="2" s="1"/>
  <c r="G1698" i="2"/>
  <c r="I1698" i="2"/>
  <c r="F1698" i="2" s="1"/>
  <c r="G1699" i="2"/>
  <c r="I1699" i="2"/>
  <c r="F1699" i="2" s="1"/>
  <c r="G1700" i="2"/>
  <c r="I1700" i="2"/>
  <c r="F1700" i="2" s="1"/>
  <c r="G1701" i="2"/>
  <c r="I1701" i="2"/>
  <c r="F1701" i="2" s="1"/>
  <c r="G1702" i="2"/>
  <c r="I1702" i="2"/>
  <c r="F1702" i="2" s="1"/>
  <c r="G1703" i="2"/>
  <c r="I1703" i="2"/>
  <c r="F1703" i="2" s="1"/>
  <c r="G1704" i="2"/>
  <c r="I1704" i="2"/>
  <c r="F1704" i="2" s="1"/>
  <c r="G1705" i="2"/>
  <c r="I1705" i="2"/>
  <c r="F1705" i="2" s="1"/>
  <c r="G1706" i="2"/>
  <c r="I1706" i="2"/>
  <c r="F1706" i="2" s="1"/>
  <c r="G1707" i="2"/>
  <c r="I1707" i="2"/>
  <c r="F1707" i="2" s="1"/>
  <c r="G1708" i="2"/>
  <c r="I1708" i="2"/>
  <c r="F1708" i="2" s="1"/>
  <c r="G1709" i="2"/>
  <c r="I1709" i="2"/>
  <c r="F1709" i="2" s="1"/>
  <c r="G1710" i="2"/>
  <c r="I1710" i="2"/>
  <c r="F1710" i="2" s="1"/>
  <c r="G1711" i="2"/>
  <c r="I1711" i="2"/>
  <c r="F1711" i="2" s="1"/>
  <c r="G1712" i="2"/>
  <c r="I1712" i="2"/>
  <c r="F1712" i="2" s="1"/>
  <c r="G1713" i="2"/>
  <c r="I1713" i="2"/>
  <c r="F1713" i="2" s="1"/>
  <c r="G1714" i="2"/>
  <c r="I1714" i="2"/>
  <c r="F1714" i="2" s="1"/>
  <c r="G1715" i="2"/>
  <c r="I1715" i="2"/>
  <c r="F1715" i="2" s="1"/>
  <c r="G1716" i="2"/>
  <c r="I1716" i="2"/>
  <c r="F1716" i="2" s="1"/>
  <c r="G1717" i="2"/>
  <c r="I1717" i="2"/>
  <c r="F1717" i="2" s="1"/>
  <c r="G1718" i="2"/>
  <c r="I1718" i="2"/>
  <c r="F1718" i="2" s="1"/>
  <c r="G1719" i="2"/>
  <c r="I1719" i="2"/>
  <c r="F1719" i="2" s="1"/>
  <c r="G1720" i="2"/>
  <c r="I1720" i="2"/>
  <c r="F1720" i="2" s="1"/>
  <c r="G1721" i="2"/>
  <c r="I1721" i="2"/>
  <c r="F1721" i="2" s="1"/>
  <c r="G1722" i="2"/>
  <c r="I1722" i="2"/>
  <c r="F1722" i="2" s="1"/>
  <c r="G1723" i="2"/>
  <c r="I1723" i="2"/>
  <c r="F1723" i="2" s="1"/>
  <c r="G1724" i="2"/>
  <c r="I1724" i="2"/>
  <c r="F1724" i="2" s="1"/>
  <c r="G1725" i="2"/>
  <c r="I1725" i="2"/>
  <c r="F1725" i="2" s="1"/>
  <c r="G1726" i="2"/>
  <c r="I1726" i="2"/>
  <c r="F1726" i="2" s="1"/>
  <c r="G1727" i="2"/>
  <c r="I1727" i="2"/>
  <c r="F1727" i="2" s="1"/>
  <c r="G1728" i="2"/>
  <c r="I1728" i="2"/>
  <c r="F1728" i="2" s="1"/>
  <c r="G1729" i="2"/>
  <c r="I1729" i="2"/>
  <c r="F1729" i="2" s="1"/>
  <c r="G1730" i="2"/>
  <c r="I1730" i="2"/>
  <c r="F1730" i="2" s="1"/>
  <c r="G1731" i="2"/>
  <c r="I1731" i="2"/>
  <c r="F1731" i="2" s="1"/>
  <c r="G1732" i="2"/>
  <c r="I1732" i="2"/>
  <c r="F1732" i="2" s="1"/>
  <c r="G1733" i="2"/>
  <c r="I1733" i="2"/>
  <c r="F1733" i="2" s="1"/>
  <c r="G1734" i="2"/>
  <c r="I1734" i="2"/>
  <c r="F1734" i="2" s="1"/>
  <c r="G1735" i="2"/>
  <c r="I1735" i="2"/>
  <c r="F1735" i="2" s="1"/>
  <c r="G1736" i="2"/>
  <c r="I1736" i="2"/>
  <c r="F1736" i="2" s="1"/>
  <c r="G1737" i="2"/>
  <c r="I1737" i="2"/>
  <c r="F1737" i="2" s="1"/>
  <c r="G1738" i="2"/>
  <c r="I1738" i="2"/>
  <c r="F1738" i="2" s="1"/>
  <c r="G1739" i="2"/>
  <c r="I1739" i="2"/>
  <c r="F1739" i="2" s="1"/>
  <c r="G1740" i="2"/>
  <c r="I1740" i="2"/>
  <c r="F1740" i="2" s="1"/>
  <c r="G1741" i="2"/>
  <c r="I1741" i="2"/>
  <c r="F1741" i="2" s="1"/>
  <c r="G1742" i="2"/>
  <c r="I1742" i="2"/>
  <c r="F1742" i="2" s="1"/>
  <c r="G1743" i="2"/>
  <c r="I1743" i="2"/>
  <c r="F1743" i="2" s="1"/>
  <c r="G1744" i="2"/>
  <c r="I1744" i="2"/>
  <c r="F1744" i="2" s="1"/>
  <c r="G1745" i="2"/>
  <c r="I1745" i="2"/>
  <c r="F1745" i="2" s="1"/>
  <c r="G1746" i="2"/>
  <c r="I1746" i="2"/>
  <c r="F1746" i="2" s="1"/>
  <c r="G1747" i="2"/>
  <c r="I1747" i="2"/>
  <c r="F1747" i="2" s="1"/>
  <c r="G1748" i="2"/>
  <c r="I1748" i="2"/>
  <c r="F1748" i="2" s="1"/>
  <c r="G1749" i="2"/>
  <c r="I1749" i="2"/>
  <c r="F1749" i="2" s="1"/>
  <c r="G1750" i="2"/>
  <c r="I1750" i="2"/>
  <c r="F1750" i="2" s="1"/>
  <c r="G1751" i="2"/>
  <c r="I1751" i="2"/>
  <c r="F1751" i="2" s="1"/>
  <c r="G1752" i="2"/>
  <c r="I1752" i="2"/>
  <c r="F1752" i="2" s="1"/>
  <c r="G1753" i="2"/>
  <c r="I1753" i="2"/>
  <c r="F1753" i="2" s="1"/>
  <c r="G1754" i="2"/>
  <c r="I1754" i="2"/>
  <c r="F1754" i="2" s="1"/>
  <c r="G1755" i="2"/>
  <c r="I1755" i="2"/>
  <c r="F1755" i="2" s="1"/>
  <c r="G1756" i="2"/>
  <c r="I1756" i="2"/>
  <c r="F1756" i="2" s="1"/>
  <c r="G1757" i="2"/>
  <c r="I1757" i="2"/>
  <c r="F1757" i="2" s="1"/>
  <c r="G1758" i="2"/>
  <c r="I1758" i="2"/>
  <c r="F1758" i="2" s="1"/>
  <c r="G1759" i="2"/>
  <c r="I1759" i="2"/>
  <c r="F1759" i="2" s="1"/>
  <c r="G1760" i="2"/>
  <c r="I1760" i="2"/>
  <c r="F1760" i="2" s="1"/>
  <c r="G1761" i="2"/>
  <c r="I1761" i="2"/>
  <c r="F1761" i="2" s="1"/>
  <c r="G1762" i="2"/>
  <c r="I1762" i="2"/>
  <c r="F1762" i="2" s="1"/>
  <c r="G1763" i="2"/>
  <c r="I1763" i="2"/>
  <c r="F1763" i="2" s="1"/>
  <c r="G1764" i="2"/>
  <c r="I1764" i="2"/>
  <c r="F1764" i="2" s="1"/>
  <c r="G1765" i="2"/>
  <c r="I1765" i="2"/>
  <c r="F1765" i="2" s="1"/>
  <c r="G1766" i="2"/>
  <c r="I1766" i="2"/>
  <c r="F1766" i="2" s="1"/>
  <c r="G1767" i="2"/>
  <c r="I1767" i="2"/>
  <c r="F1767" i="2" s="1"/>
  <c r="G1768" i="2"/>
  <c r="I1768" i="2"/>
  <c r="F1768" i="2" s="1"/>
  <c r="G1769" i="2"/>
  <c r="I1769" i="2"/>
  <c r="F1769" i="2" s="1"/>
  <c r="G1770" i="2"/>
  <c r="I1770" i="2"/>
  <c r="F1770" i="2" s="1"/>
  <c r="G1771" i="2"/>
  <c r="I1771" i="2"/>
  <c r="F1771" i="2" s="1"/>
  <c r="G1772" i="2"/>
  <c r="I1772" i="2"/>
  <c r="F1772" i="2" s="1"/>
  <c r="G1773" i="2"/>
  <c r="I1773" i="2"/>
  <c r="F1773" i="2" s="1"/>
  <c r="G1774" i="2"/>
  <c r="I1774" i="2"/>
  <c r="F1774" i="2" s="1"/>
  <c r="G1775" i="2"/>
  <c r="I1775" i="2"/>
  <c r="F1775" i="2" s="1"/>
  <c r="G1776" i="2"/>
  <c r="I1776" i="2"/>
  <c r="F1776" i="2" s="1"/>
  <c r="G1777" i="2"/>
  <c r="I1777" i="2"/>
  <c r="F1777" i="2" s="1"/>
  <c r="G1778" i="2"/>
  <c r="I1778" i="2"/>
  <c r="F1778" i="2" s="1"/>
  <c r="G1779" i="2"/>
  <c r="I1779" i="2"/>
  <c r="F1779" i="2" s="1"/>
  <c r="G1780" i="2"/>
  <c r="I1780" i="2"/>
  <c r="F1780" i="2" s="1"/>
  <c r="G1781" i="2"/>
  <c r="I1781" i="2"/>
  <c r="F1781" i="2" s="1"/>
  <c r="G1782" i="2"/>
  <c r="I1782" i="2"/>
  <c r="F1782" i="2" s="1"/>
  <c r="G1783" i="2"/>
  <c r="I1783" i="2"/>
  <c r="F1783" i="2" s="1"/>
  <c r="G1784" i="2"/>
  <c r="I1784" i="2"/>
  <c r="F1784" i="2" s="1"/>
  <c r="G1785" i="2"/>
  <c r="I1785" i="2"/>
  <c r="F1785" i="2" s="1"/>
  <c r="G1786" i="2"/>
  <c r="I1786" i="2"/>
  <c r="F1786" i="2" s="1"/>
  <c r="G1787" i="2"/>
  <c r="I1787" i="2"/>
  <c r="F1787" i="2" s="1"/>
  <c r="G1788" i="2"/>
  <c r="I1788" i="2"/>
  <c r="F1788" i="2" s="1"/>
  <c r="G1789" i="2"/>
  <c r="I1789" i="2"/>
  <c r="F1789" i="2" s="1"/>
  <c r="G1790" i="2"/>
  <c r="I1790" i="2"/>
  <c r="F1790" i="2" s="1"/>
  <c r="G1791" i="2"/>
  <c r="I1791" i="2"/>
  <c r="F1791" i="2" s="1"/>
  <c r="G1792" i="2"/>
  <c r="I1792" i="2"/>
  <c r="F1792" i="2" s="1"/>
  <c r="G1793" i="2"/>
  <c r="I1793" i="2"/>
  <c r="F1793" i="2" s="1"/>
  <c r="G1794" i="2"/>
  <c r="I1794" i="2"/>
  <c r="F1794" i="2" s="1"/>
  <c r="G1795" i="2"/>
  <c r="I1795" i="2"/>
  <c r="F1795" i="2" s="1"/>
  <c r="G1796" i="2"/>
  <c r="I1796" i="2"/>
  <c r="F1796" i="2" s="1"/>
  <c r="G1797" i="2"/>
  <c r="I1797" i="2"/>
  <c r="F1797" i="2" s="1"/>
  <c r="G1798" i="2"/>
  <c r="I1798" i="2"/>
  <c r="F1798" i="2" s="1"/>
  <c r="G1799" i="2"/>
  <c r="I1799" i="2"/>
  <c r="F1799" i="2" s="1"/>
  <c r="G1800" i="2"/>
  <c r="I1800" i="2"/>
  <c r="F1800" i="2" s="1"/>
  <c r="G1801" i="2"/>
  <c r="I1801" i="2"/>
  <c r="F1801" i="2" s="1"/>
  <c r="G1802" i="2"/>
  <c r="I1802" i="2"/>
  <c r="F1802" i="2" s="1"/>
  <c r="G1803" i="2"/>
  <c r="I1803" i="2"/>
  <c r="F1803" i="2" s="1"/>
  <c r="G1804" i="2"/>
  <c r="I1804" i="2"/>
  <c r="F1804" i="2" s="1"/>
  <c r="G1805" i="2"/>
  <c r="I1805" i="2"/>
  <c r="F1805" i="2" s="1"/>
  <c r="G1806" i="2"/>
  <c r="I1806" i="2"/>
  <c r="F1806" i="2" s="1"/>
  <c r="G1807" i="2"/>
  <c r="I1807" i="2"/>
  <c r="F1807" i="2" s="1"/>
  <c r="G1808" i="2"/>
  <c r="I1808" i="2"/>
  <c r="F1808" i="2" s="1"/>
  <c r="G1809" i="2"/>
  <c r="I1809" i="2"/>
  <c r="F1809" i="2" s="1"/>
  <c r="G1810" i="2"/>
  <c r="I1810" i="2"/>
  <c r="F1810" i="2" s="1"/>
  <c r="G1811" i="2"/>
  <c r="I1811" i="2"/>
  <c r="F1811" i="2" s="1"/>
  <c r="G1812" i="2"/>
  <c r="I1812" i="2"/>
  <c r="F1812" i="2" s="1"/>
  <c r="G1813" i="2"/>
  <c r="I1813" i="2"/>
  <c r="F1813" i="2" s="1"/>
  <c r="G1814" i="2"/>
  <c r="I1814" i="2"/>
  <c r="F1814" i="2" s="1"/>
  <c r="G1815" i="2"/>
  <c r="I1815" i="2"/>
  <c r="F1815" i="2" s="1"/>
  <c r="G1816" i="2"/>
  <c r="I1816" i="2"/>
  <c r="F1816" i="2" s="1"/>
  <c r="G1817" i="2"/>
  <c r="I1817" i="2"/>
  <c r="F1817" i="2" s="1"/>
  <c r="G1818" i="2"/>
  <c r="I1818" i="2"/>
  <c r="F1818" i="2" s="1"/>
  <c r="G1819" i="2"/>
  <c r="I1819" i="2"/>
  <c r="F1819" i="2" s="1"/>
  <c r="G1820" i="2"/>
  <c r="I1820" i="2"/>
  <c r="F1820" i="2" s="1"/>
  <c r="G1821" i="2"/>
  <c r="I1821" i="2"/>
  <c r="F1821" i="2" s="1"/>
  <c r="G1822" i="2"/>
  <c r="I1822" i="2"/>
  <c r="F1822" i="2" s="1"/>
  <c r="G1823" i="2"/>
  <c r="I1823" i="2"/>
  <c r="F1823" i="2" s="1"/>
  <c r="G1824" i="2"/>
  <c r="I1824" i="2"/>
  <c r="F1824" i="2" s="1"/>
  <c r="G1825" i="2"/>
  <c r="I1825" i="2"/>
  <c r="F1825" i="2" s="1"/>
  <c r="G1826" i="2"/>
  <c r="I1826" i="2"/>
  <c r="F1826" i="2" s="1"/>
  <c r="G1827" i="2"/>
  <c r="I1827" i="2"/>
  <c r="F1827" i="2" s="1"/>
  <c r="G1828" i="2"/>
  <c r="I1828" i="2"/>
  <c r="F1828" i="2" s="1"/>
  <c r="G1829" i="2"/>
  <c r="I1829" i="2"/>
  <c r="F1829" i="2" s="1"/>
  <c r="G1830" i="2"/>
  <c r="I1830" i="2"/>
  <c r="F1830" i="2" s="1"/>
  <c r="G1831" i="2"/>
  <c r="I1831" i="2"/>
  <c r="F1831" i="2" s="1"/>
  <c r="G1832" i="2"/>
  <c r="I1832" i="2"/>
  <c r="F1832" i="2" s="1"/>
  <c r="G1833" i="2"/>
  <c r="I1833" i="2"/>
  <c r="F1833" i="2" s="1"/>
  <c r="G1834" i="2"/>
  <c r="I1834" i="2"/>
  <c r="F1834" i="2" s="1"/>
  <c r="G1835" i="2"/>
  <c r="I1835" i="2"/>
  <c r="F1835" i="2" s="1"/>
  <c r="G1836" i="2"/>
  <c r="I1836" i="2"/>
  <c r="F1836" i="2" s="1"/>
  <c r="G1837" i="2"/>
  <c r="I1837" i="2"/>
  <c r="F1837" i="2" s="1"/>
  <c r="G1838" i="2"/>
  <c r="I1838" i="2"/>
  <c r="F1838" i="2" s="1"/>
  <c r="G1839" i="2"/>
  <c r="I1839" i="2"/>
  <c r="F1839" i="2" s="1"/>
  <c r="G1840" i="2"/>
  <c r="I1840" i="2"/>
  <c r="F1840" i="2" s="1"/>
  <c r="G1841" i="2"/>
  <c r="I1841" i="2"/>
  <c r="F1841" i="2" s="1"/>
  <c r="G1842" i="2"/>
  <c r="I1842" i="2"/>
  <c r="F1842" i="2" s="1"/>
  <c r="G1843" i="2"/>
  <c r="I1843" i="2"/>
  <c r="F1843" i="2" s="1"/>
  <c r="G1844" i="2"/>
  <c r="I1844" i="2"/>
  <c r="F1844" i="2" s="1"/>
  <c r="G1845" i="2"/>
  <c r="I1845" i="2"/>
  <c r="F1845" i="2" s="1"/>
  <c r="G1846" i="2"/>
  <c r="I1846" i="2"/>
  <c r="F1846" i="2" s="1"/>
  <c r="G1847" i="2"/>
  <c r="I1847" i="2"/>
  <c r="F1847" i="2" s="1"/>
  <c r="G1848" i="2"/>
  <c r="I1848" i="2"/>
  <c r="F1848" i="2" s="1"/>
  <c r="G1849" i="2"/>
  <c r="I1849" i="2"/>
  <c r="F1849" i="2" s="1"/>
  <c r="G1850" i="2"/>
  <c r="I1850" i="2"/>
  <c r="F1850" i="2" s="1"/>
  <c r="G1851" i="2"/>
  <c r="I1851" i="2"/>
  <c r="F1851" i="2" s="1"/>
  <c r="G1852" i="2"/>
  <c r="I1852" i="2"/>
  <c r="F1852" i="2" s="1"/>
  <c r="G1853" i="2"/>
  <c r="I1853" i="2"/>
  <c r="F1853" i="2" s="1"/>
  <c r="G1854" i="2"/>
  <c r="I1854" i="2"/>
  <c r="F1854" i="2" s="1"/>
  <c r="G1855" i="2"/>
  <c r="I1855" i="2"/>
  <c r="F1855" i="2" s="1"/>
  <c r="G1856" i="2"/>
  <c r="I1856" i="2"/>
  <c r="F1856" i="2" s="1"/>
  <c r="G1857" i="2"/>
  <c r="I1857" i="2"/>
  <c r="F1857" i="2" s="1"/>
  <c r="G1858" i="2"/>
  <c r="I1858" i="2"/>
  <c r="F1858" i="2" s="1"/>
  <c r="G1859" i="2"/>
  <c r="I1859" i="2"/>
  <c r="F1859" i="2" s="1"/>
  <c r="G1860" i="2"/>
  <c r="I1860" i="2"/>
  <c r="F1860" i="2" s="1"/>
  <c r="G1861" i="2"/>
  <c r="I1861" i="2"/>
  <c r="F1861" i="2" s="1"/>
  <c r="G1862" i="2"/>
  <c r="I1862" i="2"/>
  <c r="F1862" i="2" s="1"/>
  <c r="G1863" i="2"/>
  <c r="I1863" i="2"/>
  <c r="F1863" i="2" s="1"/>
  <c r="G1864" i="2"/>
  <c r="I1864" i="2"/>
  <c r="F1864" i="2" s="1"/>
  <c r="G1865" i="2"/>
  <c r="I1865" i="2"/>
  <c r="F1865" i="2" s="1"/>
  <c r="G1866" i="2"/>
  <c r="I1866" i="2"/>
  <c r="F1866" i="2" s="1"/>
  <c r="G1867" i="2"/>
  <c r="I1867" i="2"/>
  <c r="F1867" i="2" s="1"/>
  <c r="G1868" i="2"/>
  <c r="I1868" i="2"/>
  <c r="F1868" i="2" s="1"/>
  <c r="G1869" i="2"/>
  <c r="I1869" i="2"/>
  <c r="F1869" i="2" s="1"/>
  <c r="G1870" i="2"/>
  <c r="I1870" i="2"/>
  <c r="F1870" i="2" s="1"/>
  <c r="G1871" i="2"/>
  <c r="I1871" i="2"/>
  <c r="F1871" i="2" s="1"/>
  <c r="G1872" i="2"/>
  <c r="I1872" i="2"/>
  <c r="F1872" i="2" s="1"/>
  <c r="G1873" i="2"/>
  <c r="I1873" i="2"/>
  <c r="F1873" i="2" s="1"/>
  <c r="G1874" i="2"/>
  <c r="I1874" i="2"/>
  <c r="F1874" i="2" s="1"/>
  <c r="G1875" i="2"/>
  <c r="I1875" i="2"/>
  <c r="F1875" i="2" s="1"/>
  <c r="G1876" i="2"/>
  <c r="I1876" i="2"/>
  <c r="F1876" i="2" s="1"/>
  <c r="G1877" i="2"/>
  <c r="I1877" i="2"/>
  <c r="F1877" i="2" s="1"/>
  <c r="G1878" i="2"/>
  <c r="I1878" i="2"/>
  <c r="F1878" i="2" s="1"/>
  <c r="G1879" i="2"/>
  <c r="I1879" i="2"/>
  <c r="F1879" i="2" s="1"/>
  <c r="G1880" i="2"/>
  <c r="I1880" i="2"/>
  <c r="F1880" i="2" s="1"/>
  <c r="G1881" i="2"/>
  <c r="I1881" i="2"/>
  <c r="F1881" i="2" s="1"/>
  <c r="G1882" i="2"/>
  <c r="I1882" i="2"/>
  <c r="F1882" i="2" s="1"/>
  <c r="G1883" i="2"/>
  <c r="I1883" i="2"/>
  <c r="F1883" i="2" s="1"/>
  <c r="G1884" i="2"/>
  <c r="I1884" i="2"/>
  <c r="F1884" i="2" s="1"/>
  <c r="G1885" i="2"/>
  <c r="I1885" i="2"/>
  <c r="F1885" i="2" s="1"/>
  <c r="G1886" i="2"/>
  <c r="I1886" i="2"/>
  <c r="F1886" i="2" s="1"/>
  <c r="G1887" i="2"/>
  <c r="I1887" i="2"/>
  <c r="F1887" i="2" s="1"/>
  <c r="G1888" i="2"/>
  <c r="I1888" i="2"/>
  <c r="F1888" i="2" s="1"/>
  <c r="G1889" i="2"/>
  <c r="I1889" i="2"/>
  <c r="F1889" i="2" s="1"/>
  <c r="G1890" i="2"/>
  <c r="I1890" i="2"/>
  <c r="F1890" i="2" s="1"/>
  <c r="G1891" i="2"/>
  <c r="I1891" i="2"/>
  <c r="F1891" i="2" s="1"/>
  <c r="G1892" i="2"/>
  <c r="I1892" i="2"/>
  <c r="F1892" i="2" s="1"/>
  <c r="G1893" i="2"/>
  <c r="I1893" i="2"/>
  <c r="F1893" i="2" s="1"/>
  <c r="G1894" i="2"/>
  <c r="I1894" i="2"/>
  <c r="F1894" i="2" s="1"/>
  <c r="G1895" i="2"/>
  <c r="I1895" i="2"/>
  <c r="F1895" i="2" s="1"/>
  <c r="G1896" i="2"/>
  <c r="I1896" i="2"/>
  <c r="F1896" i="2" s="1"/>
  <c r="G1897" i="2"/>
  <c r="I1897" i="2"/>
  <c r="F1897" i="2" s="1"/>
  <c r="G1898" i="2"/>
  <c r="I1898" i="2"/>
  <c r="F1898" i="2" s="1"/>
  <c r="G1899" i="2"/>
  <c r="I1899" i="2"/>
  <c r="F1899" i="2" s="1"/>
  <c r="G1900" i="2"/>
  <c r="I1900" i="2"/>
  <c r="F1900" i="2" s="1"/>
  <c r="G1901" i="2"/>
  <c r="I1901" i="2"/>
  <c r="F1901" i="2" s="1"/>
  <c r="G1902" i="2"/>
  <c r="I1902" i="2"/>
  <c r="F1902" i="2" s="1"/>
  <c r="G1903" i="2"/>
  <c r="I1903" i="2"/>
  <c r="F1903" i="2" s="1"/>
  <c r="G1904" i="2"/>
  <c r="I1904" i="2"/>
  <c r="F1904" i="2" s="1"/>
  <c r="G1905" i="2"/>
  <c r="I1905" i="2"/>
  <c r="F1905" i="2" s="1"/>
  <c r="G1906" i="2"/>
  <c r="I1906" i="2"/>
  <c r="F1906" i="2" s="1"/>
  <c r="G1907" i="2"/>
  <c r="I1907" i="2"/>
  <c r="F1907" i="2" s="1"/>
  <c r="G1908" i="2"/>
  <c r="I1908" i="2"/>
  <c r="F1908" i="2" s="1"/>
  <c r="G1909" i="2"/>
  <c r="I1909" i="2"/>
  <c r="F1909" i="2" s="1"/>
  <c r="G1910" i="2"/>
  <c r="I1910" i="2"/>
  <c r="F1910" i="2" s="1"/>
  <c r="G1911" i="2"/>
  <c r="I1911" i="2"/>
  <c r="F1911" i="2" s="1"/>
  <c r="G1912" i="2"/>
  <c r="I1912" i="2"/>
  <c r="F1912" i="2" s="1"/>
  <c r="G1913" i="2"/>
  <c r="I1913" i="2"/>
  <c r="F1913" i="2" s="1"/>
  <c r="G1914" i="2"/>
  <c r="I1914" i="2"/>
  <c r="F1914" i="2" s="1"/>
  <c r="G1915" i="2"/>
  <c r="I1915" i="2"/>
  <c r="F1915" i="2" s="1"/>
  <c r="G1916" i="2"/>
  <c r="I1916" i="2"/>
  <c r="F1916" i="2" s="1"/>
  <c r="G1917" i="2"/>
  <c r="I1917" i="2"/>
  <c r="F1917" i="2" s="1"/>
  <c r="G1918" i="2"/>
  <c r="I1918" i="2"/>
  <c r="F1918" i="2" s="1"/>
  <c r="G1919" i="2"/>
  <c r="I1919" i="2"/>
  <c r="F1919" i="2" s="1"/>
  <c r="G1920" i="2"/>
  <c r="I1920" i="2"/>
  <c r="F1920" i="2" s="1"/>
  <c r="G1921" i="2"/>
  <c r="I1921" i="2"/>
  <c r="F1921" i="2" s="1"/>
  <c r="G1922" i="2"/>
  <c r="I1922" i="2"/>
  <c r="F1922" i="2" s="1"/>
  <c r="G1923" i="2"/>
  <c r="I1923" i="2"/>
  <c r="F1923" i="2" s="1"/>
  <c r="G1924" i="2"/>
  <c r="I1924" i="2"/>
  <c r="F1924" i="2" s="1"/>
  <c r="G1925" i="2"/>
  <c r="I1925" i="2"/>
  <c r="F1925" i="2" s="1"/>
  <c r="G1926" i="2"/>
  <c r="I1926" i="2"/>
  <c r="F1926" i="2" s="1"/>
  <c r="G1927" i="2"/>
  <c r="I1927" i="2"/>
  <c r="F1927" i="2" s="1"/>
  <c r="G1928" i="2"/>
  <c r="I1928" i="2"/>
  <c r="F1928" i="2" s="1"/>
  <c r="G1929" i="2"/>
  <c r="I1929" i="2"/>
  <c r="F1929" i="2" s="1"/>
  <c r="G1930" i="2"/>
  <c r="I1930" i="2"/>
  <c r="F1930" i="2" s="1"/>
  <c r="G1931" i="2"/>
  <c r="I1931" i="2"/>
  <c r="F1931" i="2" s="1"/>
  <c r="G1932" i="2"/>
  <c r="I1932" i="2"/>
  <c r="F1932" i="2" s="1"/>
  <c r="G1933" i="2"/>
  <c r="I1933" i="2"/>
  <c r="F1933" i="2" s="1"/>
  <c r="G1934" i="2"/>
  <c r="I1934" i="2"/>
  <c r="F1934" i="2" s="1"/>
  <c r="G1935" i="2"/>
  <c r="I1935" i="2"/>
  <c r="F1935" i="2" s="1"/>
  <c r="G1936" i="2"/>
  <c r="I1936" i="2"/>
  <c r="F1936" i="2" s="1"/>
  <c r="G1937" i="2"/>
  <c r="I1937" i="2"/>
  <c r="F1937" i="2" s="1"/>
  <c r="G1938" i="2"/>
  <c r="I1938" i="2"/>
  <c r="F1938" i="2" s="1"/>
  <c r="G1939" i="2"/>
  <c r="I1939" i="2"/>
  <c r="F1939" i="2" s="1"/>
  <c r="G1940" i="2"/>
  <c r="I1940" i="2"/>
  <c r="F1940" i="2" s="1"/>
  <c r="G1941" i="2"/>
  <c r="I1941" i="2"/>
  <c r="F1941" i="2" s="1"/>
  <c r="G1942" i="2"/>
  <c r="I1942" i="2"/>
  <c r="F1942" i="2" s="1"/>
  <c r="G1943" i="2"/>
  <c r="I1943" i="2"/>
  <c r="F1943" i="2" s="1"/>
  <c r="G1944" i="2"/>
  <c r="I1944" i="2"/>
  <c r="F1944" i="2" s="1"/>
  <c r="G1945" i="2"/>
  <c r="I1945" i="2"/>
  <c r="F1945" i="2" s="1"/>
  <c r="G1946" i="2"/>
  <c r="I1946" i="2"/>
  <c r="F1946" i="2" s="1"/>
  <c r="G1947" i="2"/>
  <c r="I1947" i="2"/>
  <c r="F1947" i="2" s="1"/>
  <c r="G1948" i="2"/>
  <c r="I1948" i="2"/>
  <c r="F1948" i="2" s="1"/>
  <c r="G1949" i="2"/>
  <c r="I1949" i="2"/>
  <c r="F1949" i="2" s="1"/>
  <c r="G1950" i="2"/>
  <c r="I1950" i="2"/>
  <c r="F1950" i="2" s="1"/>
  <c r="G1951" i="2"/>
  <c r="I1951" i="2"/>
  <c r="F1951" i="2" s="1"/>
  <c r="G1952" i="2"/>
  <c r="I1952" i="2"/>
  <c r="F1952" i="2" s="1"/>
  <c r="G1953" i="2"/>
  <c r="I1953" i="2"/>
  <c r="F1953" i="2" s="1"/>
  <c r="G1954" i="2"/>
  <c r="I1954" i="2"/>
  <c r="F1954" i="2" s="1"/>
  <c r="G1955" i="2"/>
  <c r="I1955" i="2"/>
  <c r="F1955" i="2" s="1"/>
  <c r="G1956" i="2"/>
  <c r="I1956" i="2"/>
  <c r="F1956" i="2" s="1"/>
  <c r="G1957" i="2"/>
  <c r="I1957" i="2"/>
  <c r="F1957" i="2" s="1"/>
  <c r="G1958" i="2"/>
  <c r="I1958" i="2"/>
  <c r="F1958" i="2" s="1"/>
  <c r="G1959" i="2"/>
  <c r="I1959" i="2"/>
  <c r="F1959" i="2" s="1"/>
  <c r="G1960" i="2"/>
  <c r="I1960" i="2"/>
  <c r="F1960" i="2" s="1"/>
  <c r="G1961" i="2"/>
  <c r="I1961" i="2"/>
  <c r="F1961" i="2" s="1"/>
  <c r="G1962" i="2"/>
  <c r="I1962" i="2"/>
  <c r="F1962" i="2" s="1"/>
  <c r="G1963" i="2"/>
  <c r="I1963" i="2"/>
  <c r="F1963" i="2" s="1"/>
  <c r="G1964" i="2"/>
  <c r="I1964" i="2"/>
  <c r="F1964" i="2" s="1"/>
  <c r="G1965" i="2"/>
  <c r="I1965" i="2"/>
  <c r="F1965" i="2" s="1"/>
  <c r="G1966" i="2"/>
  <c r="I1966" i="2"/>
  <c r="F1966" i="2" s="1"/>
  <c r="G1967" i="2"/>
  <c r="I1967" i="2"/>
  <c r="F1967" i="2" s="1"/>
  <c r="G1968" i="2"/>
  <c r="I1968" i="2"/>
  <c r="F1968" i="2" s="1"/>
  <c r="G1969" i="2"/>
  <c r="I1969" i="2"/>
  <c r="F1969" i="2" s="1"/>
  <c r="G1970" i="2"/>
  <c r="I1970" i="2"/>
  <c r="F1970" i="2" s="1"/>
  <c r="G1971" i="2"/>
  <c r="I1971" i="2"/>
  <c r="F1971" i="2" s="1"/>
  <c r="G1972" i="2"/>
  <c r="I1972" i="2"/>
  <c r="F1972" i="2" s="1"/>
  <c r="G1973" i="2"/>
  <c r="I1973" i="2"/>
  <c r="F1973" i="2" s="1"/>
  <c r="G1974" i="2"/>
  <c r="I1974" i="2"/>
  <c r="F1974" i="2" s="1"/>
  <c r="G1975" i="2"/>
  <c r="I1975" i="2"/>
  <c r="F1975" i="2" s="1"/>
  <c r="G1976" i="2"/>
  <c r="I1976" i="2"/>
  <c r="F1976" i="2" s="1"/>
  <c r="G1977" i="2"/>
  <c r="I1977" i="2"/>
  <c r="F1977" i="2" s="1"/>
  <c r="G1978" i="2"/>
  <c r="I1978" i="2"/>
  <c r="F1978" i="2" s="1"/>
  <c r="G1979" i="2"/>
  <c r="I1979" i="2"/>
  <c r="F1979" i="2" s="1"/>
  <c r="G1980" i="2"/>
  <c r="I1980" i="2"/>
  <c r="F1980" i="2" s="1"/>
  <c r="G1981" i="2"/>
  <c r="I1981" i="2"/>
  <c r="F1981" i="2" s="1"/>
  <c r="G1982" i="2"/>
  <c r="I1982" i="2"/>
  <c r="F1982" i="2" s="1"/>
  <c r="G1983" i="2"/>
  <c r="I1983" i="2"/>
  <c r="F1983" i="2" s="1"/>
  <c r="G1984" i="2"/>
  <c r="I1984" i="2"/>
  <c r="F1984" i="2" s="1"/>
  <c r="G1985" i="2"/>
  <c r="I1985" i="2"/>
  <c r="F1985" i="2" s="1"/>
  <c r="G1986" i="2"/>
  <c r="I1986" i="2"/>
  <c r="F1986" i="2" s="1"/>
  <c r="G1987" i="2"/>
  <c r="I1987" i="2"/>
  <c r="F1987" i="2" s="1"/>
  <c r="G1988" i="2"/>
  <c r="I1988" i="2"/>
  <c r="F1988" i="2" s="1"/>
  <c r="G1989" i="2"/>
  <c r="I1989" i="2"/>
  <c r="F1989" i="2" s="1"/>
  <c r="G1990" i="2"/>
  <c r="I1990" i="2"/>
  <c r="F1990" i="2" s="1"/>
  <c r="G1991" i="2"/>
  <c r="I1991" i="2"/>
  <c r="F1991" i="2" s="1"/>
  <c r="G1992" i="2"/>
  <c r="I1992" i="2"/>
  <c r="F1992" i="2" s="1"/>
  <c r="G1993" i="2"/>
  <c r="I1993" i="2"/>
  <c r="F1993" i="2" s="1"/>
  <c r="G1994" i="2"/>
  <c r="I1994" i="2"/>
  <c r="F1994" i="2" s="1"/>
  <c r="G1995" i="2"/>
  <c r="I1995" i="2"/>
  <c r="F1995" i="2" s="1"/>
  <c r="G1996" i="2"/>
  <c r="I1996" i="2"/>
  <c r="F1996" i="2" s="1"/>
  <c r="G1997" i="2"/>
  <c r="I1997" i="2"/>
  <c r="F1997" i="2" s="1"/>
  <c r="G1998" i="2"/>
  <c r="I1998" i="2"/>
  <c r="F1998" i="2" s="1"/>
  <c r="G1999" i="2"/>
  <c r="I1999" i="2"/>
  <c r="F1999" i="2" s="1"/>
  <c r="G2000" i="2"/>
  <c r="I2000" i="2"/>
  <c r="F2000" i="2" s="1"/>
  <c r="D113" i="1" l="1"/>
  <c r="F113" i="1"/>
  <c r="F10" i="1" l="1"/>
  <c r="D7" i="1" l="1"/>
  <c r="D8" i="1"/>
  <c r="D9" i="1"/>
  <c r="D10" i="1"/>
  <c r="D11" i="1"/>
  <c r="H140" i="2" s="1"/>
  <c r="G140" i="2" s="1"/>
  <c r="D12" i="1"/>
  <c r="D13" i="1"/>
  <c r="D14" i="1"/>
  <c r="D15" i="1"/>
  <c r="D16" i="1"/>
  <c r="H142" i="2" s="1"/>
  <c r="G142" i="2" s="1"/>
  <c r="D17" i="1"/>
  <c r="D18" i="1"/>
  <c r="D19" i="1"/>
  <c r="D20" i="1"/>
  <c r="D21" i="1"/>
  <c r="D22" i="1"/>
  <c r="D23" i="1"/>
  <c r="D24" i="1"/>
  <c r="H158" i="2" s="1"/>
  <c r="G158" i="2" s="1"/>
  <c r="D25" i="1"/>
  <c r="H76" i="2" s="1"/>
  <c r="G76" i="2" s="1"/>
  <c r="D26" i="1"/>
  <c r="H187" i="2" s="1"/>
  <c r="G187" i="2" s="1"/>
  <c r="D27" i="1"/>
  <c r="D28" i="1"/>
  <c r="D29" i="1"/>
  <c r="D30" i="1"/>
  <c r="D31" i="1"/>
  <c r="D32" i="1"/>
  <c r="D33" i="1"/>
  <c r="D34" i="1"/>
  <c r="D35" i="1"/>
  <c r="H138" i="2" s="1"/>
  <c r="G138" i="2" s="1"/>
  <c r="D36" i="1"/>
  <c r="D37" i="1"/>
  <c r="D38" i="1"/>
  <c r="D39" i="1"/>
  <c r="D40" i="1"/>
  <c r="D41" i="1"/>
  <c r="D42" i="1"/>
  <c r="D43" i="1"/>
  <c r="H181" i="2" s="1"/>
  <c r="G181" i="2" s="1"/>
  <c r="D44" i="1"/>
  <c r="D45" i="1"/>
  <c r="D46" i="1"/>
  <c r="D47" i="1"/>
  <c r="D48" i="1"/>
  <c r="D49" i="1"/>
  <c r="D50" i="1"/>
  <c r="D51" i="1"/>
  <c r="H192" i="2" s="1"/>
  <c r="G192" i="2" s="1"/>
  <c r="D52" i="1"/>
  <c r="D53" i="1"/>
  <c r="D54" i="1"/>
  <c r="D55" i="1"/>
  <c r="H22" i="2" s="1"/>
  <c r="G22" i="2" s="1"/>
  <c r="D56" i="1"/>
  <c r="D57" i="1"/>
  <c r="D58" i="1"/>
  <c r="H137" i="2" s="1"/>
  <c r="G137" i="2" s="1"/>
  <c r="D59" i="1"/>
  <c r="D60" i="1"/>
  <c r="D61" i="1"/>
  <c r="D62" i="1"/>
  <c r="H184" i="2" s="1"/>
  <c r="G184" i="2" s="1"/>
  <c r="D63" i="1"/>
  <c r="D64" i="1"/>
  <c r="H70" i="2" s="1"/>
  <c r="G70" i="2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H204" i="2" s="1"/>
  <c r="G204" i="2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H31" i="2" s="1"/>
  <c r="G31" i="2" s="1"/>
  <c r="D108" i="1"/>
  <c r="H87" i="2" s="1"/>
  <c r="G87" i="2" s="1"/>
  <c r="D109" i="1"/>
  <c r="D110" i="1"/>
  <c r="H90" i="2" s="1"/>
  <c r="G90" i="2" s="1"/>
  <c r="D111" i="1"/>
  <c r="D112" i="1"/>
  <c r="F7" i="1"/>
  <c r="F8" i="1"/>
  <c r="F9" i="1"/>
  <c r="F11" i="1"/>
  <c r="I140" i="2" s="1"/>
  <c r="F140" i="2" s="1"/>
  <c r="F12" i="1"/>
  <c r="F13" i="1"/>
  <c r="F14" i="1"/>
  <c r="F15" i="1"/>
  <c r="F16" i="1"/>
  <c r="I142" i="2" s="1"/>
  <c r="F142" i="2" s="1"/>
  <c r="F17" i="1"/>
  <c r="F18" i="1"/>
  <c r="F19" i="1"/>
  <c r="F20" i="1"/>
  <c r="F21" i="1"/>
  <c r="F22" i="1"/>
  <c r="F23" i="1"/>
  <c r="F24" i="1"/>
  <c r="I158" i="2" s="1"/>
  <c r="F158" i="2" s="1"/>
  <c r="F25" i="1"/>
  <c r="I76" i="2" s="1"/>
  <c r="F76" i="2" s="1"/>
  <c r="F26" i="1"/>
  <c r="I187" i="2" s="1"/>
  <c r="F187" i="2" s="1"/>
  <c r="F27" i="1"/>
  <c r="F28" i="1"/>
  <c r="F29" i="1"/>
  <c r="F30" i="1"/>
  <c r="F31" i="1"/>
  <c r="F32" i="1"/>
  <c r="F33" i="1"/>
  <c r="F34" i="1"/>
  <c r="F35" i="1"/>
  <c r="I138" i="2" s="1"/>
  <c r="F138" i="2" s="1"/>
  <c r="F36" i="1"/>
  <c r="F37" i="1"/>
  <c r="F38" i="1"/>
  <c r="F39" i="1"/>
  <c r="F40" i="1"/>
  <c r="F41" i="1"/>
  <c r="F42" i="1"/>
  <c r="F43" i="1"/>
  <c r="I181" i="2" s="1"/>
  <c r="F181" i="2" s="1"/>
  <c r="F44" i="1"/>
  <c r="F45" i="1"/>
  <c r="F46" i="1"/>
  <c r="F47" i="1"/>
  <c r="F48" i="1"/>
  <c r="F49" i="1"/>
  <c r="F50" i="1"/>
  <c r="F51" i="1"/>
  <c r="I192" i="2" s="1"/>
  <c r="F192" i="2" s="1"/>
  <c r="F52" i="1"/>
  <c r="F53" i="1"/>
  <c r="F54" i="1"/>
  <c r="F55" i="1"/>
  <c r="I22" i="2" s="1"/>
  <c r="F22" i="2" s="1"/>
  <c r="F56" i="1"/>
  <c r="F57" i="1"/>
  <c r="F58" i="1"/>
  <c r="I137" i="2" s="1"/>
  <c r="F137" i="2" s="1"/>
  <c r="F59" i="1"/>
  <c r="F60" i="1"/>
  <c r="F61" i="1"/>
  <c r="F62" i="1"/>
  <c r="I184" i="2" s="1"/>
  <c r="F184" i="2" s="1"/>
  <c r="F63" i="1"/>
  <c r="F64" i="1"/>
  <c r="I70" i="2" s="1"/>
  <c r="F70" i="2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I204" i="2" s="1"/>
  <c r="F204" i="2" s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I31" i="2" s="1"/>
  <c r="F31" i="2" s="1"/>
  <c r="F108" i="1"/>
  <c r="I87" i="2" s="1"/>
  <c r="F87" i="2" s="1"/>
  <c r="F109" i="1"/>
  <c r="F110" i="1"/>
  <c r="I90" i="2" s="1"/>
  <c r="F90" i="2" s="1"/>
  <c r="F111" i="1"/>
  <c r="F112" i="1"/>
  <c r="F6" i="1"/>
  <c r="D6" i="1"/>
  <c r="I6" i="2" l="1"/>
  <c r="F6" i="2" s="1"/>
  <c r="I11" i="2"/>
  <c r="F11" i="2" s="1"/>
  <c r="I47" i="2"/>
  <c r="F47" i="2" s="1"/>
  <c r="I56" i="2"/>
  <c r="F56" i="2" s="1"/>
  <c r="I9" i="2"/>
  <c r="F9" i="2" s="1"/>
  <c r="I17" i="2"/>
  <c r="F17" i="2" s="1"/>
  <c r="I29" i="2"/>
  <c r="F29" i="2" s="1"/>
  <c r="I73" i="2"/>
  <c r="F73" i="2" s="1"/>
  <c r="I105" i="2"/>
  <c r="F105" i="2" s="1"/>
  <c r="I129" i="2"/>
  <c r="F129" i="2" s="1"/>
  <c r="I157" i="2"/>
  <c r="F157" i="2" s="1"/>
  <c r="I14" i="2"/>
  <c r="F14" i="2" s="1"/>
  <c r="I26" i="2"/>
  <c r="F26" i="2" s="1"/>
  <c r="I34" i="2"/>
  <c r="F34" i="2" s="1"/>
  <c r="I42" i="2"/>
  <c r="F42" i="2" s="1"/>
  <c r="I46" i="2"/>
  <c r="F46" i="2" s="1"/>
  <c r="I74" i="2"/>
  <c r="F74" i="2" s="1"/>
  <c r="I150" i="2"/>
  <c r="F150" i="2" s="1"/>
  <c r="I190" i="2"/>
  <c r="F190" i="2" s="1"/>
  <c r="I210" i="2"/>
  <c r="F210" i="2" s="1"/>
  <c r="I191" i="2"/>
  <c r="F191" i="2" s="1"/>
  <c r="I3" i="2"/>
  <c r="F3" i="2" s="1"/>
  <c r="I27" i="2"/>
  <c r="F27" i="2" s="1"/>
  <c r="I43" i="2"/>
  <c r="F43" i="2" s="1"/>
  <c r="I55" i="2"/>
  <c r="F55" i="2" s="1"/>
  <c r="I67" i="2"/>
  <c r="F67" i="2" s="1"/>
  <c r="I95" i="2"/>
  <c r="F95" i="2" s="1"/>
  <c r="I111" i="2"/>
  <c r="F111" i="2" s="1"/>
  <c r="I28" i="2"/>
  <c r="F28" i="2" s="1"/>
  <c r="I36" i="2"/>
  <c r="F36" i="2" s="1"/>
  <c r="I68" i="2"/>
  <c r="F68" i="2" s="1"/>
  <c r="I100" i="2"/>
  <c r="F100" i="2" s="1"/>
  <c r="I108" i="2"/>
  <c r="F108" i="2" s="1"/>
  <c r="I120" i="2"/>
  <c r="F120" i="2" s="1"/>
  <c r="I144" i="2"/>
  <c r="F144" i="2" s="1"/>
  <c r="H203" i="2"/>
  <c r="G203" i="2" s="1"/>
  <c r="H200" i="2"/>
  <c r="G200" i="2" s="1"/>
  <c r="H35" i="2"/>
  <c r="G35" i="2" s="1"/>
  <c r="H99" i="2"/>
  <c r="G99" i="2" s="1"/>
  <c r="H107" i="2"/>
  <c r="G107" i="2" s="1"/>
  <c r="H115" i="2"/>
  <c r="G115" i="2" s="1"/>
  <c r="H123" i="2"/>
  <c r="G123" i="2" s="1"/>
  <c r="H163" i="2"/>
  <c r="G163" i="2" s="1"/>
  <c r="H4" i="2"/>
  <c r="G4" i="2" s="1"/>
  <c r="H44" i="2"/>
  <c r="G44" i="2" s="1"/>
  <c r="H116" i="2"/>
  <c r="G116" i="2" s="1"/>
  <c r="H124" i="2"/>
  <c r="G124" i="2" s="1"/>
  <c r="H98" i="2"/>
  <c r="G98" i="2" s="1"/>
  <c r="H114" i="2"/>
  <c r="G114" i="2" s="1"/>
  <c r="H5" i="2"/>
  <c r="G5" i="2" s="1"/>
  <c r="H37" i="2"/>
  <c r="G37" i="2" s="1"/>
  <c r="H45" i="2"/>
  <c r="G45" i="2" s="1"/>
  <c r="H53" i="2"/>
  <c r="G53" i="2" s="1"/>
  <c r="H85" i="2"/>
  <c r="G85" i="2" s="1"/>
  <c r="H125" i="2"/>
  <c r="G125" i="2" s="1"/>
  <c r="H54" i="2"/>
  <c r="G54" i="2" s="1"/>
  <c r="H86" i="2"/>
  <c r="G86" i="2" s="1"/>
  <c r="H110" i="2"/>
  <c r="G110" i="2" s="1"/>
  <c r="H15" i="2"/>
  <c r="G15" i="2" s="1"/>
  <c r="H23" i="2"/>
  <c r="G23" i="2" s="1"/>
  <c r="H159" i="2"/>
  <c r="G159" i="2" s="1"/>
  <c r="H18" i="2"/>
  <c r="G18" i="2" s="1"/>
  <c r="H10" i="2"/>
  <c r="G10" i="2" s="1"/>
  <c r="H146" i="2"/>
  <c r="G146" i="2" s="1"/>
  <c r="H97" i="2"/>
  <c r="G97" i="2" s="1"/>
  <c r="H145" i="2"/>
  <c r="G145" i="2" s="1"/>
  <c r="H209" i="2"/>
  <c r="G209" i="2" s="1"/>
  <c r="H106" i="2"/>
  <c r="G106" i="2" s="1"/>
  <c r="I185" i="2"/>
  <c r="F185" i="2" s="1"/>
  <c r="I102" i="2"/>
  <c r="F102" i="2" s="1"/>
  <c r="I118" i="2"/>
  <c r="F118" i="2" s="1"/>
  <c r="I127" i="2"/>
  <c r="F127" i="2" s="1"/>
  <c r="I113" i="2"/>
  <c r="F113" i="2" s="1"/>
  <c r="I122" i="2"/>
  <c r="F122" i="2" s="1"/>
  <c r="I151" i="2"/>
  <c r="F151" i="2" s="1"/>
  <c r="I13" i="2"/>
  <c r="F13" i="2" s="1"/>
  <c r="I49" i="2"/>
  <c r="F49" i="2" s="1"/>
  <c r="I58" i="2"/>
  <c r="F58" i="2" s="1"/>
  <c r="I8" i="2"/>
  <c r="F8" i="2" s="1"/>
  <c r="I109" i="2"/>
  <c r="F109" i="2" s="1"/>
  <c r="I38" i="2"/>
  <c r="F38" i="2" s="1"/>
  <c r="I79" i="2"/>
  <c r="F79" i="2" s="1"/>
  <c r="I195" i="2"/>
  <c r="F195" i="2" s="1"/>
  <c r="I20" i="2"/>
  <c r="F20" i="2" s="1"/>
  <c r="I104" i="2"/>
  <c r="F104" i="2" s="1"/>
  <c r="I132" i="2"/>
  <c r="F132" i="2" s="1"/>
  <c r="I25" i="2"/>
  <c r="F25" i="2" s="1"/>
  <c r="I141" i="2"/>
  <c r="F141" i="2" s="1"/>
  <c r="I193" i="2"/>
  <c r="F193" i="2" s="1"/>
  <c r="H102" i="2"/>
  <c r="G102" i="2" s="1"/>
  <c r="H118" i="2"/>
  <c r="G118" i="2" s="1"/>
  <c r="H127" i="2"/>
  <c r="G127" i="2" s="1"/>
  <c r="H185" i="2"/>
  <c r="G185" i="2" s="1"/>
  <c r="H12" i="2"/>
  <c r="G12" i="2" s="1"/>
  <c r="H7" i="2"/>
  <c r="G7" i="2" s="1"/>
  <c r="H48" i="2"/>
  <c r="G48" i="2" s="1"/>
  <c r="H57" i="2"/>
  <c r="G57" i="2" s="1"/>
  <c r="H131" i="2"/>
  <c r="G131" i="2" s="1"/>
  <c r="H175" i="2"/>
  <c r="G175" i="2" s="1"/>
  <c r="H96" i="2"/>
  <c r="G96" i="2" s="1"/>
  <c r="H176" i="2"/>
  <c r="G176" i="2" s="1"/>
  <c r="H41" i="2"/>
  <c r="G41" i="2" s="1"/>
  <c r="H169" i="2"/>
  <c r="G169" i="2" s="1"/>
  <c r="H130" i="2"/>
  <c r="G130" i="2" s="1"/>
  <c r="H84" i="2"/>
  <c r="G84" i="2" s="1"/>
  <c r="H156" i="2"/>
  <c r="G156" i="2" s="1"/>
  <c r="H164" i="2"/>
  <c r="G164" i="2" s="1"/>
  <c r="H21" i="2"/>
  <c r="G21" i="2" s="1"/>
  <c r="H30" i="2"/>
  <c r="G30" i="2" s="1"/>
  <c r="H134" i="2"/>
  <c r="G134" i="2" s="1"/>
  <c r="H182" i="2"/>
  <c r="G182" i="2" s="1"/>
  <c r="H63" i="2"/>
  <c r="G63" i="2" s="1"/>
  <c r="H135" i="2"/>
  <c r="G135" i="2" s="1"/>
  <c r="H183" i="2"/>
  <c r="G183" i="2" s="1"/>
  <c r="H136" i="2"/>
  <c r="G136" i="2" s="1"/>
  <c r="H177" i="2"/>
  <c r="G177" i="2" s="1"/>
  <c r="H170" i="2"/>
  <c r="G170" i="2" s="1"/>
  <c r="H11" i="2"/>
  <c r="G11" i="2" s="1"/>
  <c r="H6" i="2"/>
  <c r="G6" i="2" s="1"/>
  <c r="H47" i="2"/>
  <c r="G47" i="2" s="1"/>
  <c r="H56" i="2"/>
  <c r="G56" i="2" s="1"/>
  <c r="I174" i="2"/>
  <c r="F174" i="2" s="1"/>
  <c r="I168" i="2"/>
  <c r="F168" i="2" s="1"/>
  <c r="I153" i="2"/>
  <c r="F153" i="2" s="1"/>
  <c r="I147" i="2"/>
  <c r="F147" i="2" s="1"/>
  <c r="I80" i="2"/>
  <c r="F80" i="2" s="1"/>
  <c r="I92" i="2"/>
  <c r="F92" i="2" s="1"/>
  <c r="I65" i="2"/>
  <c r="F65" i="2" s="1"/>
  <c r="I40" i="2"/>
  <c r="F40" i="2" s="1"/>
  <c r="I64" i="2"/>
  <c r="F64" i="2" s="1"/>
  <c r="H122" i="2"/>
  <c r="G122" i="2" s="1"/>
  <c r="H151" i="2"/>
  <c r="G151" i="2" s="1"/>
  <c r="H113" i="2"/>
  <c r="G113" i="2" s="1"/>
  <c r="H58" i="2"/>
  <c r="G58" i="2" s="1"/>
  <c r="H13" i="2"/>
  <c r="G13" i="2" s="1"/>
  <c r="H8" i="2"/>
  <c r="G8" i="2" s="1"/>
  <c r="H49" i="2"/>
  <c r="G49" i="2" s="1"/>
  <c r="H195" i="2"/>
  <c r="G195" i="2" s="1"/>
  <c r="H20" i="2"/>
  <c r="G20" i="2" s="1"/>
  <c r="H132" i="2"/>
  <c r="G132" i="2" s="1"/>
  <c r="H109" i="2"/>
  <c r="G109" i="2" s="1"/>
  <c r="H38" i="2"/>
  <c r="G38" i="2" s="1"/>
  <c r="H79" i="2"/>
  <c r="G79" i="2" s="1"/>
  <c r="H104" i="2"/>
  <c r="G104" i="2" s="1"/>
  <c r="H141" i="2"/>
  <c r="G141" i="2" s="1"/>
  <c r="H25" i="2"/>
  <c r="G25" i="2" s="1"/>
  <c r="H193" i="2"/>
  <c r="G193" i="2" s="1"/>
  <c r="I33" i="2"/>
  <c r="F33" i="2" s="1"/>
  <c r="I61" i="2"/>
  <c r="F61" i="2" s="1"/>
  <c r="I89" i="2"/>
  <c r="F89" i="2" s="1"/>
  <c r="I149" i="2"/>
  <c r="F149" i="2" s="1"/>
  <c r="I173" i="2"/>
  <c r="F173" i="2" s="1"/>
  <c r="I78" i="2"/>
  <c r="F78" i="2" s="1"/>
  <c r="I82" i="2"/>
  <c r="F82" i="2" s="1"/>
  <c r="I94" i="2"/>
  <c r="F94" i="2" s="1"/>
  <c r="I162" i="2"/>
  <c r="F162" i="2" s="1"/>
  <c r="I186" i="2"/>
  <c r="F186" i="2" s="1"/>
  <c r="I103" i="2"/>
  <c r="F103" i="2" s="1"/>
  <c r="I119" i="2"/>
  <c r="F119" i="2" s="1"/>
  <c r="I155" i="2"/>
  <c r="F155" i="2" s="1"/>
  <c r="I167" i="2"/>
  <c r="F167" i="2" s="1"/>
  <c r="I52" i="2"/>
  <c r="F52" i="2" s="1"/>
  <c r="I128" i="2"/>
  <c r="F128" i="2" s="1"/>
  <c r="I180" i="2"/>
  <c r="F180" i="2" s="1"/>
  <c r="I69" i="2"/>
  <c r="F69" i="2" s="1"/>
  <c r="I121" i="2"/>
  <c r="F121" i="2" s="1"/>
  <c r="I39" i="2"/>
  <c r="F39" i="2" s="1"/>
  <c r="I143" i="2"/>
  <c r="F143" i="2" s="1"/>
  <c r="I112" i="2"/>
  <c r="F112" i="2" s="1"/>
  <c r="I152" i="2"/>
  <c r="F152" i="2" s="1"/>
  <c r="H174" i="2"/>
  <c r="G174" i="2" s="1"/>
  <c r="H168" i="2"/>
  <c r="G168" i="2" s="1"/>
  <c r="H147" i="2"/>
  <c r="G147" i="2" s="1"/>
  <c r="H92" i="2"/>
  <c r="G92" i="2" s="1"/>
  <c r="H80" i="2"/>
  <c r="G80" i="2" s="1"/>
  <c r="H153" i="2"/>
  <c r="G153" i="2" s="1"/>
  <c r="H40" i="2"/>
  <c r="G40" i="2" s="1"/>
  <c r="H64" i="2"/>
  <c r="G64" i="2" s="1"/>
  <c r="H65" i="2"/>
  <c r="G65" i="2" s="1"/>
  <c r="I21" i="2"/>
  <c r="F21" i="2" s="1"/>
  <c r="I177" i="2"/>
  <c r="F177" i="2" s="1"/>
  <c r="I30" i="2"/>
  <c r="F30" i="2" s="1"/>
  <c r="I134" i="2"/>
  <c r="F134" i="2" s="1"/>
  <c r="I170" i="2"/>
  <c r="F170" i="2" s="1"/>
  <c r="I182" i="2"/>
  <c r="F182" i="2" s="1"/>
  <c r="I63" i="2"/>
  <c r="F63" i="2" s="1"/>
  <c r="I135" i="2"/>
  <c r="F135" i="2" s="1"/>
  <c r="I183" i="2"/>
  <c r="F183" i="2" s="1"/>
  <c r="I84" i="2"/>
  <c r="F84" i="2" s="1"/>
  <c r="I136" i="2"/>
  <c r="F136" i="2" s="1"/>
  <c r="I156" i="2"/>
  <c r="F156" i="2" s="1"/>
  <c r="I164" i="2"/>
  <c r="F164" i="2" s="1"/>
  <c r="I101" i="2"/>
  <c r="F101" i="2" s="1"/>
  <c r="I117" i="2"/>
  <c r="F117" i="2" s="1"/>
  <c r="I165" i="2"/>
  <c r="F165" i="2" s="1"/>
  <c r="I50" i="2"/>
  <c r="F50" i="2" s="1"/>
  <c r="I126" i="2"/>
  <c r="F126" i="2" s="1"/>
  <c r="I178" i="2"/>
  <c r="F178" i="2" s="1"/>
  <c r="I59" i="2"/>
  <c r="F59" i="2" s="1"/>
  <c r="I171" i="2"/>
  <c r="F171" i="2" s="1"/>
  <c r="I160" i="2"/>
  <c r="F160" i="2" s="1"/>
  <c r="I189" i="2"/>
  <c r="F189" i="2" s="1"/>
  <c r="I202" i="2"/>
  <c r="F202" i="2" s="1"/>
  <c r="I199" i="2"/>
  <c r="F199" i="2" s="1"/>
  <c r="I188" i="2"/>
  <c r="F188" i="2" s="1"/>
  <c r="H155" i="2"/>
  <c r="G155" i="2" s="1"/>
  <c r="H52" i="2"/>
  <c r="G52" i="2" s="1"/>
  <c r="H180" i="2"/>
  <c r="G180" i="2" s="1"/>
  <c r="H61" i="2"/>
  <c r="G61" i="2" s="1"/>
  <c r="H149" i="2"/>
  <c r="G149" i="2" s="1"/>
  <c r="H173" i="2"/>
  <c r="G173" i="2" s="1"/>
  <c r="H82" i="2"/>
  <c r="G82" i="2" s="1"/>
  <c r="H186" i="2"/>
  <c r="G186" i="2" s="1"/>
  <c r="H78" i="2"/>
  <c r="G78" i="2" s="1"/>
  <c r="H94" i="2"/>
  <c r="G94" i="2" s="1"/>
  <c r="H103" i="2"/>
  <c r="G103" i="2" s="1"/>
  <c r="H119" i="2"/>
  <c r="G119" i="2" s="1"/>
  <c r="H167" i="2"/>
  <c r="G167" i="2" s="1"/>
  <c r="H128" i="2"/>
  <c r="G128" i="2" s="1"/>
  <c r="H162" i="2"/>
  <c r="G162" i="2" s="1"/>
  <c r="H33" i="2"/>
  <c r="G33" i="2" s="1"/>
  <c r="H89" i="2"/>
  <c r="G89" i="2" s="1"/>
  <c r="H69" i="2"/>
  <c r="G69" i="2" s="1"/>
  <c r="H39" i="2"/>
  <c r="G39" i="2" s="1"/>
  <c r="H143" i="2"/>
  <c r="G143" i="2" s="1"/>
  <c r="H112" i="2"/>
  <c r="G112" i="2" s="1"/>
  <c r="H152" i="2"/>
  <c r="G152" i="2" s="1"/>
  <c r="H121" i="2"/>
  <c r="G121" i="2" s="1"/>
  <c r="I41" i="2"/>
  <c r="F41" i="2" s="1"/>
  <c r="I169" i="2"/>
  <c r="F169" i="2" s="1"/>
  <c r="I130" i="2"/>
  <c r="F130" i="2" s="1"/>
  <c r="I131" i="2"/>
  <c r="F131" i="2" s="1"/>
  <c r="I175" i="2"/>
  <c r="F175" i="2" s="1"/>
  <c r="I96" i="2"/>
  <c r="F96" i="2" s="1"/>
  <c r="I176" i="2"/>
  <c r="F176" i="2" s="1"/>
  <c r="I66" i="2"/>
  <c r="F66" i="2" s="1"/>
  <c r="I194" i="2"/>
  <c r="F194" i="2" s="1"/>
  <c r="I19" i="2"/>
  <c r="F19" i="2" s="1"/>
  <c r="I75" i="2"/>
  <c r="F75" i="2" s="1"/>
  <c r="I16" i="2"/>
  <c r="F16" i="2" s="1"/>
  <c r="I206" i="2"/>
  <c r="F206" i="2" s="1"/>
  <c r="I72" i="2"/>
  <c r="F72" i="2" s="1"/>
  <c r="H59" i="2"/>
  <c r="G59" i="2" s="1"/>
  <c r="H171" i="2"/>
  <c r="G171" i="2" s="1"/>
  <c r="H50" i="2"/>
  <c r="G50" i="2" s="1"/>
  <c r="H101" i="2"/>
  <c r="G101" i="2" s="1"/>
  <c r="H117" i="2"/>
  <c r="G117" i="2" s="1"/>
  <c r="H165" i="2"/>
  <c r="G165" i="2" s="1"/>
  <c r="H126" i="2"/>
  <c r="G126" i="2" s="1"/>
  <c r="H178" i="2"/>
  <c r="G178" i="2" s="1"/>
  <c r="H160" i="2"/>
  <c r="G160" i="2" s="1"/>
  <c r="H188" i="2"/>
  <c r="G188" i="2" s="1"/>
  <c r="H189" i="2"/>
  <c r="G189" i="2" s="1"/>
  <c r="H202" i="2"/>
  <c r="G202" i="2" s="1"/>
  <c r="H199" i="2"/>
  <c r="G199" i="2" s="1"/>
  <c r="I57" i="2"/>
  <c r="F57" i="2" s="1"/>
  <c r="I7" i="2"/>
  <c r="F7" i="2" s="1"/>
  <c r="I12" i="2"/>
  <c r="F12" i="2" s="1"/>
  <c r="I48" i="2"/>
  <c r="F48" i="2" s="1"/>
  <c r="H3" i="2"/>
  <c r="G3" i="2" s="1"/>
  <c r="H27" i="2"/>
  <c r="G27" i="2" s="1"/>
  <c r="H43" i="2"/>
  <c r="G43" i="2" s="1"/>
  <c r="H67" i="2"/>
  <c r="G67" i="2" s="1"/>
  <c r="H28" i="2"/>
  <c r="G28" i="2" s="1"/>
  <c r="H36" i="2"/>
  <c r="G36" i="2" s="1"/>
  <c r="H68" i="2"/>
  <c r="G68" i="2" s="1"/>
  <c r="H100" i="2"/>
  <c r="G100" i="2" s="1"/>
  <c r="H108" i="2"/>
  <c r="G108" i="2" s="1"/>
  <c r="H29" i="2"/>
  <c r="G29" i="2" s="1"/>
  <c r="H157" i="2"/>
  <c r="G157" i="2" s="1"/>
  <c r="H42" i="2"/>
  <c r="G42" i="2" s="1"/>
  <c r="H14" i="2"/>
  <c r="G14" i="2" s="1"/>
  <c r="H46" i="2"/>
  <c r="G46" i="2" s="1"/>
  <c r="H150" i="2"/>
  <c r="G150" i="2" s="1"/>
  <c r="H190" i="2"/>
  <c r="G190" i="2" s="1"/>
  <c r="H34" i="2"/>
  <c r="G34" i="2" s="1"/>
  <c r="H55" i="2"/>
  <c r="G55" i="2" s="1"/>
  <c r="H95" i="2"/>
  <c r="G95" i="2" s="1"/>
  <c r="H111" i="2"/>
  <c r="G111" i="2" s="1"/>
  <c r="H191" i="2"/>
  <c r="G191" i="2" s="1"/>
  <c r="H120" i="2"/>
  <c r="G120" i="2" s="1"/>
  <c r="H144" i="2"/>
  <c r="G144" i="2" s="1"/>
  <c r="H210" i="2"/>
  <c r="G210" i="2" s="1"/>
  <c r="H9" i="2"/>
  <c r="G9" i="2" s="1"/>
  <c r="H17" i="2"/>
  <c r="G17" i="2" s="1"/>
  <c r="H73" i="2"/>
  <c r="G73" i="2" s="1"/>
  <c r="H105" i="2"/>
  <c r="G105" i="2" s="1"/>
  <c r="H129" i="2"/>
  <c r="G129" i="2" s="1"/>
  <c r="H26" i="2"/>
  <c r="G26" i="2" s="1"/>
  <c r="H74" i="2"/>
  <c r="G74" i="2" s="1"/>
  <c r="I203" i="2"/>
  <c r="F203" i="2" s="1"/>
  <c r="I200" i="2"/>
  <c r="F200" i="2" s="1"/>
  <c r="I5" i="2"/>
  <c r="F5" i="2" s="1"/>
  <c r="I37" i="2"/>
  <c r="F37" i="2" s="1"/>
  <c r="I45" i="2"/>
  <c r="F45" i="2" s="1"/>
  <c r="I53" i="2"/>
  <c r="F53" i="2" s="1"/>
  <c r="I85" i="2"/>
  <c r="F85" i="2" s="1"/>
  <c r="I97" i="2"/>
  <c r="F97" i="2" s="1"/>
  <c r="I125" i="2"/>
  <c r="F125" i="2" s="1"/>
  <c r="I145" i="2"/>
  <c r="F145" i="2" s="1"/>
  <c r="I209" i="2"/>
  <c r="F209" i="2" s="1"/>
  <c r="I10" i="2"/>
  <c r="F10" i="2" s="1"/>
  <c r="I18" i="2"/>
  <c r="F18" i="2" s="1"/>
  <c r="I54" i="2"/>
  <c r="F54" i="2" s="1"/>
  <c r="I86" i="2"/>
  <c r="F86" i="2" s="1"/>
  <c r="I98" i="2"/>
  <c r="F98" i="2" s="1"/>
  <c r="I106" i="2"/>
  <c r="F106" i="2" s="1"/>
  <c r="I110" i="2"/>
  <c r="F110" i="2" s="1"/>
  <c r="I114" i="2"/>
  <c r="F114" i="2" s="1"/>
  <c r="I146" i="2"/>
  <c r="F146" i="2" s="1"/>
  <c r="I15" i="2"/>
  <c r="F15" i="2" s="1"/>
  <c r="I23" i="2"/>
  <c r="F23" i="2" s="1"/>
  <c r="I35" i="2"/>
  <c r="F35" i="2" s="1"/>
  <c r="I99" i="2"/>
  <c r="F99" i="2" s="1"/>
  <c r="I107" i="2"/>
  <c r="F107" i="2" s="1"/>
  <c r="I115" i="2"/>
  <c r="F115" i="2" s="1"/>
  <c r="I123" i="2"/>
  <c r="F123" i="2" s="1"/>
  <c r="I159" i="2"/>
  <c r="F159" i="2" s="1"/>
  <c r="I163" i="2"/>
  <c r="F163" i="2" s="1"/>
  <c r="I4" i="2"/>
  <c r="F4" i="2" s="1"/>
  <c r="I44" i="2"/>
  <c r="F44" i="2" s="1"/>
  <c r="I116" i="2"/>
  <c r="F116" i="2" s="1"/>
  <c r="I124" i="2"/>
  <c r="F124" i="2" s="1"/>
  <c r="H19" i="2"/>
  <c r="G19" i="2" s="1"/>
  <c r="H75" i="2"/>
  <c r="G75" i="2" s="1"/>
  <c r="H16" i="2"/>
  <c r="G16" i="2" s="1"/>
  <c r="H66" i="2"/>
  <c r="G66" i="2" s="1"/>
  <c r="H194" i="2"/>
  <c r="G194" i="2" s="1"/>
  <c r="H206" i="2"/>
  <c r="G206" i="2" s="1"/>
  <c r="H72" i="2"/>
  <c r="G72" i="2" s="1"/>
  <c r="F1" i="2" l="1"/>
  <c r="G1" i="2"/>
</calcChain>
</file>

<file path=xl/sharedStrings.xml><?xml version="1.0" encoding="utf-8"?>
<sst xmlns="http://schemas.openxmlformats.org/spreadsheetml/2006/main" count="907" uniqueCount="198">
  <si>
    <t>Material</t>
  </si>
  <si>
    <t>Código</t>
  </si>
  <si>
    <t>Coef. Peso</t>
  </si>
  <si>
    <t>Peso</t>
  </si>
  <si>
    <t>Coef. Pintura</t>
  </si>
  <si>
    <t>Área de pintura</t>
  </si>
  <si>
    <t>Quantidade</t>
  </si>
  <si>
    <t>Unid. Medida</t>
  </si>
  <si>
    <t>Aplicação</t>
  </si>
  <si>
    <t>TUBO, AÇO CARBONO, API 5L Gr. B, DN 3”, SCH.80</t>
  </si>
  <si>
    <t>m</t>
  </si>
  <si>
    <t>FABRICAÇÂO</t>
  </si>
  <si>
    <t>TUBO, AÇO CARBONO, API 5L Gr. B, DN 4”, SCH.80</t>
  </si>
  <si>
    <t>TUBO, AÇO CARBONO, API 5L Gr. B, DN 1.1/2", SCH.80</t>
  </si>
  <si>
    <t>TUBO, AÇO CARBONO, API 5L Gr. B, DN 2.1/2”, SCH.80</t>
  </si>
  <si>
    <t>TUBO, AÇO CARBONO, API 5L Gr. B, DN 4”, SCH.120</t>
  </si>
  <si>
    <t>TUBO, AÇO CARBONO, API 5L Gr. B, DN 6" , SCH.40</t>
  </si>
  <si>
    <t>TUBO, AÇO CARBONO, API 5L Gr. B, DN 8" , SCH.40</t>
  </si>
  <si>
    <t>TUBO, AÇO CARBONO, API 5L Gr. B, DN 10." , SCH.40</t>
  </si>
  <si>
    <t>CANTONEIRA, AÇO CARBONO, ASTM A-36, L 2” x 2” x 1/4“</t>
  </si>
  <si>
    <t>TUBO, AÇO CARBONO, API 5L Gr. B, DN 1.1/2", SCH.40</t>
  </si>
  <si>
    <t>TUBO, AÇO CARBONO, API 5L Gr. B, DN 3”, SCH.40</t>
  </si>
  <si>
    <t>TUBO, AÇO CARBONO, API 5L Gr. B, DN 2”, SCH.40</t>
  </si>
  <si>
    <t>TUBO, AÇO CARBONO, API 5L Gr. B, DN 1", SCH.40</t>
  </si>
  <si>
    <t>TUBO, AÇO CARBONO, API 5L Gr. B, DN 4”, SCH.40</t>
  </si>
  <si>
    <t>CURVA 90º RL, ASTM 234 Gr. WPB, DN 1. 1/2" , SCH.80</t>
  </si>
  <si>
    <t>pç</t>
  </si>
  <si>
    <t>APLICAÇÂO</t>
  </si>
  <si>
    <t>CURVA 45º RL, ASTM 234 Gr. WPB, DN 1. 1/2" , SCH.40</t>
  </si>
  <si>
    <t>CURVA 90º RL, ASTM 234 Gr. WPB, DN 1. 1/2" , SCH.40</t>
  </si>
  <si>
    <t>BARRA CHATA 5” X 1/4”, CONF. ASTM A-36</t>
  </si>
  <si>
    <t>TUBO, AÇO CARBONO, API 5L Gr. B, DN 2. 1/2" , SCH.40</t>
  </si>
  <si>
    <t>PARAFUSO CAB. SEXTAVADA M12 x 90mm, ROSCA TOTAL, AÇO CARBONO ISO 898-1 CASSE 8.8, GALV. CONF. ASTM A-153 OU ISSO 10684.</t>
  </si>
  <si>
    <t>GRAMPO TIPO " U " PARA TUBO Ø 8", BARRA REDONDA M20, COMPRIMENTO DE ROSCA 125mm, ROSCA UNC, C/ 04 PORCAS PESADAS E 04 ARRUELAS LISA; GALVANIZADO CONF. ASTM A-153. COM REVESTIMENTO NEOPRENE - (RB+RUL-219,1-PP-W32 - STAUFF)</t>
  </si>
  <si>
    <t>cj</t>
  </si>
  <si>
    <t>GRAMPO TIPO " U " PARA TUBO Ø 1/2", BARRA REDONDA M6, COMPRIMENTO DE ROSCA 48mm, ROSCA UNC, C/ 04 PORCAS PESADAS E 04 ARRUELAS LISA; GALVANIZADO CONF. ASTM A-153. COM REVESTIMENTO NEOPRENE - (RB+RUL-60,3-PP-W32 - STAUFF)</t>
  </si>
  <si>
    <t>CHAPA DE AÇO CARBONO 9,5mm, ASTM A-36.</t>
  </si>
  <si>
    <t>m²</t>
  </si>
  <si>
    <t>CHAPA DE AÇO CARBONO 6,3mm, ASTM A-36.</t>
  </si>
  <si>
    <t>CHAPA DE AÇO CARBONO 8,0mm, ASTM A-36.</t>
  </si>
  <si>
    <t>CHAPA DE TEFLON, PTFE, Esp. 1/8” (3,18mm)</t>
  </si>
  <si>
    <t>CHAPA DE AÇO CARBONO 12,7mm, ASTM A-36.</t>
  </si>
  <si>
    <t>CHAPA DE AÇO CARBONO 4,75mm, ASTM A-36.</t>
  </si>
  <si>
    <t>CANTONEIRA, AÇO CARBONO, ASTM A-36, L 3” x 3” x 5/16”</t>
  </si>
  <si>
    <t>CANTONEIRA, AÇO CARBONO, ASTM A-36, L 4” x 4” x 3/8“</t>
  </si>
  <si>
    <t>TUBO QUADRADO, CONFORME ASTM A-500 GR. B, DIMENSOES 60mm x 60mm x 6,35mm</t>
  </si>
  <si>
    <t>TUBO, AÇO CARBONO, API 5L Gr. B, DN 2”, SCH.80</t>
  </si>
  <si>
    <t>BARRA CHATA , CONFORME ASTM A-6, MATERIAL ASTM A-36, DIMENSOES 4" X 1/4"</t>
  </si>
  <si>
    <t>BARRA CHATA 3" x 3/8", ASTM A-36</t>
  </si>
  <si>
    <t>BARRA QUADRADA 7/8", AÇO CARBONO ASTM A-36, CONFORME PADRÃO ASTM A6.</t>
  </si>
  <si>
    <t>BARRA REDONDA , AÇO CARBONO ASTM A-36, CONFORME PADRÃO ASTM A6. DIÂMETRO 1/4"</t>
  </si>
  <si>
    <t>PERFIL W 150 x 22,5 (H), CONFORME ASTM A6, MATERIAL CONF. ASTM A572 Gr.50</t>
  </si>
  <si>
    <t>PERFIL W 200 x 35.9(H) CONFORME ASTM A6, MATERIAL CONF. ASTM A572 Gr.50</t>
  </si>
  <si>
    <t>CANTONEIRA, AÇO CARBONO, ASTM A-36, L 1” x 1” x 3/16“</t>
  </si>
  <si>
    <t>CANTONEIRA, AÇO CARBONO, ASTM A-36, L 2” x 2” x 3/16“</t>
  </si>
  <si>
    <t>CANTONEIRA, AÇO CARBONO, ASTM A-36, L 2 1/2” x 2 1/2” x 1/4“</t>
  </si>
  <si>
    <t>CANTONEIRA, AÇO CARBONO, ASTM A-36, L 4” x 4” x 1/2”</t>
  </si>
  <si>
    <t>CANTONEIRA, AÇO CARBONO, ASTM A-36, L 4” x 4” x 5/16“</t>
  </si>
  <si>
    <t>PERFIL LAMINADO U 4" X 9.30 KG/M, CONFORME ASTM A-6, MATERIAL ASTM A-572 GR. 50</t>
  </si>
  <si>
    <t>PERFIL LAMINADO U 6" X 15,62 KG/M, CONFORME ASTM A-6, MATERIAL ASTM A-572 GR. 50</t>
  </si>
  <si>
    <t>CANTONEIRA, AÇO CARBONO, ASTM A-36, L 3” x 3” x 1/4”</t>
  </si>
  <si>
    <t>CANTONEIRA, AÇO CARBONO, ASTM A-36, L 6” x 6” x 3/8“</t>
  </si>
  <si>
    <t>CANTONEIRA, AÇO CARBONO, ASTM A-36, L 3” x 3” x 3/8”</t>
  </si>
  <si>
    <t>PERFIL LAMINADO U6" X 12,2 KG/M, CONFORME ASTM A-6</t>
  </si>
  <si>
    <t>PERFIL LAMINADO U 8" X 17,1 KG/M, CONFORME ASTM A-6, MATERIAL ASTM A-572 GR. 50</t>
  </si>
  <si>
    <t>CANTONEIRA, AÇO CARBONO, ASTM A-36, L 5” x 5” x 1/2“</t>
  </si>
  <si>
    <t>PERFIL LAMINADO U 4" X 8,04 KG/M, CONFORME ASTM A-6, MATERIAL ASTM A-572 GR. 50</t>
  </si>
  <si>
    <t>PASTA PARA SOLDAGEM A FRIO, BELZONA 1111</t>
  </si>
  <si>
    <t>APLICAÇÃO</t>
  </si>
  <si>
    <t>ARRUELA LISA M8, AÇO INOX 316 ISO 7090 CLASS A4 200 HV.</t>
  </si>
  <si>
    <t>PARAFUSO CAB.SEXTAVADA M6 x 40mm, ROSCA TOTAL, AÇO INOX 316 ISO 3506-1 CLASS A4-70.</t>
  </si>
  <si>
    <t>PARAFUSO CAB. SEXTAVADA M12 x 45mm, ROSCA TOTAL, AÇO CARBONO ISO 898-1 CASSE 8.8, GALV. CONF. ASTM A-153 OU ISSO 10684.</t>
  </si>
  <si>
    <t>PARAFUSO CAB. SEXTAVADA M12 x 60mm, ROSCA TOTAL, AÇO CARBONO ISO 898-1 CASSE 8.8, GALV. CONF. ASTM A-153 OU ISSO 10684.</t>
  </si>
  <si>
    <t>PARAFUSO CAB. SEXTAVADA M16 x 50mm, ROSCA TOTAL, AÇO CARBONO ISO 898-1 CASSE 8.8, GALV. CONF. ASTM A-153 OU ISSO 10684.</t>
  </si>
  <si>
    <t>PARAFUSO CAB. SEXTAVADA M16 x 60mm, ROSCA TOTAL, AÇO CARBONO ISO 898-1 CASSE 8.8, GALV. CONF. ASTM A-153 OU ISSO 10684.</t>
  </si>
  <si>
    <t>PARAFUSO CAB. SEXTAVADA M12 x 40mm, ROSCA TOTAL, AÇO CARBONO ISO 898-1 CASSE 8.8, GALV. CONF. ASTM A-153 OU ISSO 10684.</t>
  </si>
  <si>
    <t>PORCA SEXTAVADA M16, AÇO CARBONO ISO 898-2 CLASSE 8, GALV. CONF. ASTM A-153 OU ISO 10684.</t>
  </si>
  <si>
    <t>PORCA SEXTAVADA TRAVANTE C/ NYLON M6, AÇO INOX 316 DIM 985 A4 (ISO 10511).</t>
  </si>
  <si>
    <t>PORCA SEXTAVADA TRAVANTE C/ NYLON M8, AÇO INOX 316 DIM 985 A4 (ISO 10511).</t>
  </si>
  <si>
    <t>PARAFUSO CAB. SEXTAVADA M16 x 110mm, ROSCA TOTAL, AÇO CARBONO ISO 898-1 CASSE 8.8, GALV. CONF. ASTM A-153 OU ISSO 10684.</t>
  </si>
  <si>
    <t>ARRUELA TIPO NORD LOCK ANTI-VIBRACAO M16, ACO CARBONO, GALVANIZADO POR IMERSAO A QUENTE CONFORME ASTM A-153 OU ISO 10684</t>
  </si>
  <si>
    <t>PARAFUSO CAB. SEXTAVADA M16 x 55mm, ROSCA TOTAL, AÇO CARBONO ISO 898-1 CASSE 8.8, GALV. CONF. ASTM A-153 OU ISSO 10684.</t>
  </si>
  <si>
    <t>ARRUELA TIPO NORD LOCK ANTI-VIBRACAO M12, ACO CARBONO, GALVANIZADO POR IMERSAO A QUENTE CONFORME ASTM A-153 OU ISO 10684</t>
  </si>
  <si>
    <t>GRAMPO TIPO " U " PARA TUBO Ø 1", BARRA REDONDA M10, COMPRIMENTO DE ROSCA 48mm, ROSCA UNC, C/ 04 PORCAS PESADAS E 04 ARRUELAS LISA; GALVANIZADO CONF. ASTM A-153. COM REVESTIMENTO NEOPRENE - (RB+RUL-33,7-PP-W32 - STAUFF)</t>
  </si>
  <si>
    <t>GRAMPO TIPO " U " PARA TUBO Ø 1.1/2", BARRA REDONDA M10, COMPRIMENTO DE ROSCA 55mm, ROSCA UNC, C/ 04 PORCAS PESADAS E 04 ARRUELAS LISA; GALVANIZADO CONF. ASTM A-153. COM REVESTIMENTO NEOPRENE - (RB+RUL-48,3-PP-W32 - STAUFF)</t>
  </si>
  <si>
    <t>GRAMPO TIPO " U " PARA TUBO Ø 2", BARRA REDONDA M12, COMPRIMENTO DE ROSCA 48mm, ROSCA UNC, C/ 04 PORCAS PESADAS E 04 ARRUELAS LISA; GALVANIZADO CONF. ASTM A-153. COM REVESTIMENTO NEOPRENE - (RB+RUL-60,3-PP-W32 - STAUFF)</t>
  </si>
  <si>
    <t>GRAMPO TIPO " U " PARA TUBO Ø 3", BARRA REDONDA M12, COMPRIMENTO DE ROSCA 82mm, ROSCA UNC, C/ 04 PORCAS PESADAS E 04 ARRUELAS LISA; GALVANIZADO CONF. ASTM A-153. COM REVESTIMENTO NEOPRENE - (RB+RUL-88,9-PP-W32 - STAUFF)</t>
  </si>
  <si>
    <t>GRAMPO TIPO " U " PARA TUBO Ø 4", BARRA REDONDA M16, COMPRIMENTO DE ROSCA 105mm, ROSCA UNC, C/ 04 PORCAS PESADAS E 04 ARRUELAS LISA; GALVANIZADO CONF. ASTM A-153. COM REVESTIMENTO NEOPRENE - (RB+RUL-114,3-PP-W32 - STAUFF)</t>
  </si>
  <si>
    <t>PARAFUSO CAB. SEXTAVADA M16 x 45mm, ROSCA TOTAL, AÇO CARBONO ISO 898-1 CASSE 8.8, GALV. CONF. ASTM A-153 OU ISSO 10684.</t>
  </si>
  <si>
    <t>GRAMPO TIPO " U " PARA TUBO Ø 1.1/4", BARRA REDONDA M10, COMPRIMENTO DE ROSCA 55mm, ROSCA UNC, C/ 04 PORCAS PESADAS E 04 ARRUELAS LISA; GALVANIZADO CONF. ASTM A-153. COM REVESTIMENTO NEOPRENE - (RB+RUL-48,3-PP-W32 - STAUFF)</t>
  </si>
  <si>
    <t>PARAFUSO CAB. SEXTAVADA M12 x 135mm, ROSCA TOTAL, AÇO CARBONO ISO 898-1 CASSE 8.8, GALV. CONF. ASTM A-153 OU ISSO 10684.</t>
  </si>
  <si>
    <t>PARAFUSO CAB. SEXTAVADA M16 x 145mm, ROSCA TOTAL, AÇO CARBONO ISO 898-1 CASSE 8.8, GALV. CONF. ASTM A-153 OU ISSO 10684.</t>
  </si>
  <si>
    <t>PARAFUSO CAB. SEXTAVADA M16 x 70mm, ROSCA TOTAL, AÇO CARBONO ISO 898-1 CASSE 8.8, GALV. CONF. ASTM A-153 OU ISSO 10684.</t>
  </si>
  <si>
    <t>PORCA SEXTAVADA M12, AÇO CARBONO ISO 898-2 CLASSE 8, GALV. CONF. ASTM A-153 OU ISO 10684.</t>
  </si>
  <si>
    <t>GRADE DE PISO, 760 X 1346MM; ACO CARBONO SAE 1010/1020, GALVANIZADO POR IMERCAO A QUENTE CONF. ASTM 123; BARRAS SERRILHADAS ESP. 3/16"; FIO DE LIGACAO ESP. O 6MM; MALHA 25MM X 100MM; A = 25MM</t>
  </si>
  <si>
    <t xml:space="preserve">PORCA FLANGEADA  M10 S-M NU-FL-M10 A4, AÇO INOX, REF HILT: 2203546   </t>
  </si>
  <si>
    <t>PINO HILTI  X-BT-MR M10/15 SN 8 OGL, AÇO INOX, REF HILT: 2205156</t>
  </si>
  <si>
    <t>PARAFUSO CAB. SEXTAVADA M12 x 50mm, ROSCA TOTAL, AÇO CARBONO ISO 898-1 CASSE 8.8, GALV. CONF. ASTM A-153 OU ISSO 10684.</t>
  </si>
  <si>
    <t>PARAFUSO CAB. SEXTAVADA M8 x 40mm, ROSCA TOTAL, AÇO INOX 316 ISO 3506-1 CLASS A4-70.</t>
  </si>
  <si>
    <t>PARAFUSO CAB. SEXTAVADA M16 x 130mm, ROSCA TOTAL, AÇO CARBONO ISO 898-1 CASSE 8.8, GALV. CONF. ASTM A-153 OU ISSO 10684.</t>
  </si>
  <si>
    <t>ARRUELA LISA M6, AÇO INOX 316 ISO 7090 CLASS A4 200 HV.</t>
  </si>
  <si>
    <t>TUBO, AÇO CARBONO, API 5L Gr. B, DN 6" , SCH.80</t>
  </si>
  <si>
    <t>REDUCAO CONCÊNTRICA, ACO CARBONO; DN 3" X 2", ASTM A-234 GR.WPB, SCH 80.</t>
  </si>
  <si>
    <t>CHAPA DE AÇO CARBONO 16,0mm, ASTM A-36</t>
  </si>
  <si>
    <t>CHAPA ACO CARBONO, 3/4" (19MM); ASTM A-36, CONFORME ASTM A6</t>
  </si>
  <si>
    <t>PERFIL LAMINADO W 150 X 29,8 KG/M, CONFORME ASTM A-6, MATERIAL ASTM A-572 GR. 50</t>
  </si>
  <si>
    <t>PERFIL LAMINADO W (HP) 250 X 62,0 KG/M, CONFORME ASTM A-6, MATERIAL ASTM A-572 GR. 50</t>
  </si>
  <si>
    <t>PERFIL LAMINADO I 4" X 11,4 KG/M, CONFORME ASTM A-6, MATERIAL ASTM A-572 GR. 50</t>
  </si>
  <si>
    <t>CANTONEIRA, AÇO CARBONO, ASTM A-36, L 4” x 4” x 1/4“</t>
  </si>
  <si>
    <t>PERFIL TIPO "H"; 4” X 20,5 KG/M; ACO CARBONO, ASTM A 36, CONFORME ASTM A6</t>
  </si>
  <si>
    <t>CANTONEIRA, AÇO CARBONO, ASTM A-36, L 5” x 5” x 3/8”</t>
  </si>
  <si>
    <t>ARRUELA CÔNICA M10, PARA PERFIL “I”, AÇO CARBORNO, SAE 1010/1020, GALV. POR IMERSÃO QUENTE CONF. ASTM A-153 OU ISO 10684 </t>
  </si>
  <si>
    <t>GRAMPO TIPO " U " PARA TUBO Ø 6", BARRA REDONDA M16, COMPRIMENTO DE ROSCA 105mm, ROSCA UNC, C/ 04 PORCAS PESADAS E 04 ARRUELAS LISA; GALVANIZADO CONF. ASTM A-153. COM REVESTIMENTO NEOPRENE - (RB+RUL-168,3-PP-W32 - STAUFF)</t>
  </si>
  <si>
    <t xml:space="preserve">ARRUELA DE CELERON UNIVERSAL Ø 8 x Ø 20 x 1,50 mm </t>
  </si>
  <si>
    <t>PARAFUSO CAB. SEXTAVADA M16 x 150mm, ROSCA TOTAL, AÇO CARBONO ISO 898-1 CASSE 8.8, GALV. CONF. ASTM A-153 OU ISSO 10684.</t>
  </si>
  <si>
    <t>PARAFUSO CAB. SEXTAVADA M12 x 90mm, ROSCA TOTAL, AÇO CARBONO ISO 898-1 CASSE 8.8, GALV. CONF. ASTM A-153 OU ISO 10684.</t>
  </si>
  <si>
    <t>PARAFUSO CAB. SEXTAVADA M12 x 130mm, ROSCA TOTAL, AÇO CARBONO ISO 898-1 CASSE 8.8, GALV. CONF. ASTM A-153 OU ISSO 10684.</t>
  </si>
  <si>
    <t>PARAFUSO CAB. SEXTAVADA M12 x 55mm, ROSCA TOTAL, AÇO CARBONO ISO 898-1 CASSE 8.8, GALV. CONF. ASTM A-153 OU ISO 10684.</t>
  </si>
  <si>
    <t>GRAMPO TIPO " U " PARA TUBO Ø 2", BARRA REDONDA Ø 3/8”, COMPRIMENTO MÍNIMO DE ROSCA 50mm, ROSCA UNC, ASTM A193 Gr. B7, C/ 04 PORCAS PESADAS, ASTM A-194 Gr 2H E 02 ARRUELAS LISA, ASTM F-436; GALVANIZADO CONF. ASTM A-153. COM REVESTIMENTO NEOPRENE</t>
  </si>
  <si>
    <t>GRAMPO TIPO " U " PARA TUBO Ø 3/4", BARRA REDONDA M10, COMPRIMENTO DE ROSCA 55mm, ROSCA UNC, C/ 04 PORCAS PESADAS E 04 ARRUELAS LISA; GALVANIZADO CONF. ASTM A-153. COM REVESTIMENTO NEOPRENE - (RB+RUL-48,3-PP-W32 - STAUFF)</t>
  </si>
  <si>
    <t>PARAFUSO CAB. SEXTAVADA M12 x 145mm, ROSCA TOTAL, AÇO CARBONO ISO 898-1 CASSE 8.8, GALV. CONF. ASTM A-153 OU ISSO 10684.</t>
  </si>
  <si>
    <t>GRAMPO TIPO " U " PARA TUBO Ø 1/2", BARRA REDONDA Ø 1/4”, COMPRIMENTO MÍNIMO DE ROSCA 50mm, ROSCA UNC, ASTM A193 Gr. B7, C/ 04 PORCAS PESADAS, ASTM A-194 Gr 2H E 02 ARRUELAS LISA, ASTM F-436; GALVANIZADO CONF. ASTM A-153. COM REVESTIMENTO NEOPRENE</t>
  </si>
  <si>
    <t>CANTONEIRA, AÇO CARBONO, ASTM A-36, L 3 1/2” x 3 1/2” x 3/8“</t>
  </si>
  <si>
    <t>REDUCAO CONCÊNTRICA; DN 3’’ X 2”; SCH 40 X SCH 40; ACO CARBONO; ASTM A-234 GR WPB; SEM COSTURA; PADRAO ASME B16.9; EXTREMIDADE SOLDA DE TOPO ASME B16.25.</t>
  </si>
  <si>
    <t>PARAFUSO CAB. SEXTAVADA M10 x 40mm, ROSCA TOTAL, AÇO CARBONO ISO 898-1 CASSE 8.8, GALV. CONF. ASTM A-153 OU ISSO 10684.</t>
  </si>
  <si>
    <t>PORCA SEXTAVADA M10, AÇO CARBONO ISO 898-2 CLASSE 8, GALV. CONF. ASTM A-153 OU ISO 10684.</t>
  </si>
  <si>
    <t>ARRUELA TIPO NORD LOCK ANTI-VIBRACAO M10, ACO CARBONO, GALVANIZADO POR IMERSAO A QUENTE CONFORME ASTM A-153 OU ISO 10684</t>
  </si>
  <si>
    <t>PARAFUSO CAB. SEXTAVADA M12 x 85mm, ROSCA TOTAL, AÇO CARBONO ISO 898-1 CASSE 8.8, GALV. CONF. ASTM A-153 OU ISSO 10684.</t>
  </si>
  <si>
    <t>TUBO, AÇO CARBONO, API 5L Gr. B, DN 20" , SCH.40</t>
  </si>
  <si>
    <t>TUBO QUADRADO, CONFORME ASTM A-500 GR. B, DIMENSOES 80MM X 80MM X 4,75MM</t>
  </si>
  <si>
    <t>PORCA SEXTAVADA AUTOTRAVANTE; M10, COM INSERCAO DE NYLON, ACO CARBONO ISO 898-2 CLASSE 8, GALVANIZADA POR IMERSAO A QUENTE CONFORME PADRAO ASTM A-153 OU ISO 10684</t>
  </si>
  <si>
    <t>PORCA SEXTAVADA AUTOTRAVANTE, M16, COM INSERCAO DE NYLON, ACO CARBONO ISO 898-2 CLASSE 8, GALVANIZADA POR IMERSAO A QUENTE CONFORME PADRAO ASTM A-153 OU ISO 10684</t>
  </si>
  <si>
    <t>PORCA SEXTAVADA AUTOTRAVANTE, M12, COM INSERCAO DE NYLON, ACO CARBONO ISO 898-2 CLASSE 8, GALVANIZADA POR IMERSAO A QUENTE CONFORME PADRAO ASTM A-153 OU ISO 10684</t>
  </si>
  <si>
    <t>TUBO DN 5", SEM COSTURA, CONFORME ASME B36.10M E MATERIAL ASTM A106 GR. B, SCH. 40</t>
  </si>
  <si>
    <t>PERFIL LAMINADO U 10" X 22,77 KG/M, CONFORME ASTM A-6, MATERIAL ASTM A-572 GR. 50</t>
  </si>
  <si>
    <t>PARAFUSO GRAMPO TIPO "U" O 3/8”; P/ TUBO; DN 2”; SERIE PESADA; ACO LIGA; ASTM A193 GR. B7; COM 4 PORCAS HEXAGONAIS AÇO LIGA ASTM A-194 Gr. 2H E 2 ARRUELAS PLANAS ASTM F-436; GALVANIZADO A QUENTE, COM REVESTIMENTO DE NEOPRENE</t>
  </si>
  <si>
    <t>PARAFUSO GRAMPO TIPO "U" O 3/8”; P/ TUBO; DN 1. 1/2”; SERIE PESADA; ACO LIGA; ASTM A193 GR. B7; COM 4 PORCAS HEXAGONAIS AÇO LIGA ASTM A-194 Gr. 2H E 2 ARRUELAS PLANAS ASTM F-436; GALVANIZADO A QUENTE, COM REVESTIMENTO DE NEOPRENE</t>
  </si>
  <si>
    <t>PARAFUSO GRAMPO TIPO "U" O 1/2”; P/ TUBO; DN 4”; SERIE PESADA; ACO LIGA; ASTM A193 GR. B7; COM 4 PORCAS HEXAGONAIS AÇO LIGA ASTM A-194 Gr. 2H E 2 ARRUELAS PLANAS ASTM F-436; GALVANIZADO A QUENTE, COM REVESTIMENTO DE NEOPRENE</t>
  </si>
  <si>
    <t>MANTA DE NEOPRENE ESPESSURA 5 MM DUREZA 60 SHORE A ; 2000 X 400 MM</t>
  </si>
  <si>
    <t>TUBO, AÇO CARBONO, API 5L Gr. B, DN 3 1/2" , SCH.40</t>
  </si>
  <si>
    <t>TUBO, AÇO CARBONO, API 5L Gr. B, DN 5”, SCH 120</t>
  </si>
  <si>
    <t>CANTONEIRA, AÇO CARBONO, ASTM A-36, L 2 1/2” x 2 1/2” x 3/16“</t>
  </si>
  <si>
    <t>Quant.</t>
  </si>
  <si>
    <t>Dimensão</t>
  </si>
  <si>
    <t>Total</t>
  </si>
  <si>
    <t>Área Pint.</t>
  </si>
  <si>
    <t>TAG DO CONJUNTO</t>
  </si>
  <si>
    <t>Tela aço Inox 316L, malha 5mm X fio
1,2 abertura 4mm</t>
  </si>
  <si>
    <t>PARAFUSO GRAMPO TIPO “U”; 1/4’’ ( PARA TUBO 1.1/2’’) AÇO LIGA; ASTM A-193 Gr. B7, COM 04 PORCAS HEXAGONAIS; AÇO LIGA; ASTM A-194 Gr 2H; GALVANIZADOS A QUENTE CONF. ASTM A153 OU ISO 1461</t>
  </si>
  <si>
    <t>PARAFUSO GRAMPO TIPO “U”; 3/4’’ ( PARA TUBO 12"); ACO LIGA; ASTM A-193 GR. B7, COM 04 PORCAS HEXAGONAIS; ACO LIGA; ASTM A-194 GR 2H; GALVANIZADOS A QUENTE CONF. ASTM A153, COM REVESTIMENTO DE NEOPRENE NA AREA NAO ROSQUEADA</t>
  </si>
  <si>
    <t>PARAFUSO GRAMPO TIPO “U”; 3/4’’ ( PARA TUBO 16"); ACO LIGA; ASTM A-193 GR. B7, COM 04 PORCAS HEXAGONAIS; ACO LIGA; ASTM A-194 GR 2H; GALVANIZADOS A QUENTE CONF. ASTM A153, COM REVESTIMENTO DE NEOPRENE NA AREA NAO ROSQUEADA</t>
  </si>
  <si>
    <t>PARAFUSO GRAMPO TIPO “U” O1/2"; P/ TUBO; DN 3" (DE= 89MM); ACO LIGA; ASTM A-193 GR. B7, COM 04 PORCAS HEXAGONAIS; ACO LIGA; ASTM A-194 GR 2H; GALVANIZADOS AQUENTE CONF. ASTM A153, COM REVESTIMENTO DE NEOPRENE NA AREA NAO ROSQUEADA.</t>
  </si>
  <si>
    <t>PARAFUSO GRAMPO TIPO “U” O3/8"; P/ TUBO; DN 2" (DE= 60MM); ACO LIGA; ASTM A-193 GR. B7, COM 04 PORCAS HEXAGONAIS; ACO LIGA; ASTM A-194 GR 2H; GALVANIZADOS AQUENTE CONF. ASTM A153, COM REVESTIMENTO DE NEOPRENE NA AREA NAO ROSQUEADA.</t>
  </si>
  <si>
    <t>PARAFUSO GRAMPO TIPO “U”; O5/8"; P/ TUBO; DN 8" (DE= 219MM); ACO LIGA; ASTM A-193 GR. B7, COM 04 PORCAS HEXAGONAIS; ACOLIGA; ASTM A-194 GR 2H; GALVANIZADOS AQUENTE CONF. ASTM A153, COM REVESTIMENTO DE NEOPRENE NA AREA NAO ROSQUEADA.</t>
  </si>
  <si>
    <t>PARAFUSO GRAMPO TIPO “U”; 3/4’’ PARA TUBO 20’; ACO LIGA; ASTM A-193 GR. B7, C/ 04 PORCAS HEXAGONAIS; ACO LIGA; ASTM A-194 GR 2H; GALVANIZADOS A QUENTE CONF. ASTM A153, REVEST DE NEOPRENE NA AREA NAO ROSQUEADA</t>
  </si>
  <si>
    <t>PARAFUSO GRAMPO TIPO "U" 3/4’’ ( PARA TUBO 10’’); ACO LIGA; ASTM A-193 GR. B7, COM 04 PORCAS HEXAGONAIS; ACO LIGA; ASTM A-194 GR 2H; GALVANIZADOS A QUENTE CONF. ASTM A153, COM REVESTIMENTO DE NEOPRENE NA AREA NAO ROSQUEADA.</t>
  </si>
  <si>
    <t>PARAFUSO GRAMPO TIPO "U", DN 1” (PARA TUBO DN 24”); ACO LIGA; ASTM A-193 GR. B7, COM 04 PORCAS HEXAGONAIS; ACO LIGA; ASTM A-194 GR.2H; GALVANIZADOS AQUENTE CONF. ASTM A153, COM REVESTIMENTO DE NEOPRENE NA AREA NAO ROSQUEADA</t>
  </si>
  <si>
    <t>PARAFUSO GRAMPO TIPO "U" O 1/2”; P/ TUBO; DN 4” (DE= 114,3MM); SERIE PESADA; ACO LIGA; ASTM A193 GR. B7; COM 4 PORCAS HEXAGONAIS; ACO LIGA; ASTM A194 GR.2H; GALVANIZADO A QUENTE CONFORME ASTM A153</t>
  </si>
  <si>
    <t>PARAFUSO GRAMPO TIPO "U" O 5/8”; P/ TUBO; DN 6” (DE= 168,3MM); SERIE PESADA; ACO LIGA; ASTM A193 GR. B7; COM 4 PORCAS HEXAGONAIS; ACO LIGA; ASTM A194 GR.2H; GALVANIZADO A QUENTE CONFORME ASTM A153</t>
  </si>
  <si>
    <t>PARAFUSO GRAMPO TIPO "U" O 5/8”; P/ TUBO; DN 8” (DE= 219,1MM); SERIE PESADA; ACO LIGA; ASTM A193 GR. B7; COM 4 PORCAS HEXAGONAIS; ACO LIGA; ASTM A194 GR.2H; GALVANIZADO A QUENTE CONFORME ASTM A153</t>
  </si>
  <si>
    <t>PARAFUSO GRAMPO TIPO "U" O 7/8”; P/ TUBO; DN 12” (DE= 323,8MM); SERIE PESADA; ACO LIGA; ASTM A193 GR. B7; COM 4 PORCAS HEXAGONAIS; ACO LIGA; ASTM A194 GR.2H; GALVANIZADO A QUENTE CONFORME ASTM A153</t>
  </si>
  <si>
    <t>PARAFUSO GRAMPO TIPO “U”; SÉRIE PESADA; O1/4"; P/ TUBO O 1" ; ACO LIGA; ASTM A-193 GR. B7, COM 04 PORCAS HEXAGONAIS; ACO LIGA; ASTM A-194 GR 2H; GALVANIZADOS A QUENTE CONF. ASTM A153, COM REVESTIMENTO DE NEOPRENE NA AREA NAO ROSQUEADA.</t>
  </si>
  <si>
    <t>CANTONEIRA, AÇO CARBONO, ASTM A-36, L 3 1/2” x 3 1/2” x 1/4“</t>
  </si>
  <si>
    <t>PARAFUSO GRAMPO TIPO "U" O 1/2”; P/ TUBO; DN 3.1/2”; SERIE PESADA; ACO LIGA; ASTM A193 GR. B7; COM 4 PORCAS HEXAGONAIS AÇO LIGA ASTM A-194 Gr. 2H E 2 ARRUELAS PLANAS ASTM F-436; GALVANIZADO A QUENTE, COM REVESTIMENTO DE NEOPRENE</t>
  </si>
  <si>
    <t>PERFIL LAMINADO W 150 X 18,0 KG/M, CONFORME ASTM A-6, MATERIAL ASTM A-572 GR. 50</t>
  </si>
  <si>
    <t>TUBO QUADRADO, CONFORME ASTM A-500 Gr. B, DIMENSOES 100,0mm x 100,0mm x 4,75mm</t>
  </si>
  <si>
    <t>TUBO QUADRADO, CONFORME ASTM A-500 GR. B, DIMENSOES 40,0mm x 40,0mm x 4,75mm</t>
  </si>
  <si>
    <t>BARRA CHATA , CONFORME ASTM A-6, MATERIAL ASTM A-36, DIMENSOES 2" X 1/4"</t>
  </si>
  <si>
    <t>CANTONEIRA, AÇO CARBONO, ASTM A-36, L 2” x 2” x 3/8“</t>
  </si>
  <si>
    <t>TUBO QUADRADO, CONFORME ASTM A-500 Gr. B, DIMENSOES 140,0mm x 60,0mm x 6,35mm</t>
  </si>
  <si>
    <t>GRADE DE PISO, 405 X 430MM; ACO CARBONO SAE 1010/1020, GALVANIZADO POR IMERSAO A QUENTE CONF. ASTM 123; BARRAS SERRILHADAS ESP. 3/16"; FIO DE LIGACAO ESP. O 6MM; MALHA 30MM X 100MM; A = 40MM</t>
  </si>
  <si>
    <t>GRADE DE PISO, 370 X 990MM; ACO CARBONO SAE 1010/1020, GALVANIZADO POR IMERSAO A QUENTE CONF. ASTM 123; BARRAS SERRILHADAS ESP. 3/16"; FIO DE LIGACAO ESP. O 6MM; MALHA 30MM X 100MM; A = 40MM</t>
  </si>
  <si>
    <r>
      <t xml:space="preserve">PINO HILTI  X-BT-MR M10/15 SN 8 OGL, AÇO INOX, </t>
    </r>
    <r>
      <rPr>
        <sz val="11"/>
        <color rgb="FFFF0000"/>
        <rFont val="Calibri"/>
        <family val="2"/>
        <scheme val="minor"/>
      </rPr>
      <t>REF HILT: 2205156</t>
    </r>
  </si>
  <si>
    <t>PERFIL LAMINADO U 3" X 6,11 KG/M, CONFORME ASTM A-6, MATERIAL ASTM A-572 GR. 50</t>
  </si>
  <si>
    <t>DEGRAU GRADEADO, LARGURA = 1200MM, COMPR. = 275MM, ACO CARBONO SAE1010/1020 OU ASTM A36,GALVANIZADO POR IMERCAO A QUENTE CONF.ASTM 123; BARRAS SERRILHADAS ESP. 3/16"; FIO DE LIGACAO O 5/16”; MALHA 35MM X 100MM, H = 35MM</t>
  </si>
  <si>
    <t>kg</t>
  </si>
  <si>
    <t>PERFIL LAMINADO W (HP) 200 X 53,0 KG/M, CONFORME ASTM A-6, MATERIAL ASTM A-572 GR. 50</t>
  </si>
  <si>
    <t>TUBO, DN 24", ACO CARBONO, API 5L GR. B, STD X-S</t>
  </si>
  <si>
    <t>DE-0001</t>
  </si>
  <si>
    <t>DE-0002</t>
  </si>
  <si>
    <t>DE-0003</t>
  </si>
  <si>
    <t>DE-0004</t>
  </si>
  <si>
    <t>DE-0005</t>
  </si>
  <si>
    <t>DE-0006</t>
  </si>
  <si>
    <t>DE-0007</t>
  </si>
  <si>
    <t>DE-0008</t>
  </si>
  <si>
    <t>DE-0009</t>
  </si>
  <si>
    <t>DE-0010</t>
  </si>
  <si>
    <t>DE-0011</t>
  </si>
  <si>
    <t>DE-0012</t>
  </si>
  <si>
    <t>DE-0013</t>
  </si>
  <si>
    <t>DE-0014</t>
  </si>
  <si>
    <t>DE-0015</t>
  </si>
  <si>
    <t>DE-0016</t>
  </si>
  <si>
    <t>DE-0017</t>
  </si>
  <si>
    <t>DE-0018</t>
  </si>
  <si>
    <t>DE-0019</t>
  </si>
  <si>
    <t>DE-0020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</si>
</sst>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.&quot;###&quot;.&quot;######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 applyAlignment="1" applyProtection="1">
      <alignment vertical="center" wrapText="1"/>
      <protection locked="0"/>
    </xf>
    <xf numFmtId="165" fontId="0" fillId="3" borderId="0" xfId="0" applyNumberFormat="1" applyFill="1"/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/>
    <xf numFmtId="2" fontId="5" fillId="3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2" fontId="0" fillId="3" borderId="1" xfId="0" applyNumberForma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0" borderId="0" xfId="0" applyNumberFormat="1" applyAlignment="1" applyProtection="1">
      <alignment horizontal="center"/>
      <protection locked="0"/>
    </xf>
    <xf numFmtId="2" fontId="5" fillId="6" borderId="0" xfId="0" applyNumberFormat="1" applyFont="1" applyFill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562EE1F-6316-4F82-BB89-1E8A0F7DD8A7}">
  <we:reference id="81ae7f57-2760-4043-a9cb-e0d36209e808" version="1.3.0.0" store="EXCatalog" storeType="EXCatalog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8BA9707A-DE3A-4586-B771-790DC89DB783}">
  <we:reference id="8bc018e3-f345-40d4-8f1d-97951765d531" version="1.5.0.0" store="EXCatalog" storeType="EXCatalog"/>
  <we:alternateReferences>
    <we:reference id="WA104380862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zoomScale="85" zoomScaleNormal="85" workbookViewId="0">
      <pane ySplit="5" topLeftCell="A6" activePane="bottomLeft" state="frozen"/>
      <selection pane="bottomLeft" activeCell="B6" sqref="B6:B163"/>
    </sheetView>
  </sheetViews>
  <sheetFormatPr defaultRowHeight="15" x14ac:dyDescent="0.25"/>
  <cols>
    <col min="1" max="1" width="67.7109375" customWidth="1"/>
    <col min="2" max="2" width="14.140625" bestFit="1" customWidth="1"/>
    <col min="3" max="3" width="9.7109375" customWidth="1"/>
    <col min="4" max="4" width="10.85546875" customWidth="1"/>
    <col min="5" max="5" width="9.140625" style="7" customWidth="1"/>
    <col min="6" max="6" width="11.140625" customWidth="1"/>
    <col min="7" max="7" width="13.7109375" customWidth="1"/>
    <col min="8" max="8" width="10.85546875" customWidth="1"/>
    <col min="9" max="9" width="12.42578125" style="36" bestFit="1" customWidth="1"/>
  </cols>
  <sheetData>
    <row r="1" spans="1:9" x14ac:dyDescent="0.25">
      <c r="E1"/>
    </row>
    <row r="2" spans="1:9" x14ac:dyDescent="0.25">
      <c r="E2"/>
    </row>
    <row r="3" spans="1:9" x14ac:dyDescent="0.25">
      <c r="E3"/>
    </row>
    <row r="4" spans="1:9" x14ac:dyDescent="0.25">
      <c r="E4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35" t="s">
        <v>8</v>
      </c>
    </row>
    <row r="6" spans="1:9" x14ac:dyDescent="0.25">
      <c r="A6" s="3" t="s">
        <v>9</v>
      </c>
      <c r="B6" s="2">
        <v>101010101</v>
      </c>
      <c r="C6" s="4">
        <v>15.25</v>
      </c>
      <c r="D6" s="4">
        <f>G6*C6</f>
        <v>0</v>
      </c>
      <c r="E6" s="6">
        <v>0.27900000000000003</v>
      </c>
      <c r="F6" s="6">
        <f>G6*E6</f>
        <v>0</v>
      </c>
      <c r="G6" s="4"/>
      <c r="H6" s="5" t="s">
        <v>10</v>
      </c>
      <c r="I6" s="36" t="s">
        <v>11</v>
      </c>
    </row>
    <row r="7" spans="1:9" x14ac:dyDescent="0.25">
      <c r="A7" s="3" t="s">
        <v>12</v>
      </c>
      <c r="B7" s="2">
        <v>101010102</v>
      </c>
      <c r="C7" s="4">
        <v>22.29</v>
      </c>
      <c r="D7" s="4">
        <f t="shared" ref="D7:D69" si="0">G7*C7</f>
        <v>0</v>
      </c>
      <c r="E7" s="6">
        <v>0.35599999999999998</v>
      </c>
      <c r="F7" s="6">
        <f t="shared" ref="F7:F69" si="1">G7*E7</f>
        <v>0</v>
      </c>
      <c r="G7" s="4"/>
      <c r="H7" s="5" t="s">
        <v>10</v>
      </c>
      <c r="I7" s="36" t="s">
        <v>11</v>
      </c>
    </row>
    <row r="8" spans="1:9" x14ac:dyDescent="0.25">
      <c r="A8" s="3" t="s">
        <v>13</v>
      </c>
      <c r="B8" s="2">
        <v>101010103</v>
      </c>
      <c r="C8" s="4">
        <v>5.4</v>
      </c>
      <c r="D8" s="4">
        <f t="shared" si="0"/>
        <v>0</v>
      </c>
      <c r="E8" s="6">
        <v>0.152</v>
      </c>
      <c r="F8" s="6">
        <f t="shared" si="1"/>
        <v>0</v>
      </c>
      <c r="G8" s="4"/>
      <c r="H8" s="5" t="s">
        <v>10</v>
      </c>
      <c r="I8" s="36" t="s">
        <v>11</v>
      </c>
    </row>
    <row r="9" spans="1:9" x14ac:dyDescent="0.25">
      <c r="A9" s="3" t="s">
        <v>14</v>
      </c>
      <c r="B9" s="2">
        <v>101010104</v>
      </c>
      <c r="C9" s="4">
        <v>11.4</v>
      </c>
      <c r="D9" s="4">
        <f t="shared" si="0"/>
        <v>0</v>
      </c>
      <c r="E9" s="6">
        <v>0.22900000000000001</v>
      </c>
      <c r="F9" s="6">
        <f t="shared" si="1"/>
        <v>0</v>
      </c>
      <c r="G9" s="4"/>
      <c r="H9" s="5" t="s">
        <v>10</v>
      </c>
      <c r="I9" s="36" t="s">
        <v>11</v>
      </c>
    </row>
    <row r="10" spans="1:9" x14ac:dyDescent="0.25">
      <c r="A10" s="3" t="s">
        <v>15</v>
      </c>
      <c r="B10" s="2">
        <v>101010105</v>
      </c>
      <c r="C10" s="4">
        <v>28.2</v>
      </c>
      <c r="D10" s="4">
        <f t="shared" si="0"/>
        <v>0</v>
      </c>
      <c r="E10" s="6">
        <v>0.1143</v>
      </c>
      <c r="F10" s="6">
        <f t="shared" si="1"/>
        <v>0</v>
      </c>
      <c r="G10" s="4"/>
      <c r="H10" s="5" t="s">
        <v>10</v>
      </c>
      <c r="I10" s="36" t="s">
        <v>11</v>
      </c>
    </row>
    <row r="11" spans="1:9" x14ac:dyDescent="0.25">
      <c r="A11" s="3" t="s">
        <v>16</v>
      </c>
      <c r="B11" s="2">
        <v>101010106</v>
      </c>
      <c r="C11" s="4">
        <v>28.23</v>
      </c>
      <c r="D11" s="4">
        <f t="shared" si="0"/>
        <v>0</v>
      </c>
      <c r="E11" s="6">
        <v>0.52800000000000002</v>
      </c>
      <c r="F11" s="6">
        <f t="shared" si="1"/>
        <v>0</v>
      </c>
      <c r="G11" s="4"/>
      <c r="H11" s="5" t="s">
        <v>10</v>
      </c>
      <c r="I11" s="36" t="s">
        <v>11</v>
      </c>
    </row>
    <row r="12" spans="1:9" x14ac:dyDescent="0.25">
      <c r="A12" s="3" t="s">
        <v>17</v>
      </c>
      <c r="B12" s="2">
        <v>101010107</v>
      </c>
      <c r="C12" s="4">
        <v>42.48</v>
      </c>
      <c r="D12" s="4">
        <f t="shared" si="0"/>
        <v>0</v>
      </c>
      <c r="E12" s="6">
        <v>0.68799999999999994</v>
      </c>
      <c r="F12" s="6">
        <f t="shared" si="1"/>
        <v>0</v>
      </c>
      <c r="G12" s="4"/>
      <c r="H12" s="5" t="s">
        <v>10</v>
      </c>
      <c r="I12" s="36" t="s">
        <v>11</v>
      </c>
    </row>
    <row r="13" spans="1:9" x14ac:dyDescent="0.25">
      <c r="A13" s="3" t="s">
        <v>18</v>
      </c>
      <c r="B13" s="2">
        <v>101010108</v>
      </c>
      <c r="C13" s="4">
        <v>60.23</v>
      </c>
      <c r="D13" s="4">
        <f t="shared" si="0"/>
        <v>0</v>
      </c>
      <c r="E13" s="6">
        <v>0.85799999999999998</v>
      </c>
      <c r="F13" s="6">
        <f t="shared" si="1"/>
        <v>0</v>
      </c>
      <c r="G13" s="4"/>
      <c r="H13" s="5" t="s">
        <v>10</v>
      </c>
      <c r="I13" s="36" t="s">
        <v>11</v>
      </c>
    </row>
    <row r="14" spans="1:9" x14ac:dyDescent="0.25">
      <c r="A14" s="3" t="s">
        <v>19</v>
      </c>
      <c r="B14" s="2">
        <v>101010109</v>
      </c>
      <c r="C14" s="4">
        <v>4.74</v>
      </c>
      <c r="D14" s="4">
        <f t="shared" si="0"/>
        <v>0</v>
      </c>
      <c r="E14" s="6">
        <v>0.20399999999999999</v>
      </c>
      <c r="F14" s="6">
        <f t="shared" si="1"/>
        <v>0</v>
      </c>
      <c r="G14" s="4"/>
      <c r="H14" s="5" t="s">
        <v>10</v>
      </c>
      <c r="I14" s="36" t="s">
        <v>11</v>
      </c>
    </row>
    <row r="15" spans="1:9" x14ac:dyDescent="0.25">
      <c r="A15" s="3" t="s">
        <v>20</v>
      </c>
      <c r="B15" s="2">
        <v>101010110</v>
      </c>
      <c r="C15" s="4">
        <v>4.05</v>
      </c>
      <c r="D15" s="4">
        <f t="shared" si="0"/>
        <v>0</v>
      </c>
      <c r="E15" s="6">
        <v>0.152</v>
      </c>
      <c r="F15" s="6">
        <f t="shared" si="1"/>
        <v>0</v>
      </c>
      <c r="G15" s="4"/>
      <c r="H15" s="5" t="s">
        <v>10</v>
      </c>
      <c r="I15" s="36" t="s">
        <v>11</v>
      </c>
    </row>
    <row r="16" spans="1:9" x14ac:dyDescent="0.25">
      <c r="A16" s="3" t="s">
        <v>21</v>
      </c>
      <c r="B16" s="2">
        <v>101010111</v>
      </c>
      <c r="C16" s="4">
        <v>11.28</v>
      </c>
      <c r="D16" s="4">
        <f t="shared" si="0"/>
        <v>0</v>
      </c>
      <c r="E16" s="6">
        <v>0.27900000000000003</v>
      </c>
      <c r="F16" s="6">
        <f t="shared" si="1"/>
        <v>0</v>
      </c>
      <c r="G16" s="4"/>
      <c r="H16" s="5" t="s">
        <v>10</v>
      </c>
      <c r="I16" s="36" t="s">
        <v>11</v>
      </c>
    </row>
    <row r="17" spans="1:9" x14ac:dyDescent="0.25">
      <c r="A17" s="3" t="s">
        <v>22</v>
      </c>
      <c r="B17" s="2">
        <v>101010112</v>
      </c>
      <c r="C17" s="4">
        <v>5.43</v>
      </c>
      <c r="D17" s="4">
        <f t="shared" si="0"/>
        <v>0</v>
      </c>
      <c r="E17" s="6">
        <v>0.189</v>
      </c>
      <c r="F17" s="6">
        <f t="shared" si="1"/>
        <v>0</v>
      </c>
      <c r="G17" s="4"/>
      <c r="H17" s="5" t="s">
        <v>10</v>
      </c>
      <c r="I17" s="36" t="s">
        <v>11</v>
      </c>
    </row>
    <row r="18" spans="1:9" x14ac:dyDescent="0.25">
      <c r="A18" s="3" t="s">
        <v>23</v>
      </c>
      <c r="B18" s="2">
        <v>101010113</v>
      </c>
      <c r="C18" s="4">
        <v>2.5</v>
      </c>
      <c r="D18" s="4">
        <f t="shared" si="0"/>
        <v>0</v>
      </c>
      <c r="E18" s="6">
        <v>0.105</v>
      </c>
      <c r="F18" s="6">
        <f t="shared" si="1"/>
        <v>0</v>
      </c>
      <c r="G18" s="4"/>
      <c r="H18" s="5" t="s">
        <v>10</v>
      </c>
      <c r="I18" s="36" t="s">
        <v>11</v>
      </c>
    </row>
    <row r="19" spans="1:9" x14ac:dyDescent="0.25">
      <c r="A19" s="3" t="s">
        <v>24</v>
      </c>
      <c r="B19" s="2">
        <v>101010114</v>
      </c>
      <c r="C19" s="4">
        <v>16.059999999999999</v>
      </c>
      <c r="D19" s="4">
        <f t="shared" si="0"/>
        <v>0</v>
      </c>
      <c r="E19" s="6">
        <v>0.35599999999999998</v>
      </c>
      <c r="F19" s="6">
        <f t="shared" si="1"/>
        <v>0</v>
      </c>
      <c r="G19" s="4"/>
      <c r="H19" s="5" t="s">
        <v>10</v>
      </c>
      <c r="I19" s="36" t="s">
        <v>11</v>
      </c>
    </row>
    <row r="20" spans="1:9" x14ac:dyDescent="0.25">
      <c r="A20" s="3" t="s">
        <v>25</v>
      </c>
      <c r="B20" s="2">
        <v>101010115</v>
      </c>
      <c r="C20" s="4">
        <v>0.51</v>
      </c>
      <c r="D20" s="4">
        <f t="shared" si="0"/>
        <v>0</v>
      </c>
      <c r="E20" s="6">
        <v>5.0000000000000001E-3</v>
      </c>
      <c r="F20" s="6">
        <f t="shared" si="1"/>
        <v>0</v>
      </c>
      <c r="G20" s="4"/>
      <c r="H20" s="5" t="s">
        <v>26</v>
      </c>
      <c r="I20" s="36" t="s">
        <v>27</v>
      </c>
    </row>
    <row r="21" spans="1:9" x14ac:dyDescent="0.25">
      <c r="A21" s="3" t="s">
        <v>28</v>
      </c>
      <c r="B21" s="2">
        <v>101010116</v>
      </c>
      <c r="C21" s="4">
        <v>0.19</v>
      </c>
      <c r="D21" s="4">
        <f t="shared" si="0"/>
        <v>0</v>
      </c>
      <c r="E21" s="6">
        <v>4.0000000000000001E-3</v>
      </c>
      <c r="F21" s="6">
        <f t="shared" si="1"/>
        <v>0</v>
      </c>
      <c r="G21" s="4"/>
      <c r="H21" s="5" t="s">
        <v>26</v>
      </c>
      <c r="I21" s="36" t="s">
        <v>27</v>
      </c>
    </row>
    <row r="22" spans="1:9" x14ac:dyDescent="0.25">
      <c r="A22" s="3" t="s">
        <v>29</v>
      </c>
      <c r="B22" s="2">
        <v>101010117</v>
      </c>
      <c r="C22" s="4">
        <v>0.38</v>
      </c>
      <c r="D22" s="4">
        <f t="shared" si="0"/>
        <v>0</v>
      </c>
      <c r="E22" s="6">
        <v>4.0000000000000001E-3</v>
      </c>
      <c r="F22" s="6">
        <f t="shared" si="1"/>
        <v>0</v>
      </c>
      <c r="G22" s="4"/>
      <c r="H22" s="5" t="s">
        <v>26</v>
      </c>
      <c r="I22" s="36" t="s">
        <v>27</v>
      </c>
    </row>
    <row r="23" spans="1:9" x14ac:dyDescent="0.25">
      <c r="A23" s="3" t="s">
        <v>30</v>
      </c>
      <c r="B23" s="2">
        <v>101010118</v>
      </c>
      <c r="C23" s="4">
        <v>6.28</v>
      </c>
      <c r="D23" s="4">
        <f t="shared" si="0"/>
        <v>0</v>
      </c>
      <c r="E23" s="6">
        <v>0.254</v>
      </c>
      <c r="F23" s="6">
        <f t="shared" si="1"/>
        <v>0</v>
      </c>
      <c r="G23" s="4"/>
      <c r="H23" s="5" t="s">
        <v>10</v>
      </c>
      <c r="I23" s="36" t="s">
        <v>11</v>
      </c>
    </row>
    <row r="24" spans="1:9" x14ac:dyDescent="0.25">
      <c r="A24" s="3" t="s">
        <v>31</v>
      </c>
      <c r="B24" s="2">
        <v>101010119</v>
      </c>
      <c r="C24" s="4">
        <v>8.6199999999999992</v>
      </c>
      <c r="D24" s="4">
        <f t="shared" si="0"/>
        <v>0</v>
      </c>
      <c r="E24" s="6">
        <v>0.22900000000000001</v>
      </c>
      <c r="F24" s="6">
        <f t="shared" si="1"/>
        <v>0</v>
      </c>
      <c r="G24" s="4"/>
      <c r="H24" s="5" t="s">
        <v>10</v>
      </c>
      <c r="I24" s="36" t="s">
        <v>11</v>
      </c>
    </row>
    <row r="25" spans="1:9" ht="30" x14ac:dyDescent="0.25">
      <c r="A25" s="3" t="s">
        <v>32</v>
      </c>
      <c r="B25" s="2">
        <v>101010120</v>
      </c>
      <c r="C25" s="4"/>
      <c r="D25" s="4">
        <f t="shared" si="0"/>
        <v>0</v>
      </c>
      <c r="E25" s="6"/>
      <c r="F25" s="6">
        <f t="shared" si="1"/>
        <v>0</v>
      </c>
      <c r="G25" s="4"/>
      <c r="H25" s="5" t="s">
        <v>26</v>
      </c>
      <c r="I25" s="36" t="s">
        <v>27</v>
      </c>
    </row>
    <row r="26" spans="1:9" ht="60" x14ac:dyDescent="0.25">
      <c r="A26" s="3" t="s">
        <v>33</v>
      </c>
      <c r="B26" s="2">
        <v>101010121</v>
      </c>
      <c r="C26" s="4"/>
      <c r="D26" s="4">
        <f t="shared" si="0"/>
        <v>0</v>
      </c>
      <c r="E26" s="6"/>
      <c r="F26" s="6">
        <f t="shared" si="1"/>
        <v>0</v>
      </c>
      <c r="G26" s="4"/>
      <c r="H26" s="5" t="s">
        <v>34</v>
      </c>
      <c r="I26" s="36" t="s">
        <v>27</v>
      </c>
    </row>
    <row r="27" spans="1:9" ht="60" x14ac:dyDescent="0.25">
      <c r="A27" s="3" t="s">
        <v>35</v>
      </c>
      <c r="B27" s="2">
        <v>101010122</v>
      </c>
      <c r="C27" s="4"/>
      <c r="D27" s="4">
        <f t="shared" si="0"/>
        <v>0</v>
      </c>
      <c r="E27" s="6"/>
      <c r="F27" s="6">
        <f t="shared" si="1"/>
        <v>0</v>
      </c>
      <c r="G27" s="4"/>
      <c r="H27" s="5" t="s">
        <v>34</v>
      </c>
      <c r="I27" s="36" t="s">
        <v>27</v>
      </c>
    </row>
    <row r="28" spans="1:9" x14ac:dyDescent="0.25">
      <c r="A28" s="3" t="s">
        <v>36</v>
      </c>
      <c r="B28" s="2">
        <v>101010123</v>
      </c>
      <c r="C28" s="4">
        <v>74.569999999999993</v>
      </c>
      <c r="D28" s="4">
        <f t="shared" si="0"/>
        <v>0</v>
      </c>
      <c r="E28" s="6">
        <v>2.0379999999999998</v>
      </c>
      <c r="F28" s="6">
        <f t="shared" si="1"/>
        <v>0</v>
      </c>
      <c r="G28" s="4"/>
      <c r="H28" s="5" t="s">
        <v>37</v>
      </c>
      <c r="I28" s="36" t="s">
        <v>11</v>
      </c>
    </row>
    <row r="29" spans="1:9" x14ac:dyDescent="0.25">
      <c r="A29" s="3" t="s">
        <v>38</v>
      </c>
      <c r="B29" s="2">
        <v>101010124</v>
      </c>
      <c r="C29" s="4">
        <v>49.46</v>
      </c>
      <c r="D29" s="4">
        <f t="shared" si="0"/>
        <v>0</v>
      </c>
      <c r="E29" s="6">
        <v>2.0249999999999999</v>
      </c>
      <c r="F29" s="6">
        <f t="shared" si="1"/>
        <v>0</v>
      </c>
      <c r="G29" s="6"/>
      <c r="H29" s="5" t="s">
        <v>37</v>
      </c>
      <c r="I29" s="36" t="s">
        <v>11</v>
      </c>
    </row>
    <row r="30" spans="1:9" x14ac:dyDescent="0.25">
      <c r="A30" s="3" t="s">
        <v>39</v>
      </c>
      <c r="B30" s="2">
        <v>101010125</v>
      </c>
      <c r="C30" s="4">
        <v>62.8</v>
      </c>
      <c r="D30" s="4">
        <f t="shared" si="0"/>
        <v>0</v>
      </c>
      <c r="E30" s="6">
        <v>2.032</v>
      </c>
      <c r="F30" s="6">
        <f t="shared" si="1"/>
        <v>0</v>
      </c>
      <c r="G30" s="4"/>
      <c r="H30" s="5" t="s">
        <v>37</v>
      </c>
      <c r="I30" s="36" t="s">
        <v>11</v>
      </c>
    </row>
    <row r="31" spans="1:9" x14ac:dyDescent="0.25">
      <c r="A31" s="3" t="s">
        <v>40</v>
      </c>
      <c r="B31" s="2">
        <v>101010126</v>
      </c>
      <c r="C31" s="4"/>
      <c r="D31" s="4">
        <f t="shared" si="0"/>
        <v>0</v>
      </c>
      <c r="E31" s="6"/>
      <c r="F31" s="6">
        <f t="shared" si="1"/>
        <v>0</v>
      </c>
      <c r="G31" s="4"/>
      <c r="H31" s="5" t="s">
        <v>37</v>
      </c>
      <c r="I31" s="36" t="s">
        <v>11</v>
      </c>
    </row>
    <row r="32" spans="1:9" x14ac:dyDescent="0.25">
      <c r="A32" s="3" t="s">
        <v>41</v>
      </c>
      <c r="B32" s="2">
        <v>101010127</v>
      </c>
      <c r="C32" s="4">
        <v>99.69</v>
      </c>
      <c r="D32" s="4">
        <f t="shared" si="0"/>
        <v>0</v>
      </c>
      <c r="E32" s="6">
        <v>2.0510000000000002</v>
      </c>
      <c r="F32" s="6">
        <f t="shared" si="1"/>
        <v>0</v>
      </c>
      <c r="G32" s="4"/>
      <c r="H32" s="5" t="s">
        <v>37</v>
      </c>
      <c r="I32" s="36" t="s">
        <v>11</v>
      </c>
    </row>
    <row r="33" spans="1:9" x14ac:dyDescent="0.25">
      <c r="A33" s="3" t="s">
        <v>42</v>
      </c>
      <c r="B33" s="2">
        <v>101010128</v>
      </c>
      <c r="C33" s="4">
        <v>37.29</v>
      </c>
      <c r="D33" s="4">
        <f t="shared" si="0"/>
        <v>0</v>
      </c>
      <c r="E33" s="6">
        <v>2.0190000000000001</v>
      </c>
      <c r="F33" s="6">
        <f t="shared" si="1"/>
        <v>0</v>
      </c>
      <c r="G33" s="4"/>
      <c r="H33" s="5" t="s">
        <v>37</v>
      </c>
      <c r="I33" s="36" t="s">
        <v>11</v>
      </c>
    </row>
    <row r="34" spans="1:9" x14ac:dyDescent="0.25">
      <c r="A34" s="3" t="s">
        <v>43</v>
      </c>
      <c r="B34" s="2">
        <v>101010129</v>
      </c>
      <c r="C34" s="4">
        <v>9.07</v>
      </c>
      <c r="D34" s="4">
        <f t="shared" si="0"/>
        <v>0</v>
      </c>
      <c r="E34" s="6">
        <v>0.30399999999999999</v>
      </c>
      <c r="F34" s="6">
        <f t="shared" si="1"/>
        <v>0</v>
      </c>
      <c r="G34" s="4"/>
      <c r="H34" s="5" t="s">
        <v>10</v>
      </c>
      <c r="I34" s="36" t="s">
        <v>11</v>
      </c>
    </row>
    <row r="35" spans="1:9" x14ac:dyDescent="0.25">
      <c r="A35" s="3" t="s">
        <v>44</v>
      </c>
      <c r="B35" s="2">
        <v>101010130</v>
      </c>
      <c r="C35" s="4">
        <v>14.57</v>
      </c>
      <c r="D35" s="4">
        <f t="shared" si="0"/>
        <v>0</v>
      </c>
      <c r="E35" s="6">
        <v>0.40799999999999997</v>
      </c>
      <c r="F35" s="6">
        <f t="shared" si="1"/>
        <v>0</v>
      </c>
      <c r="G35" s="4"/>
      <c r="H35" s="5" t="s">
        <v>10</v>
      </c>
      <c r="I35" s="36" t="s">
        <v>11</v>
      </c>
    </row>
    <row r="36" spans="1:9" ht="30" x14ac:dyDescent="0.25">
      <c r="A36" s="3" t="s">
        <v>166</v>
      </c>
      <c r="B36" s="2">
        <v>101010131</v>
      </c>
      <c r="C36" s="4">
        <v>5.97</v>
      </c>
      <c r="D36" s="4">
        <f t="shared" si="0"/>
        <v>0</v>
      </c>
      <c r="E36" s="6">
        <v>0.16</v>
      </c>
      <c r="F36" s="6">
        <f t="shared" si="1"/>
        <v>0</v>
      </c>
      <c r="G36" s="4"/>
      <c r="H36" s="5" t="s">
        <v>10</v>
      </c>
      <c r="I36" s="36" t="s">
        <v>11</v>
      </c>
    </row>
    <row r="37" spans="1:9" ht="30" x14ac:dyDescent="0.25">
      <c r="A37" s="3" t="s">
        <v>45</v>
      </c>
      <c r="B37" s="2">
        <v>101010132</v>
      </c>
      <c r="C37" s="4">
        <v>11.96</v>
      </c>
      <c r="D37" s="4">
        <f t="shared" si="0"/>
        <v>0</v>
      </c>
      <c r="E37" s="6">
        <v>0.24</v>
      </c>
      <c r="F37" s="6">
        <f t="shared" si="1"/>
        <v>0</v>
      </c>
      <c r="G37" s="4"/>
      <c r="H37" s="5" t="s">
        <v>10</v>
      </c>
      <c r="I37" s="36" t="s">
        <v>11</v>
      </c>
    </row>
    <row r="38" spans="1:9" x14ac:dyDescent="0.25">
      <c r="A38" s="3" t="s">
        <v>46</v>
      </c>
      <c r="B38" s="2">
        <v>101010133</v>
      </c>
      <c r="C38" s="4">
        <v>7.47</v>
      </c>
      <c r="D38" s="4">
        <f t="shared" si="0"/>
        <v>0</v>
      </c>
      <c r="E38" s="6">
        <v>0.189</v>
      </c>
      <c r="F38" s="6">
        <f t="shared" si="1"/>
        <v>0</v>
      </c>
      <c r="G38" s="4"/>
      <c r="H38" s="5" t="s">
        <v>10</v>
      </c>
      <c r="I38" s="36" t="s">
        <v>11</v>
      </c>
    </row>
    <row r="39" spans="1:9" ht="30" x14ac:dyDescent="0.25">
      <c r="A39" s="3" t="s">
        <v>47</v>
      </c>
      <c r="B39" s="2">
        <v>101010134</v>
      </c>
      <c r="C39" s="4">
        <v>5.0599999999999996</v>
      </c>
      <c r="D39" s="4">
        <f t="shared" si="0"/>
        <v>0</v>
      </c>
      <c r="E39" s="6">
        <v>0.216</v>
      </c>
      <c r="F39" s="6">
        <f t="shared" si="1"/>
        <v>0</v>
      </c>
      <c r="G39" s="4"/>
      <c r="H39" s="5" t="s">
        <v>10</v>
      </c>
      <c r="I39" s="36" t="s">
        <v>11</v>
      </c>
    </row>
    <row r="40" spans="1:9" x14ac:dyDescent="0.25">
      <c r="A40" s="3" t="s">
        <v>48</v>
      </c>
      <c r="B40" s="2">
        <v>101010135</v>
      </c>
      <c r="C40" s="4">
        <v>5.7</v>
      </c>
      <c r="D40" s="4">
        <f t="shared" si="0"/>
        <v>0</v>
      </c>
      <c r="E40" s="6">
        <v>0.17100000000000001</v>
      </c>
      <c r="F40" s="6">
        <f t="shared" si="1"/>
        <v>0</v>
      </c>
      <c r="G40" s="4"/>
      <c r="H40" s="5" t="s">
        <v>10</v>
      </c>
      <c r="I40" s="36" t="s">
        <v>11</v>
      </c>
    </row>
    <row r="41" spans="1:9" ht="30" x14ac:dyDescent="0.25">
      <c r="A41" s="3" t="s">
        <v>49</v>
      </c>
      <c r="B41" s="2">
        <v>101010136</v>
      </c>
      <c r="C41" s="4">
        <v>3.88</v>
      </c>
      <c r="D41" s="4">
        <f t="shared" si="0"/>
        <v>0</v>
      </c>
      <c r="E41" s="6">
        <v>8.8999999999999996E-2</v>
      </c>
      <c r="F41" s="6">
        <f t="shared" si="1"/>
        <v>0</v>
      </c>
      <c r="G41" s="4"/>
      <c r="H41" s="5" t="s">
        <v>10</v>
      </c>
      <c r="I41" s="36" t="s">
        <v>11</v>
      </c>
    </row>
    <row r="42" spans="1:9" ht="30" x14ac:dyDescent="0.25">
      <c r="A42" s="3" t="s">
        <v>50</v>
      </c>
      <c r="B42" s="2">
        <v>101010137</v>
      </c>
      <c r="C42" s="4">
        <v>0.25</v>
      </c>
      <c r="D42" s="4">
        <f t="shared" si="0"/>
        <v>0</v>
      </c>
      <c r="E42" s="6">
        <v>0.06</v>
      </c>
      <c r="F42" s="6">
        <f t="shared" si="1"/>
        <v>0</v>
      </c>
      <c r="G42" s="4"/>
      <c r="H42" s="5" t="s">
        <v>10</v>
      </c>
      <c r="I42" s="36" t="s">
        <v>11</v>
      </c>
    </row>
    <row r="43" spans="1:9" ht="30" x14ac:dyDescent="0.25">
      <c r="A43" s="3" t="s">
        <v>51</v>
      </c>
      <c r="B43" s="2">
        <v>101010138</v>
      </c>
      <c r="C43" s="4">
        <v>22.5</v>
      </c>
      <c r="D43" s="4">
        <f t="shared" si="0"/>
        <v>0</v>
      </c>
      <c r="E43" s="6">
        <v>0.88</v>
      </c>
      <c r="F43" s="6">
        <f t="shared" si="1"/>
        <v>0</v>
      </c>
      <c r="G43" s="4"/>
      <c r="H43" s="5" t="s">
        <v>10</v>
      </c>
      <c r="I43" s="36" t="s">
        <v>11</v>
      </c>
    </row>
    <row r="44" spans="1:9" ht="30" x14ac:dyDescent="0.25">
      <c r="A44" s="3" t="s">
        <v>52</v>
      </c>
      <c r="B44" s="2">
        <v>101010139</v>
      </c>
      <c r="C44" s="4">
        <v>35.9</v>
      </c>
      <c r="D44" s="4">
        <f t="shared" si="0"/>
        <v>0</v>
      </c>
      <c r="E44" s="6">
        <v>1.03</v>
      </c>
      <c r="F44" s="6">
        <f t="shared" si="1"/>
        <v>0</v>
      </c>
      <c r="G44" s="4"/>
      <c r="H44" s="5" t="s">
        <v>10</v>
      </c>
      <c r="I44" s="36" t="s">
        <v>11</v>
      </c>
    </row>
    <row r="45" spans="1:9" x14ac:dyDescent="0.25">
      <c r="A45" s="3" t="s">
        <v>53</v>
      </c>
      <c r="B45" s="2">
        <v>101010140</v>
      </c>
      <c r="C45" s="4">
        <v>1.73</v>
      </c>
      <c r="D45" s="4">
        <f t="shared" si="0"/>
        <v>0</v>
      </c>
      <c r="E45" s="6">
        <v>0.10199999999999999</v>
      </c>
      <c r="F45" s="6">
        <f t="shared" si="1"/>
        <v>0</v>
      </c>
      <c r="G45" s="4"/>
      <c r="H45" s="5" t="s">
        <v>10</v>
      </c>
      <c r="I45" s="36" t="s">
        <v>11</v>
      </c>
    </row>
    <row r="46" spans="1:9" x14ac:dyDescent="0.25">
      <c r="A46" s="3" t="s">
        <v>54</v>
      </c>
      <c r="B46" s="2">
        <v>101010141</v>
      </c>
      <c r="C46" s="4">
        <v>3.63</v>
      </c>
      <c r="D46" s="4">
        <f t="shared" si="0"/>
        <v>0</v>
      </c>
      <c r="E46" s="6">
        <v>0.20399999999999999</v>
      </c>
      <c r="F46" s="6">
        <f t="shared" si="1"/>
        <v>0</v>
      </c>
      <c r="G46" s="4"/>
      <c r="H46" s="5" t="s">
        <v>10</v>
      </c>
      <c r="I46" s="36" t="s">
        <v>11</v>
      </c>
    </row>
    <row r="47" spans="1:9" x14ac:dyDescent="0.25">
      <c r="A47" s="3" t="s">
        <v>55</v>
      </c>
      <c r="B47" s="2">
        <v>101010142</v>
      </c>
      <c r="C47" s="4">
        <v>6.1</v>
      </c>
      <c r="D47" s="4">
        <f t="shared" si="0"/>
        <v>0</v>
      </c>
      <c r="E47" s="6">
        <v>0.25600000000000001</v>
      </c>
      <c r="F47" s="6">
        <f t="shared" si="1"/>
        <v>0</v>
      </c>
      <c r="G47" s="4"/>
      <c r="H47" s="5" t="s">
        <v>10</v>
      </c>
      <c r="I47" s="36" t="s">
        <v>11</v>
      </c>
    </row>
    <row r="48" spans="1:9" x14ac:dyDescent="0.25">
      <c r="A48" s="3" t="s">
        <v>56</v>
      </c>
      <c r="B48" s="2">
        <v>101010143</v>
      </c>
      <c r="C48" s="4">
        <v>19.03</v>
      </c>
      <c r="D48" s="4">
        <f t="shared" si="0"/>
        <v>0</v>
      </c>
      <c r="E48" s="6">
        <v>0.40799999999999997</v>
      </c>
      <c r="F48" s="6">
        <f t="shared" si="1"/>
        <v>0</v>
      </c>
      <c r="G48" s="4"/>
      <c r="H48" s="5" t="s">
        <v>10</v>
      </c>
      <c r="I48" s="36" t="s">
        <v>11</v>
      </c>
    </row>
    <row r="49" spans="1:9" x14ac:dyDescent="0.25">
      <c r="A49" s="3" t="s">
        <v>57</v>
      </c>
      <c r="B49" s="2">
        <v>101010144</v>
      </c>
      <c r="C49" s="4">
        <v>12.19</v>
      </c>
      <c r="D49" s="4">
        <f t="shared" si="0"/>
        <v>0</v>
      </c>
      <c r="E49" s="6">
        <v>0.40799999999999997</v>
      </c>
      <c r="F49" s="6">
        <f t="shared" si="1"/>
        <v>0</v>
      </c>
      <c r="G49" s="4"/>
      <c r="H49" s="5" t="s">
        <v>10</v>
      </c>
      <c r="I49" s="36" t="s">
        <v>11</v>
      </c>
    </row>
    <row r="50" spans="1:9" ht="30" x14ac:dyDescent="0.25">
      <c r="A50" s="3" t="s">
        <v>58</v>
      </c>
      <c r="B50" s="2">
        <v>101010145</v>
      </c>
      <c r="C50" s="4">
        <v>9.3000000000000007</v>
      </c>
      <c r="D50" s="4">
        <f t="shared" si="0"/>
        <v>0</v>
      </c>
      <c r="E50" s="6">
        <v>0.36</v>
      </c>
      <c r="F50" s="6">
        <f t="shared" si="1"/>
        <v>0</v>
      </c>
      <c r="G50" s="4"/>
      <c r="H50" s="5" t="s">
        <v>10</v>
      </c>
      <c r="I50" s="36" t="s">
        <v>11</v>
      </c>
    </row>
    <row r="51" spans="1:9" ht="30" x14ac:dyDescent="0.25">
      <c r="A51" s="3" t="s">
        <v>59</v>
      </c>
      <c r="B51" s="2">
        <v>101010146</v>
      </c>
      <c r="C51" s="4">
        <v>15.62</v>
      </c>
      <c r="D51" s="4">
        <f t="shared" si="0"/>
        <v>0</v>
      </c>
      <c r="E51" s="6">
        <v>0.504</v>
      </c>
      <c r="F51" s="6">
        <f t="shared" si="1"/>
        <v>0</v>
      </c>
      <c r="G51" s="4"/>
      <c r="H51" s="5" t="s">
        <v>10</v>
      </c>
      <c r="I51" s="36" t="s">
        <v>11</v>
      </c>
    </row>
    <row r="52" spans="1:9" x14ac:dyDescent="0.25">
      <c r="A52" s="3" t="s">
        <v>60</v>
      </c>
      <c r="B52" s="2">
        <v>101010147</v>
      </c>
      <c r="C52" s="4">
        <v>7.29</v>
      </c>
      <c r="D52" s="4">
        <f t="shared" si="0"/>
        <v>0</v>
      </c>
      <c r="E52" s="6">
        <v>0.30399999999999999</v>
      </c>
      <c r="F52" s="6">
        <f t="shared" si="1"/>
        <v>0</v>
      </c>
      <c r="G52" s="4"/>
      <c r="H52" s="5" t="s">
        <v>10</v>
      </c>
      <c r="I52" s="36" t="s">
        <v>11</v>
      </c>
    </row>
    <row r="53" spans="1:9" x14ac:dyDescent="0.25">
      <c r="A53" s="3" t="s">
        <v>61</v>
      </c>
      <c r="B53" s="2">
        <v>101010148</v>
      </c>
      <c r="C53" s="4">
        <v>22.2</v>
      </c>
      <c r="D53" s="4">
        <f t="shared" si="0"/>
        <v>0</v>
      </c>
      <c r="E53" s="6">
        <v>0.60799999999999998</v>
      </c>
      <c r="F53" s="6">
        <f t="shared" si="1"/>
        <v>0</v>
      </c>
      <c r="G53" s="4"/>
      <c r="H53" s="5" t="s">
        <v>10</v>
      </c>
      <c r="I53" s="36" t="s">
        <v>11</v>
      </c>
    </row>
    <row r="54" spans="1:9" x14ac:dyDescent="0.25">
      <c r="A54" s="3" t="s">
        <v>62</v>
      </c>
      <c r="B54" s="2">
        <v>101010149</v>
      </c>
      <c r="C54" s="4">
        <v>10.71</v>
      </c>
      <c r="D54" s="4">
        <f t="shared" si="0"/>
        <v>0</v>
      </c>
      <c r="E54" s="6">
        <v>0.30399999999999999</v>
      </c>
      <c r="F54" s="6">
        <f t="shared" si="1"/>
        <v>0</v>
      </c>
      <c r="G54" s="4"/>
      <c r="H54" s="5" t="s">
        <v>10</v>
      </c>
      <c r="I54" s="36" t="s">
        <v>11</v>
      </c>
    </row>
    <row r="55" spans="1:9" x14ac:dyDescent="0.25">
      <c r="A55" s="3" t="s">
        <v>63</v>
      </c>
      <c r="B55" s="2">
        <v>101010150</v>
      </c>
      <c r="C55" s="4">
        <v>12.2</v>
      </c>
      <c r="D55" s="4">
        <f t="shared" si="0"/>
        <v>0</v>
      </c>
      <c r="E55" s="6">
        <v>0.504</v>
      </c>
      <c r="F55" s="6">
        <f t="shared" si="1"/>
        <v>0</v>
      </c>
      <c r="G55" s="4"/>
      <c r="H55" s="5" t="s">
        <v>10</v>
      </c>
      <c r="I55" s="36" t="s">
        <v>11</v>
      </c>
    </row>
    <row r="56" spans="1:9" ht="30" x14ac:dyDescent="0.25">
      <c r="A56" s="3" t="s">
        <v>64</v>
      </c>
      <c r="B56" s="2">
        <v>101010151</v>
      </c>
      <c r="C56" s="4">
        <v>17.100000000000001</v>
      </c>
      <c r="D56" s="4">
        <f t="shared" si="0"/>
        <v>0</v>
      </c>
      <c r="E56" s="6">
        <v>0.65200000000000002</v>
      </c>
      <c r="F56" s="6">
        <f t="shared" si="1"/>
        <v>0</v>
      </c>
      <c r="G56" s="4"/>
      <c r="H56" s="5" t="s">
        <v>10</v>
      </c>
      <c r="I56" s="36" t="s">
        <v>11</v>
      </c>
    </row>
    <row r="57" spans="1:9" x14ac:dyDescent="0.25">
      <c r="A57" s="3" t="s">
        <v>65</v>
      </c>
      <c r="B57" s="2">
        <v>101010152</v>
      </c>
      <c r="C57" s="4">
        <v>24.1</v>
      </c>
      <c r="D57" s="4">
        <f t="shared" si="0"/>
        <v>0</v>
      </c>
      <c r="E57" s="6">
        <v>0.50800000000000001</v>
      </c>
      <c r="F57" s="6">
        <f t="shared" si="1"/>
        <v>0</v>
      </c>
      <c r="G57" s="4"/>
      <c r="H57" s="5" t="s">
        <v>10</v>
      </c>
      <c r="I57" s="36" t="s">
        <v>11</v>
      </c>
    </row>
    <row r="58" spans="1:9" ht="30" x14ac:dyDescent="0.25">
      <c r="A58" s="3" t="s">
        <v>66</v>
      </c>
      <c r="B58" s="2">
        <v>101010153</v>
      </c>
      <c r="C58" s="4">
        <v>8.0399999999999991</v>
      </c>
      <c r="D58" s="4">
        <f t="shared" si="0"/>
        <v>0</v>
      </c>
      <c r="E58" s="6">
        <v>0.36</v>
      </c>
      <c r="F58" s="6">
        <f t="shared" si="1"/>
        <v>0</v>
      </c>
      <c r="G58" s="4"/>
      <c r="H58" s="5" t="s">
        <v>10</v>
      </c>
      <c r="I58" s="36" t="s">
        <v>11</v>
      </c>
    </row>
    <row r="59" spans="1:9" x14ac:dyDescent="0.25">
      <c r="A59" s="3" t="s">
        <v>67</v>
      </c>
      <c r="B59" s="2">
        <v>101010154</v>
      </c>
      <c r="C59" s="4"/>
      <c r="D59" s="4">
        <f t="shared" si="0"/>
        <v>0</v>
      </c>
      <c r="E59" s="6"/>
      <c r="F59" s="6">
        <f t="shared" si="1"/>
        <v>0</v>
      </c>
      <c r="G59" s="4"/>
      <c r="H59" s="5" t="s">
        <v>175</v>
      </c>
      <c r="I59" s="36" t="s">
        <v>68</v>
      </c>
    </row>
    <row r="60" spans="1:9" x14ac:dyDescent="0.25">
      <c r="A60" s="3" t="s">
        <v>69</v>
      </c>
      <c r="B60" s="2">
        <v>101010155</v>
      </c>
      <c r="C60" s="4"/>
      <c r="D60" s="4">
        <f t="shared" si="0"/>
        <v>0</v>
      </c>
      <c r="E60" s="6"/>
      <c r="F60" s="6">
        <f t="shared" si="1"/>
        <v>0</v>
      </c>
      <c r="G60" s="4"/>
      <c r="H60" s="5" t="s">
        <v>26</v>
      </c>
      <c r="I60" s="36" t="s">
        <v>27</v>
      </c>
    </row>
    <row r="61" spans="1:9" ht="30" x14ac:dyDescent="0.25">
      <c r="A61" s="3" t="s">
        <v>70</v>
      </c>
      <c r="B61" s="2">
        <v>101010156</v>
      </c>
      <c r="C61" s="4"/>
      <c r="D61" s="4">
        <f t="shared" si="0"/>
        <v>0</v>
      </c>
      <c r="E61" s="6"/>
      <c r="F61" s="6">
        <f t="shared" si="1"/>
        <v>0</v>
      </c>
      <c r="G61" s="4"/>
      <c r="H61" s="5" t="s">
        <v>26</v>
      </c>
      <c r="I61" s="36" t="s">
        <v>27</v>
      </c>
    </row>
    <row r="62" spans="1:9" ht="30" x14ac:dyDescent="0.25">
      <c r="A62" s="3" t="s">
        <v>71</v>
      </c>
      <c r="B62" s="2">
        <v>101010157</v>
      </c>
      <c r="C62" s="4"/>
      <c r="D62" s="4">
        <f t="shared" si="0"/>
        <v>0</v>
      </c>
      <c r="E62" s="6"/>
      <c r="F62" s="6">
        <f t="shared" si="1"/>
        <v>0</v>
      </c>
      <c r="G62" s="4"/>
      <c r="H62" s="5" t="s">
        <v>26</v>
      </c>
      <c r="I62" s="36" t="s">
        <v>27</v>
      </c>
    </row>
    <row r="63" spans="1:9" ht="30" x14ac:dyDescent="0.25">
      <c r="A63" s="3" t="s">
        <v>72</v>
      </c>
      <c r="B63" s="2">
        <v>101010158</v>
      </c>
      <c r="C63" s="4"/>
      <c r="D63" s="4">
        <f t="shared" si="0"/>
        <v>0</v>
      </c>
      <c r="E63" s="6"/>
      <c r="F63" s="6">
        <f t="shared" si="1"/>
        <v>0</v>
      </c>
      <c r="G63" s="4"/>
      <c r="H63" s="5" t="s">
        <v>26</v>
      </c>
      <c r="I63" s="36" t="s">
        <v>27</v>
      </c>
    </row>
    <row r="64" spans="1:9" ht="30" x14ac:dyDescent="0.25">
      <c r="A64" s="3" t="s">
        <v>73</v>
      </c>
      <c r="B64" s="2">
        <v>101010159</v>
      </c>
      <c r="C64" s="4"/>
      <c r="D64" s="4">
        <f t="shared" si="0"/>
        <v>0</v>
      </c>
      <c r="E64" s="6"/>
      <c r="F64" s="6">
        <f t="shared" si="1"/>
        <v>0</v>
      </c>
      <c r="G64" s="4"/>
      <c r="H64" s="5" t="s">
        <v>26</v>
      </c>
      <c r="I64" s="36" t="s">
        <v>27</v>
      </c>
    </row>
    <row r="65" spans="1:9" ht="30" x14ac:dyDescent="0.25">
      <c r="A65" s="3" t="s">
        <v>74</v>
      </c>
      <c r="B65" s="2">
        <v>101010160</v>
      </c>
      <c r="C65" s="4"/>
      <c r="D65" s="4">
        <f t="shared" si="0"/>
        <v>0</v>
      </c>
      <c r="E65" s="6"/>
      <c r="F65" s="6">
        <f t="shared" si="1"/>
        <v>0</v>
      </c>
      <c r="G65" s="4"/>
      <c r="H65" s="5" t="s">
        <v>26</v>
      </c>
      <c r="I65" s="36" t="s">
        <v>27</v>
      </c>
    </row>
    <row r="66" spans="1:9" ht="30" x14ac:dyDescent="0.25">
      <c r="A66" s="3" t="s">
        <v>75</v>
      </c>
      <c r="B66" s="2">
        <v>101010161</v>
      </c>
      <c r="C66" s="4"/>
      <c r="D66" s="4">
        <f t="shared" si="0"/>
        <v>0</v>
      </c>
      <c r="E66" s="6"/>
      <c r="F66" s="6">
        <f t="shared" si="1"/>
        <v>0</v>
      </c>
      <c r="G66" s="4"/>
      <c r="H66" s="5" t="s">
        <v>26</v>
      </c>
      <c r="I66" s="36" t="s">
        <v>27</v>
      </c>
    </row>
    <row r="67" spans="1:9" ht="30" x14ac:dyDescent="0.25">
      <c r="A67" s="3" t="s">
        <v>76</v>
      </c>
      <c r="B67" s="2">
        <v>101010162</v>
      </c>
      <c r="C67" s="4"/>
      <c r="D67" s="4">
        <f t="shared" si="0"/>
        <v>0</v>
      </c>
      <c r="E67" s="6"/>
      <c r="F67" s="6">
        <f t="shared" si="1"/>
        <v>0</v>
      </c>
      <c r="G67" s="4"/>
      <c r="H67" s="5" t="s">
        <v>26</v>
      </c>
      <c r="I67" s="36" t="s">
        <v>27</v>
      </c>
    </row>
    <row r="68" spans="1:9" ht="30" x14ac:dyDescent="0.25">
      <c r="A68" s="3" t="s">
        <v>77</v>
      </c>
      <c r="B68" s="2">
        <v>101010163</v>
      </c>
      <c r="C68" s="4"/>
      <c r="D68" s="4">
        <f t="shared" si="0"/>
        <v>0</v>
      </c>
      <c r="E68" s="6"/>
      <c r="F68" s="6">
        <f t="shared" si="1"/>
        <v>0</v>
      </c>
      <c r="G68" s="4"/>
      <c r="H68" s="5" t="s">
        <v>26</v>
      </c>
      <c r="I68" s="36" t="s">
        <v>27</v>
      </c>
    </row>
    <row r="69" spans="1:9" ht="30" x14ac:dyDescent="0.25">
      <c r="A69" s="3" t="s">
        <v>78</v>
      </c>
      <c r="B69" s="2">
        <v>101010164</v>
      </c>
      <c r="C69" s="4"/>
      <c r="D69" s="4">
        <f t="shared" si="0"/>
        <v>0</v>
      </c>
      <c r="E69" s="6"/>
      <c r="F69" s="6">
        <f t="shared" si="1"/>
        <v>0</v>
      </c>
      <c r="G69" s="4"/>
      <c r="H69" s="5" t="s">
        <v>26</v>
      </c>
      <c r="I69" s="36" t="s">
        <v>27</v>
      </c>
    </row>
    <row r="70" spans="1:9" ht="30" x14ac:dyDescent="0.25">
      <c r="A70" s="3" t="s">
        <v>79</v>
      </c>
      <c r="B70" s="2">
        <v>101010165</v>
      </c>
      <c r="C70" s="4"/>
      <c r="D70" s="4">
        <f t="shared" ref="D70:D105" si="2">G70*C70</f>
        <v>0</v>
      </c>
      <c r="E70" s="6"/>
      <c r="F70" s="6">
        <f t="shared" ref="F70:F105" si="3">G70*E70</f>
        <v>0</v>
      </c>
      <c r="G70" s="4"/>
      <c r="H70" s="5" t="s">
        <v>26</v>
      </c>
      <c r="I70" s="36" t="s">
        <v>27</v>
      </c>
    </row>
    <row r="71" spans="1:9" ht="45" x14ac:dyDescent="0.25">
      <c r="A71" s="3" t="s">
        <v>80</v>
      </c>
      <c r="B71" s="2">
        <v>101010166</v>
      </c>
      <c r="C71" s="4"/>
      <c r="D71" s="4">
        <f t="shared" si="2"/>
        <v>0</v>
      </c>
      <c r="E71" s="6"/>
      <c r="F71" s="6">
        <f t="shared" si="3"/>
        <v>0</v>
      </c>
      <c r="G71" s="4"/>
      <c r="H71" s="5" t="s">
        <v>26</v>
      </c>
      <c r="I71" s="36" t="s">
        <v>27</v>
      </c>
    </row>
    <row r="72" spans="1:9" ht="30" x14ac:dyDescent="0.25">
      <c r="A72" s="3" t="s">
        <v>81</v>
      </c>
      <c r="B72" s="2">
        <v>101010167</v>
      </c>
      <c r="C72" s="4"/>
      <c r="D72" s="4">
        <f t="shared" si="2"/>
        <v>0</v>
      </c>
      <c r="E72" s="6"/>
      <c r="F72" s="6">
        <f t="shared" si="3"/>
        <v>0</v>
      </c>
      <c r="G72" s="4"/>
      <c r="H72" s="5" t="s">
        <v>26</v>
      </c>
      <c r="I72" s="36" t="s">
        <v>27</v>
      </c>
    </row>
    <row r="73" spans="1:9" ht="45" x14ac:dyDescent="0.25">
      <c r="A73" s="3" t="s">
        <v>82</v>
      </c>
      <c r="B73" s="2">
        <v>101010168</v>
      </c>
      <c r="C73" s="4"/>
      <c r="D73" s="4">
        <f t="shared" si="2"/>
        <v>0</v>
      </c>
      <c r="E73" s="6"/>
      <c r="F73" s="6">
        <f t="shared" si="3"/>
        <v>0</v>
      </c>
      <c r="G73" s="4"/>
      <c r="H73" s="5" t="s">
        <v>26</v>
      </c>
      <c r="I73" s="36" t="s">
        <v>27</v>
      </c>
    </row>
    <row r="74" spans="1:9" ht="60" x14ac:dyDescent="0.25">
      <c r="A74" s="3" t="s">
        <v>83</v>
      </c>
      <c r="B74" s="2">
        <v>101010169</v>
      </c>
      <c r="C74" s="4"/>
      <c r="D74" s="4">
        <f t="shared" si="2"/>
        <v>0</v>
      </c>
      <c r="E74" s="6"/>
      <c r="F74" s="6">
        <f t="shared" si="3"/>
        <v>0</v>
      </c>
      <c r="G74" s="4"/>
      <c r="H74" s="5" t="s">
        <v>34</v>
      </c>
      <c r="I74" s="36" t="s">
        <v>27</v>
      </c>
    </row>
    <row r="75" spans="1:9" ht="60" x14ac:dyDescent="0.25">
      <c r="A75" s="3" t="s">
        <v>84</v>
      </c>
      <c r="B75" s="2">
        <v>101010170</v>
      </c>
      <c r="C75" s="4"/>
      <c r="D75" s="4">
        <f t="shared" si="2"/>
        <v>0</v>
      </c>
      <c r="E75" s="6"/>
      <c r="F75" s="6">
        <f t="shared" si="3"/>
        <v>0</v>
      </c>
      <c r="G75" s="4"/>
      <c r="H75" s="5" t="s">
        <v>34</v>
      </c>
      <c r="I75" s="36" t="s">
        <v>27</v>
      </c>
    </row>
    <row r="76" spans="1:9" ht="60" x14ac:dyDescent="0.25">
      <c r="A76" s="3" t="s">
        <v>85</v>
      </c>
      <c r="B76" s="2">
        <v>101010171</v>
      </c>
      <c r="C76" s="4"/>
      <c r="D76" s="4">
        <f t="shared" si="2"/>
        <v>0</v>
      </c>
      <c r="E76" s="6"/>
      <c r="F76" s="6">
        <f t="shared" si="3"/>
        <v>0</v>
      </c>
      <c r="G76" s="4"/>
      <c r="H76" s="5" t="s">
        <v>34</v>
      </c>
      <c r="I76" s="36" t="s">
        <v>27</v>
      </c>
    </row>
    <row r="77" spans="1:9" ht="60" x14ac:dyDescent="0.25">
      <c r="A77" s="3" t="s">
        <v>86</v>
      </c>
      <c r="B77" s="2">
        <v>101010172</v>
      </c>
      <c r="C77" s="4"/>
      <c r="D77" s="4">
        <f t="shared" si="2"/>
        <v>0</v>
      </c>
      <c r="E77" s="6"/>
      <c r="F77" s="6">
        <f t="shared" si="3"/>
        <v>0</v>
      </c>
      <c r="G77" s="4"/>
      <c r="H77" s="5" t="s">
        <v>34</v>
      </c>
      <c r="I77" s="36" t="s">
        <v>27</v>
      </c>
    </row>
    <row r="78" spans="1:9" ht="60" x14ac:dyDescent="0.25">
      <c r="A78" s="3" t="s">
        <v>87</v>
      </c>
      <c r="B78" s="2">
        <v>101010173</v>
      </c>
      <c r="C78" s="4"/>
      <c r="D78" s="4">
        <f t="shared" si="2"/>
        <v>0</v>
      </c>
      <c r="E78" s="6"/>
      <c r="F78" s="6">
        <f t="shared" si="3"/>
        <v>0</v>
      </c>
      <c r="G78" s="4"/>
      <c r="H78" s="5" t="s">
        <v>34</v>
      </c>
      <c r="I78" s="36" t="s">
        <v>27</v>
      </c>
    </row>
    <row r="79" spans="1:9" ht="30" x14ac:dyDescent="0.25">
      <c r="A79" s="3" t="s">
        <v>88</v>
      </c>
      <c r="B79" s="2">
        <v>101010174</v>
      </c>
      <c r="C79" s="4"/>
      <c r="D79" s="4">
        <f t="shared" si="2"/>
        <v>0</v>
      </c>
      <c r="E79" s="6"/>
      <c r="F79" s="6">
        <f t="shared" si="3"/>
        <v>0</v>
      </c>
      <c r="G79" s="4"/>
      <c r="H79" s="5" t="s">
        <v>34</v>
      </c>
      <c r="I79" s="36" t="s">
        <v>27</v>
      </c>
    </row>
    <row r="80" spans="1:9" ht="60" x14ac:dyDescent="0.25">
      <c r="A80" s="3" t="s">
        <v>89</v>
      </c>
      <c r="B80" s="2">
        <v>101010175</v>
      </c>
      <c r="C80" s="4"/>
      <c r="D80" s="4">
        <f t="shared" si="2"/>
        <v>0</v>
      </c>
      <c r="E80" s="6"/>
      <c r="F80" s="6">
        <f t="shared" si="3"/>
        <v>0</v>
      </c>
      <c r="G80" s="4"/>
      <c r="H80" s="5" t="s">
        <v>34</v>
      </c>
      <c r="I80" s="36" t="s">
        <v>27</v>
      </c>
    </row>
    <row r="81" spans="1:9" ht="30" x14ac:dyDescent="0.25">
      <c r="A81" s="3" t="s">
        <v>90</v>
      </c>
      <c r="B81" s="2">
        <v>101010176</v>
      </c>
      <c r="C81" s="4"/>
      <c r="D81" s="4">
        <f t="shared" si="2"/>
        <v>0</v>
      </c>
      <c r="E81" s="6"/>
      <c r="F81" s="6">
        <f t="shared" si="3"/>
        <v>0</v>
      </c>
      <c r="G81" s="4"/>
      <c r="H81" s="5" t="s">
        <v>26</v>
      </c>
      <c r="I81" s="36" t="s">
        <v>27</v>
      </c>
    </row>
    <row r="82" spans="1:9" ht="30" x14ac:dyDescent="0.25">
      <c r="A82" s="3" t="s">
        <v>91</v>
      </c>
      <c r="B82" s="2">
        <v>101010177</v>
      </c>
      <c r="C82" s="4"/>
      <c r="D82" s="4">
        <f t="shared" si="2"/>
        <v>0</v>
      </c>
      <c r="E82" s="6"/>
      <c r="F82" s="6">
        <f t="shared" si="3"/>
        <v>0</v>
      </c>
      <c r="G82" s="4"/>
      <c r="H82" s="5" t="s">
        <v>26</v>
      </c>
      <c r="I82" s="36" t="s">
        <v>27</v>
      </c>
    </row>
    <row r="83" spans="1:9" ht="30" x14ac:dyDescent="0.25">
      <c r="A83" s="3" t="s">
        <v>92</v>
      </c>
      <c r="B83" s="2">
        <v>101010178</v>
      </c>
      <c r="C83" s="4"/>
      <c r="D83" s="4">
        <f t="shared" si="2"/>
        <v>0</v>
      </c>
      <c r="E83" s="6"/>
      <c r="F83" s="6">
        <f t="shared" si="3"/>
        <v>0</v>
      </c>
      <c r="G83" s="4"/>
      <c r="H83" s="5" t="s">
        <v>26</v>
      </c>
      <c r="I83" s="36" t="s">
        <v>27</v>
      </c>
    </row>
    <row r="84" spans="1:9" ht="30" x14ac:dyDescent="0.25">
      <c r="A84" s="3" t="s">
        <v>93</v>
      </c>
      <c r="B84" s="2">
        <v>101010179</v>
      </c>
      <c r="C84" s="4"/>
      <c r="D84" s="4">
        <f t="shared" si="2"/>
        <v>0</v>
      </c>
      <c r="E84" s="6"/>
      <c r="F84" s="6">
        <f t="shared" si="3"/>
        <v>0</v>
      </c>
      <c r="G84" s="4"/>
      <c r="H84" s="5" t="s">
        <v>26</v>
      </c>
      <c r="I84" s="36" t="s">
        <v>27</v>
      </c>
    </row>
    <row r="85" spans="1:9" ht="60" x14ac:dyDescent="0.25">
      <c r="A85" s="3" t="s">
        <v>94</v>
      </c>
      <c r="B85" s="2">
        <v>101010180</v>
      </c>
      <c r="C85" s="4"/>
      <c r="D85" s="4">
        <f t="shared" si="2"/>
        <v>0</v>
      </c>
      <c r="E85" s="6"/>
      <c r="F85" s="6">
        <f t="shared" si="3"/>
        <v>0</v>
      </c>
      <c r="G85" s="4"/>
      <c r="H85" s="5" t="s">
        <v>26</v>
      </c>
      <c r="I85" s="36" t="s">
        <v>27</v>
      </c>
    </row>
    <row r="86" spans="1:9" x14ac:dyDescent="0.25">
      <c r="A86" s="3" t="s">
        <v>95</v>
      </c>
      <c r="B86" s="2">
        <v>101010181</v>
      </c>
      <c r="C86" s="4"/>
      <c r="D86" s="4">
        <f t="shared" si="2"/>
        <v>0</v>
      </c>
      <c r="E86" s="6"/>
      <c r="F86" s="6">
        <f t="shared" si="3"/>
        <v>0</v>
      </c>
      <c r="G86" s="4"/>
      <c r="H86" s="5" t="s">
        <v>26</v>
      </c>
      <c r="I86" s="36" t="s">
        <v>27</v>
      </c>
    </row>
    <row r="87" spans="1:9" x14ac:dyDescent="0.25">
      <c r="A87" s="3" t="s">
        <v>96</v>
      </c>
      <c r="B87" s="2">
        <v>101010182</v>
      </c>
      <c r="C87" s="4"/>
      <c r="D87" s="4">
        <f t="shared" si="2"/>
        <v>0</v>
      </c>
      <c r="E87" s="6"/>
      <c r="F87" s="6">
        <f t="shared" si="3"/>
        <v>0</v>
      </c>
      <c r="G87" s="4"/>
      <c r="H87" s="5" t="s">
        <v>34</v>
      </c>
      <c r="I87" s="36" t="s">
        <v>27</v>
      </c>
    </row>
    <row r="88" spans="1:9" ht="30" x14ac:dyDescent="0.25">
      <c r="A88" s="3" t="s">
        <v>97</v>
      </c>
      <c r="B88" s="2">
        <v>101010183</v>
      </c>
      <c r="C88" s="4"/>
      <c r="D88" s="4">
        <f t="shared" si="2"/>
        <v>0</v>
      </c>
      <c r="E88" s="6"/>
      <c r="F88" s="6">
        <f t="shared" si="3"/>
        <v>0</v>
      </c>
      <c r="G88" s="4"/>
      <c r="H88" s="5" t="s">
        <v>26</v>
      </c>
      <c r="I88" s="36" t="s">
        <v>27</v>
      </c>
    </row>
    <row r="89" spans="1:9" ht="30" x14ac:dyDescent="0.25">
      <c r="A89" s="3" t="s">
        <v>98</v>
      </c>
      <c r="B89" s="2">
        <v>101010184</v>
      </c>
      <c r="C89" s="4"/>
      <c r="D89" s="4">
        <f t="shared" si="2"/>
        <v>0</v>
      </c>
      <c r="E89" s="6"/>
      <c r="F89" s="6">
        <f t="shared" si="3"/>
        <v>0</v>
      </c>
      <c r="G89" s="4"/>
      <c r="H89" s="5" t="s">
        <v>26</v>
      </c>
      <c r="I89" s="36" t="s">
        <v>27</v>
      </c>
    </row>
    <row r="90" spans="1:9" ht="30" x14ac:dyDescent="0.25">
      <c r="A90" s="3" t="s">
        <v>99</v>
      </c>
      <c r="B90" s="2">
        <v>101010185</v>
      </c>
      <c r="C90" s="4"/>
      <c r="D90" s="4">
        <f t="shared" si="2"/>
        <v>0</v>
      </c>
      <c r="E90" s="6"/>
      <c r="F90" s="6">
        <f t="shared" si="3"/>
        <v>0</v>
      </c>
      <c r="G90" s="4"/>
      <c r="H90" s="5" t="s">
        <v>26</v>
      </c>
      <c r="I90" s="36" t="s">
        <v>27</v>
      </c>
    </row>
    <row r="91" spans="1:9" x14ac:dyDescent="0.25">
      <c r="A91" s="3" t="s">
        <v>100</v>
      </c>
      <c r="B91" s="2">
        <v>101010186</v>
      </c>
      <c r="C91" s="4"/>
      <c r="D91" s="4">
        <f t="shared" si="2"/>
        <v>0</v>
      </c>
      <c r="E91" s="6"/>
      <c r="F91" s="6">
        <f t="shared" si="3"/>
        <v>0</v>
      </c>
      <c r="G91" s="4"/>
      <c r="H91" s="5" t="s">
        <v>26</v>
      </c>
      <c r="I91" s="36" t="s">
        <v>27</v>
      </c>
    </row>
    <row r="92" spans="1:9" x14ac:dyDescent="0.25">
      <c r="A92" s="3" t="s">
        <v>101</v>
      </c>
      <c r="B92" s="2">
        <v>101010187</v>
      </c>
      <c r="C92" s="4">
        <v>42.51</v>
      </c>
      <c r="D92" s="4">
        <f t="shared" si="2"/>
        <v>0</v>
      </c>
      <c r="E92" s="6">
        <v>0.52800000000000002</v>
      </c>
      <c r="F92" s="6">
        <f t="shared" si="3"/>
        <v>0</v>
      </c>
      <c r="G92" s="4"/>
      <c r="H92" s="5" t="s">
        <v>10</v>
      </c>
      <c r="I92" s="36" t="s">
        <v>11</v>
      </c>
    </row>
    <row r="93" spans="1:9" ht="30" x14ac:dyDescent="0.25">
      <c r="A93" s="3" t="s">
        <v>102</v>
      </c>
      <c r="B93" s="2">
        <v>101010188</v>
      </c>
      <c r="C93" s="4">
        <v>1</v>
      </c>
      <c r="D93" s="4">
        <f t="shared" si="2"/>
        <v>0</v>
      </c>
      <c r="E93" s="6">
        <v>5.0000000000000001E-3</v>
      </c>
      <c r="F93" s="6">
        <f t="shared" si="3"/>
        <v>0</v>
      </c>
      <c r="G93" s="4"/>
      <c r="H93" s="5" t="s">
        <v>26</v>
      </c>
      <c r="I93" s="36" t="s">
        <v>27</v>
      </c>
    </row>
    <row r="94" spans="1:9" x14ac:dyDescent="0.25">
      <c r="A94" s="3" t="s">
        <v>103</v>
      </c>
      <c r="B94" s="2">
        <v>101010189</v>
      </c>
      <c r="C94" s="4">
        <v>125.6</v>
      </c>
      <c r="D94" s="4">
        <f t="shared" si="2"/>
        <v>0</v>
      </c>
      <c r="E94" s="6">
        <v>2.0640000000000001</v>
      </c>
      <c r="F94" s="6">
        <f t="shared" si="3"/>
        <v>0</v>
      </c>
      <c r="G94" s="4"/>
      <c r="H94" s="5" t="s">
        <v>37</v>
      </c>
      <c r="I94" s="36" t="s">
        <v>11</v>
      </c>
    </row>
    <row r="95" spans="1:9" x14ac:dyDescent="0.25">
      <c r="A95" s="3" t="s">
        <v>104</v>
      </c>
      <c r="B95" s="2">
        <v>101010190</v>
      </c>
      <c r="C95" s="4">
        <v>149.15</v>
      </c>
      <c r="D95" s="4">
        <f t="shared" si="2"/>
        <v>0</v>
      </c>
      <c r="E95" s="6">
        <v>2.0760000000000001</v>
      </c>
      <c r="F95" s="6">
        <f t="shared" si="3"/>
        <v>0</v>
      </c>
      <c r="G95" s="4"/>
      <c r="H95" s="5" t="s">
        <v>37</v>
      </c>
      <c r="I95" s="36" t="s">
        <v>11</v>
      </c>
    </row>
    <row r="96" spans="1:9" ht="30" x14ac:dyDescent="0.25">
      <c r="A96" s="3" t="s">
        <v>105</v>
      </c>
      <c r="B96" s="2">
        <v>101010191</v>
      </c>
      <c r="C96" s="4">
        <v>29.8</v>
      </c>
      <c r="D96" s="4">
        <f t="shared" si="2"/>
        <v>0</v>
      </c>
      <c r="E96" s="6">
        <v>0.9</v>
      </c>
      <c r="F96" s="6">
        <f t="shared" si="3"/>
        <v>0</v>
      </c>
      <c r="G96" s="4"/>
      <c r="H96" s="5" t="s">
        <v>10</v>
      </c>
      <c r="I96" s="36" t="s">
        <v>11</v>
      </c>
    </row>
    <row r="97" spans="1:9" ht="30" x14ac:dyDescent="0.25">
      <c r="A97" s="3" t="s">
        <v>106</v>
      </c>
      <c r="B97" s="2">
        <v>101010192</v>
      </c>
      <c r="C97" s="4">
        <v>62</v>
      </c>
      <c r="D97" s="4">
        <f t="shared" si="2"/>
        <v>0</v>
      </c>
      <c r="E97" s="6">
        <v>1.47</v>
      </c>
      <c r="F97" s="6">
        <f t="shared" si="3"/>
        <v>0</v>
      </c>
      <c r="G97" s="4"/>
      <c r="H97" s="5" t="s">
        <v>10</v>
      </c>
      <c r="I97" s="36" t="s">
        <v>11</v>
      </c>
    </row>
    <row r="98" spans="1:9" ht="30" x14ac:dyDescent="0.25">
      <c r="A98" s="3" t="s">
        <v>107</v>
      </c>
      <c r="B98" s="2">
        <v>101010193</v>
      </c>
      <c r="C98" s="4">
        <v>11.46</v>
      </c>
      <c r="D98" s="4">
        <f t="shared" si="2"/>
        <v>0</v>
      </c>
      <c r="E98" s="6">
        <v>0.47599999999999998</v>
      </c>
      <c r="F98" s="6">
        <f t="shared" si="3"/>
        <v>0</v>
      </c>
      <c r="G98" s="4"/>
      <c r="H98" s="5" t="s">
        <v>10</v>
      </c>
      <c r="I98" s="36" t="s">
        <v>11</v>
      </c>
    </row>
    <row r="99" spans="1:9" x14ac:dyDescent="0.25">
      <c r="A99" s="3" t="s">
        <v>108</v>
      </c>
      <c r="B99" s="2">
        <v>101010194</v>
      </c>
      <c r="C99" s="4">
        <v>9.81</v>
      </c>
      <c r="D99" s="4">
        <f t="shared" si="2"/>
        <v>0</v>
      </c>
      <c r="E99" s="6">
        <v>0.40799999999999997</v>
      </c>
      <c r="F99" s="6">
        <f t="shared" si="3"/>
        <v>0</v>
      </c>
      <c r="G99" s="4"/>
      <c r="H99" s="5" t="s">
        <v>10</v>
      </c>
      <c r="I99" s="36" t="s">
        <v>11</v>
      </c>
    </row>
    <row r="100" spans="1:9" ht="30" x14ac:dyDescent="0.25">
      <c r="A100" s="3" t="s">
        <v>109</v>
      </c>
      <c r="B100" s="2">
        <v>101010195</v>
      </c>
      <c r="C100" s="4">
        <v>20.5</v>
      </c>
      <c r="D100" s="4">
        <f t="shared" si="2"/>
        <v>0</v>
      </c>
      <c r="E100" s="6"/>
      <c r="F100" s="6">
        <f t="shared" si="3"/>
        <v>0</v>
      </c>
      <c r="G100" s="4"/>
      <c r="H100" s="5" t="s">
        <v>10</v>
      </c>
      <c r="I100" s="36" t="s">
        <v>11</v>
      </c>
    </row>
    <row r="101" spans="1:9" x14ac:dyDescent="0.25">
      <c r="A101" s="3" t="s">
        <v>110</v>
      </c>
      <c r="B101" s="2">
        <v>101010196</v>
      </c>
      <c r="C101" s="4">
        <v>18.3</v>
      </c>
      <c r="D101" s="4">
        <f t="shared" si="2"/>
        <v>0</v>
      </c>
      <c r="E101" s="6">
        <v>0.50800000000000001</v>
      </c>
      <c r="F101" s="6">
        <f t="shared" si="3"/>
        <v>0</v>
      </c>
      <c r="G101" s="4"/>
      <c r="H101" s="5" t="s">
        <v>10</v>
      </c>
      <c r="I101" s="36" t="s">
        <v>11</v>
      </c>
    </row>
    <row r="102" spans="1:9" ht="30" x14ac:dyDescent="0.25">
      <c r="A102" s="3" t="s">
        <v>111</v>
      </c>
      <c r="B102" s="2">
        <v>101010197</v>
      </c>
      <c r="C102" s="4"/>
      <c r="D102" s="4">
        <f t="shared" si="2"/>
        <v>0</v>
      </c>
      <c r="E102" s="6"/>
      <c r="F102" s="6">
        <f t="shared" si="3"/>
        <v>0</v>
      </c>
      <c r="G102" s="4"/>
      <c r="H102" s="5" t="s">
        <v>26</v>
      </c>
      <c r="I102" s="36" t="s">
        <v>27</v>
      </c>
    </row>
    <row r="103" spans="1:9" ht="60" x14ac:dyDescent="0.25">
      <c r="A103" s="3" t="s">
        <v>112</v>
      </c>
      <c r="B103" s="2">
        <v>101010198</v>
      </c>
      <c r="C103" s="4"/>
      <c r="D103" s="4">
        <f t="shared" si="2"/>
        <v>0</v>
      </c>
      <c r="E103" s="6"/>
      <c r="F103" s="6">
        <f t="shared" si="3"/>
        <v>0</v>
      </c>
      <c r="G103" s="4"/>
      <c r="H103" s="5" t="s">
        <v>34</v>
      </c>
      <c r="I103" s="36" t="s">
        <v>27</v>
      </c>
    </row>
    <row r="104" spans="1:9" x14ac:dyDescent="0.25">
      <c r="A104" s="3" t="s">
        <v>113</v>
      </c>
      <c r="B104" s="2">
        <v>101010199</v>
      </c>
      <c r="C104" s="4"/>
      <c r="D104" s="4">
        <f t="shared" si="2"/>
        <v>0</v>
      </c>
      <c r="E104" s="6"/>
      <c r="F104" s="6">
        <f t="shared" si="3"/>
        <v>0</v>
      </c>
      <c r="G104" s="4"/>
      <c r="H104" s="5" t="s">
        <v>26</v>
      </c>
      <c r="I104" s="36" t="s">
        <v>27</v>
      </c>
    </row>
    <row r="105" spans="1:9" ht="30" x14ac:dyDescent="0.25">
      <c r="A105" s="3" t="s">
        <v>114</v>
      </c>
      <c r="B105" s="2">
        <v>101010200</v>
      </c>
      <c r="C105" s="4"/>
      <c r="D105" s="4">
        <f t="shared" si="2"/>
        <v>0</v>
      </c>
      <c r="E105" s="6"/>
      <c r="F105" s="6">
        <f t="shared" si="3"/>
        <v>0</v>
      </c>
      <c r="G105" s="4"/>
      <c r="H105" s="5" t="s">
        <v>26</v>
      </c>
      <c r="I105" s="36" t="s">
        <v>27</v>
      </c>
    </row>
    <row r="106" spans="1:9" ht="30" x14ac:dyDescent="0.25">
      <c r="A106" s="3" t="s">
        <v>115</v>
      </c>
      <c r="B106" s="2">
        <v>101010201</v>
      </c>
      <c r="C106" s="4"/>
      <c r="D106" s="4">
        <f t="shared" ref="D106:D119" si="4">G106*C106</f>
        <v>0</v>
      </c>
      <c r="E106" s="6"/>
      <c r="F106" s="6">
        <f t="shared" ref="F106:F119" si="5">G106*E106</f>
        <v>0</v>
      </c>
      <c r="G106" s="4"/>
      <c r="H106" s="5" t="s">
        <v>26</v>
      </c>
      <c r="I106" s="36" t="s">
        <v>27</v>
      </c>
    </row>
    <row r="107" spans="1:9" ht="30" x14ac:dyDescent="0.25">
      <c r="A107" s="3" t="s">
        <v>116</v>
      </c>
      <c r="B107" s="2">
        <v>101010202</v>
      </c>
      <c r="C107" s="4"/>
      <c r="D107" s="4">
        <f t="shared" si="4"/>
        <v>0</v>
      </c>
      <c r="E107" s="6"/>
      <c r="F107" s="6">
        <f t="shared" si="5"/>
        <v>0</v>
      </c>
      <c r="G107" s="4"/>
      <c r="H107" s="5" t="s">
        <v>26</v>
      </c>
      <c r="I107" s="36" t="s">
        <v>27</v>
      </c>
    </row>
    <row r="108" spans="1:9" ht="30" x14ac:dyDescent="0.25">
      <c r="A108" s="3" t="s">
        <v>117</v>
      </c>
      <c r="B108" s="2">
        <v>101010203</v>
      </c>
      <c r="C108" s="4"/>
      <c r="D108" s="4">
        <f t="shared" si="4"/>
        <v>0</v>
      </c>
      <c r="E108" s="6"/>
      <c r="F108" s="6">
        <f t="shared" si="5"/>
        <v>0</v>
      </c>
      <c r="G108" s="4"/>
      <c r="H108" s="5" t="s">
        <v>26</v>
      </c>
      <c r="I108" s="36" t="s">
        <v>27</v>
      </c>
    </row>
    <row r="109" spans="1:9" ht="60" x14ac:dyDescent="0.25">
      <c r="A109" s="3" t="s">
        <v>118</v>
      </c>
      <c r="B109" s="2">
        <v>101010204</v>
      </c>
      <c r="C109" s="4"/>
      <c r="D109" s="4">
        <f t="shared" si="4"/>
        <v>0</v>
      </c>
      <c r="E109" s="6"/>
      <c r="F109" s="6">
        <f t="shared" si="5"/>
        <v>0</v>
      </c>
      <c r="G109" s="4"/>
      <c r="H109" s="5" t="s">
        <v>34</v>
      </c>
      <c r="I109" s="36" t="s">
        <v>27</v>
      </c>
    </row>
    <row r="110" spans="1:9" ht="60" x14ac:dyDescent="0.25">
      <c r="A110" s="3" t="s">
        <v>119</v>
      </c>
      <c r="B110" s="2">
        <v>101010205</v>
      </c>
      <c r="C110" s="4"/>
      <c r="D110" s="4">
        <f t="shared" si="4"/>
        <v>0</v>
      </c>
      <c r="E110" s="6"/>
      <c r="F110" s="6">
        <f t="shared" si="5"/>
        <v>0</v>
      </c>
      <c r="G110" s="4"/>
      <c r="H110" s="5" t="s">
        <v>34</v>
      </c>
      <c r="I110" s="36" t="s">
        <v>27</v>
      </c>
    </row>
    <row r="111" spans="1:9" ht="30" x14ac:dyDescent="0.25">
      <c r="A111" s="3" t="s">
        <v>120</v>
      </c>
      <c r="B111" s="2">
        <v>101010206</v>
      </c>
      <c r="C111" s="4"/>
      <c r="D111" s="4">
        <f t="shared" si="4"/>
        <v>0</v>
      </c>
      <c r="E111" s="6"/>
      <c r="F111" s="6">
        <f t="shared" si="5"/>
        <v>0</v>
      </c>
      <c r="G111" s="4"/>
      <c r="H111" s="5" t="s">
        <v>26</v>
      </c>
      <c r="I111" s="36" t="s">
        <v>27</v>
      </c>
    </row>
    <row r="112" spans="1:9" ht="60" x14ac:dyDescent="0.25">
      <c r="A112" s="3" t="s">
        <v>121</v>
      </c>
      <c r="B112" s="2">
        <v>101010207</v>
      </c>
      <c r="C112" s="4"/>
      <c r="D112" s="4">
        <f t="shared" si="4"/>
        <v>0</v>
      </c>
      <c r="E112" s="6"/>
      <c r="F112" s="6">
        <f t="shared" si="5"/>
        <v>0</v>
      </c>
      <c r="G112" s="4"/>
      <c r="H112" s="5" t="s">
        <v>34</v>
      </c>
      <c r="I112" s="36" t="s">
        <v>27</v>
      </c>
    </row>
    <row r="113" spans="1:9" ht="30" x14ac:dyDescent="0.25">
      <c r="A113" s="3" t="s">
        <v>165</v>
      </c>
      <c r="B113" s="2">
        <v>101010208</v>
      </c>
      <c r="C113" s="4">
        <v>14.58</v>
      </c>
      <c r="D113" s="4">
        <f t="shared" si="4"/>
        <v>0</v>
      </c>
      <c r="E113" s="6">
        <v>3.9929999999999999</v>
      </c>
      <c r="F113" s="6">
        <f t="shared" si="5"/>
        <v>0</v>
      </c>
      <c r="H113" s="5" t="s">
        <v>10</v>
      </c>
      <c r="I113" s="36" t="s">
        <v>11</v>
      </c>
    </row>
    <row r="114" spans="1:9" ht="30" x14ac:dyDescent="0.25">
      <c r="A114" s="3" t="s">
        <v>105</v>
      </c>
      <c r="B114" s="2">
        <v>101010209</v>
      </c>
      <c r="C114" s="4">
        <v>29.8</v>
      </c>
      <c r="D114" s="4">
        <f t="shared" si="4"/>
        <v>0</v>
      </c>
      <c r="E114" s="6">
        <v>0.9</v>
      </c>
      <c r="F114" s="6">
        <f t="shared" si="5"/>
        <v>0</v>
      </c>
      <c r="H114" s="5" t="s">
        <v>10</v>
      </c>
      <c r="I114" s="36" t="s">
        <v>11</v>
      </c>
    </row>
    <row r="115" spans="1:9" x14ac:dyDescent="0.25">
      <c r="A115" s="3" t="s">
        <v>122</v>
      </c>
      <c r="B115" s="2">
        <v>101010210</v>
      </c>
      <c r="C115" s="4">
        <v>12.58</v>
      </c>
      <c r="D115" s="4">
        <f t="shared" si="4"/>
        <v>0</v>
      </c>
      <c r="E115" s="6">
        <f>0.089*4</f>
        <v>0.35599999999999998</v>
      </c>
      <c r="F115" s="6">
        <f t="shared" si="5"/>
        <v>0</v>
      </c>
      <c r="H115" s="5" t="s">
        <v>10</v>
      </c>
      <c r="I115" s="36" t="s">
        <v>11</v>
      </c>
    </row>
    <row r="116" spans="1:9" ht="45" x14ac:dyDescent="0.25">
      <c r="A116" s="3" t="s">
        <v>123</v>
      </c>
      <c r="B116" s="2">
        <v>101010211</v>
      </c>
      <c r="C116" s="4">
        <v>1</v>
      </c>
      <c r="D116" s="4">
        <f t="shared" si="4"/>
        <v>0</v>
      </c>
      <c r="E116" s="6">
        <v>5.0000000000000001E-3</v>
      </c>
      <c r="F116" s="6">
        <f t="shared" si="5"/>
        <v>0</v>
      </c>
      <c r="H116" s="5" t="s">
        <v>26</v>
      </c>
      <c r="I116" s="36" t="s">
        <v>27</v>
      </c>
    </row>
    <row r="117" spans="1:9" ht="30" x14ac:dyDescent="0.25">
      <c r="A117" s="3" t="s">
        <v>124</v>
      </c>
      <c r="B117" s="2">
        <v>101010212</v>
      </c>
      <c r="C117" s="4"/>
      <c r="D117" s="4">
        <f t="shared" si="4"/>
        <v>0</v>
      </c>
      <c r="E117" s="6"/>
      <c r="F117" s="6">
        <f t="shared" si="5"/>
        <v>0</v>
      </c>
      <c r="H117" s="5" t="s">
        <v>26</v>
      </c>
      <c r="I117" s="36" t="s">
        <v>27</v>
      </c>
    </row>
    <row r="118" spans="1:9" ht="30" x14ac:dyDescent="0.25">
      <c r="A118" s="3" t="s">
        <v>125</v>
      </c>
      <c r="B118" s="2">
        <v>101010213</v>
      </c>
      <c r="C118" s="4"/>
      <c r="D118" s="4">
        <f t="shared" si="4"/>
        <v>0</v>
      </c>
      <c r="E118" s="6"/>
      <c r="F118" s="6">
        <f t="shared" si="5"/>
        <v>0</v>
      </c>
      <c r="H118" s="5" t="s">
        <v>26</v>
      </c>
      <c r="I118" s="36" t="s">
        <v>27</v>
      </c>
    </row>
    <row r="119" spans="1:9" ht="45" x14ac:dyDescent="0.25">
      <c r="A119" s="3" t="s">
        <v>126</v>
      </c>
      <c r="B119" s="2">
        <v>101010214</v>
      </c>
      <c r="C119" s="4"/>
      <c r="D119" s="4">
        <f t="shared" si="4"/>
        <v>0</v>
      </c>
      <c r="E119" s="6"/>
      <c r="F119" s="6">
        <f t="shared" si="5"/>
        <v>0</v>
      </c>
      <c r="H119" s="5" t="s">
        <v>26</v>
      </c>
      <c r="I119" s="36" t="s">
        <v>27</v>
      </c>
    </row>
    <row r="120" spans="1:9" ht="30" x14ac:dyDescent="0.25">
      <c r="A120" s="3" t="s">
        <v>127</v>
      </c>
      <c r="B120" s="2">
        <v>101010215</v>
      </c>
      <c r="C120" s="4"/>
      <c r="D120" s="4"/>
      <c r="E120" s="6"/>
      <c r="F120" s="6"/>
      <c r="H120" s="5" t="s">
        <v>26</v>
      </c>
      <c r="I120" s="36" t="s">
        <v>27</v>
      </c>
    </row>
    <row r="121" spans="1:9" x14ac:dyDescent="0.25">
      <c r="A121" s="3" t="s">
        <v>128</v>
      </c>
      <c r="B121" s="2">
        <v>101010216</v>
      </c>
      <c r="C121" s="4">
        <v>183</v>
      </c>
      <c r="D121" s="4"/>
      <c r="E121" s="6">
        <v>3.19</v>
      </c>
      <c r="F121" s="6"/>
      <c r="H121" s="5" t="s">
        <v>26</v>
      </c>
      <c r="I121" s="36" t="s">
        <v>27</v>
      </c>
    </row>
    <row r="122" spans="1:9" ht="30" x14ac:dyDescent="0.25">
      <c r="A122" s="3" t="s">
        <v>129</v>
      </c>
      <c r="B122" s="2">
        <v>101010217</v>
      </c>
      <c r="C122" s="4">
        <v>11.57</v>
      </c>
      <c r="D122" s="4">
        <f t="shared" ref="D122" si="6">G122*C122</f>
        <v>0</v>
      </c>
      <c r="E122" s="6">
        <f>0.08*4</f>
        <v>0.32</v>
      </c>
      <c r="F122" s="6">
        <f t="shared" ref="F122" si="7">G122*E122</f>
        <v>0</v>
      </c>
      <c r="H122" s="5" t="s">
        <v>10</v>
      </c>
      <c r="I122" s="36" t="s">
        <v>11</v>
      </c>
    </row>
    <row r="123" spans="1:9" ht="45" x14ac:dyDescent="0.25">
      <c r="A123" s="3" t="s">
        <v>130</v>
      </c>
      <c r="B123" s="2">
        <v>101010218</v>
      </c>
      <c r="C123" s="4"/>
      <c r="D123" s="4"/>
      <c r="E123" s="6"/>
      <c r="F123" s="6"/>
      <c r="H123" s="5" t="s">
        <v>26</v>
      </c>
      <c r="I123" s="36" t="s">
        <v>27</v>
      </c>
    </row>
    <row r="124" spans="1:9" ht="45" x14ac:dyDescent="0.25">
      <c r="A124" s="3" t="s">
        <v>131</v>
      </c>
      <c r="B124" s="2">
        <v>101010219</v>
      </c>
      <c r="C124" s="4"/>
      <c r="D124" s="4"/>
      <c r="E124" s="6"/>
      <c r="F124" s="6"/>
      <c r="H124" s="5" t="s">
        <v>26</v>
      </c>
      <c r="I124" s="36" t="s">
        <v>27</v>
      </c>
    </row>
    <row r="125" spans="1:9" ht="45" x14ac:dyDescent="0.25">
      <c r="A125" s="3" t="s">
        <v>132</v>
      </c>
      <c r="B125" s="2">
        <v>101010220</v>
      </c>
      <c r="C125" s="4"/>
      <c r="D125" s="4"/>
      <c r="E125" s="6"/>
      <c r="F125" s="6"/>
      <c r="H125" s="5" t="s">
        <v>26</v>
      </c>
      <c r="I125" s="36" t="s">
        <v>27</v>
      </c>
    </row>
    <row r="126" spans="1:9" ht="30" x14ac:dyDescent="0.25">
      <c r="A126" s="3" t="s">
        <v>133</v>
      </c>
      <c r="B126" s="2">
        <v>101010221</v>
      </c>
      <c r="C126" s="4">
        <v>21.8</v>
      </c>
      <c r="D126" s="4"/>
      <c r="E126" s="6">
        <v>0.88500000000000001</v>
      </c>
      <c r="F126" s="6"/>
      <c r="H126" s="5" t="s">
        <v>10</v>
      </c>
      <c r="I126" s="36" t="s">
        <v>11</v>
      </c>
    </row>
    <row r="127" spans="1:9" ht="30" x14ac:dyDescent="0.25">
      <c r="A127" s="3" t="s">
        <v>134</v>
      </c>
      <c r="B127" s="2">
        <v>101010222</v>
      </c>
      <c r="C127" s="4">
        <v>22.77</v>
      </c>
      <c r="D127" s="4"/>
      <c r="E127" s="6">
        <v>0.78800000000000003</v>
      </c>
      <c r="F127" s="6"/>
      <c r="H127" s="5" t="s">
        <v>10</v>
      </c>
      <c r="I127" s="36" t="s">
        <v>11</v>
      </c>
    </row>
    <row r="128" spans="1:9" ht="60" x14ac:dyDescent="0.25">
      <c r="A128" s="3" t="s">
        <v>135</v>
      </c>
      <c r="B128" s="2">
        <v>101010223</v>
      </c>
      <c r="C128" s="4"/>
      <c r="D128" s="4"/>
      <c r="E128" s="6"/>
      <c r="F128" s="6"/>
      <c r="H128" s="5" t="s">
        <v>26</v>
      </c>
      <c r="I128" s="36" t="s">
        <v>27</v>
      </c>
    </row>
    <row r="129" spans="1:9" ht="60" x14ac:dyDescent="0.25">
      <c r="A129" s="3" t="s">
        <v>136</v>
      </c>
      <c r="B129" s="2">
        <v>101010224</v>
      </c>
      <c r="C129" s="4"/>
      <c r="D129" s="4"/>
      <c r="E129" s="6"/>
      <c r="F129" s="6"/>
      <c r="H129" s="5" t="s">
        <v>26</v>
      </c>
      <c r="I129" s="36" t="s">
        <v>27</v>
      </c>
    </row>
    <row r="130" spans="1:9" ht="60" x14ac:dyDescent="0.25">
      <c r="A130" s="3" t="s">
        <v>137</v>
      </c>
      <c r="B130" s="2">
        <v>101010225</v>
      </c>
      <c r="C130" s="4"/>
      <c r="D130" s="4"/>
      <c r="E130" s="6"/>
      <c r="F130" s="6"/>
      <c r="H130" s="5" t="s">
        <v>26</v>
      </c>
      <c r="I130" s="36" t="s">
        <v>27</v>
      </c>
    </row>
    <row r="131" spans="1:9" ht="30" x14ac:dyDescent="0.25">
      <c r="A131" s="3" t="s">
        <v>138</v>
      </c>
      <c r="B131" s="2">
        <v>101010226</v>
      </c>
      <c r="H131" s="5" t="s">
        <v>37</v>
      </c>
      <c r="I131" s="36" t="s">
        <v>27</v>
      </c>
    </row>
    <row r="132" spans="1:9" x14ac:dyDescent="0.25">
      <c r="A132" s="3" t="s">
        <v>139</v>
      </c>
      <c r="B132" s="2">
        <v>101010227</v>
      </c>
      <c r="H132" s="5" t="s">
        <v>10</v>
      </c>
      <c r="I132" s="36" t="s">
        <v>11</v>
      </c>
    </row>
    <row r="133" spans="1:9" x14ac:dyDescent="0.25">
      <c r="A133" s="3" t="s">
        <v>140</v>
      </c>
      <c r="B133" s="2">
        <v>101010228</v>
      </c>
      <c r="C133">
        <v>21.8</v>
      </c>
      <c r="E133" s="7">
        <f>3.14*0.1413</f>
        <v>0.44368200000000002</v>
      </c>
      <c r="H133" s="5" t="s">
        <v>10</v>
      </c>
      <c r="I133" s="36" t="s">
        <v>11</v>
      </c>
    </row>
    <row r="134" spans="1:9" x14ac:dyDescent="0.25">
      <c r="A134" s="3" t="s">
        <v>141</v>
      </c>
      <c r="B134" s="2">
        <v>101010229</v>
      </c>
      <c r="C134">
        <v>4.57</v>
      </c>
      <c r="E134" s="7">
        <f>0.063*4</f>
        <v>0.252</v>
      </c>
      <c r="H134" s="5" t="s">
        <v>10</v>
      </c>
      <c r="I134" s="36" t="s">
        <v>11</v>
      </c>
    </row>
    <row r="135" spans="1:9" ht="30" x14ac:dyDescent="0.25">
      <c r="A135" s="37" t="s">
        <v>147</v>
      </c>
      <c r="B135" s="2">
        <v>101010230</v>
      </c>
      <c r="C135">
        <v>3.04</v>
      </c>
      <c r="H135" s="5"/>
      <c r="I135" s="36" t="s">
        <v>11</v>
      </c>
    </row>
    <row r="136" spans="1:9" ht="45" x14ac:dyDescent="0.25">
      <c r="A136" s="3" t="s">
        <v>148</v>
      </c>
      <c r="B136" s="2">
        <v>101010231</v>
      </c>
      <c r="H136" s="5" t="s">
        <v>26</v>
      </c>
      <c r="I136" s="36" t="s">
        <v>27</v>
      </c>
    </row>
    <row r="137" spans="1:9" ht="60" x14ac:dyDescent="0.25">
      <c r="A137" s="3" t="s">
        <v>149</v>
      </c>
      <c r="B137" s="2">
        <v>101010232</v>
      </c>
      <c r="H137" s="5" t="s">
        <v>26</v>
      </c>
      <c r="I137" s="36" t="s">
        <v>27</v>
      </c>
    </row>
    <row r="138" spans="1:9" ht="60" x14ac:dyDescent="0.25">
      <c r="A138" s="3" t="s">
        <v>150</v>
      </c>
      <c r="B138" s="2">
        <v>101010233</v>
      </c>
      <c r="H138" s="5" t="s">
        <v>26</v>
      </c>
      <c r="I138" s="36" t="s">
        <v>27</v>
      </c>
    </row>
    <row r="139" spans="1:9" ht="60" x14ac:dyDescent="0.25">
      <c r="A139" s="3" t="s">
        <v>151</v>
      </c>
      <c r="B139" s="2">
        <v>101010234</v>
      </c>
      <c r="H139" s="5" t="s">
        <v>26</v>
      </c>
      <c r="I139" s="36" t="s">
        <v>27</v>
      </c>
    </row>
    <row r="140" spans="1:9" ht="60" x14ac:dyDescent="0.25">
      <c r="A140" s="3" t="s">
        <v>152</v>
      </c>
      <c r="B140" s="2">
        <v>101010235</v>
      </c>
      <c r="H140" s="5" t="s">
        <v>26</v>
      </c>
      <c r="I140" s="36" t="s">
        <v>27</v>
      </c>
    </row>
    <row r="141" spans="1:9" ht="60" x14ac:dyDescent="0.25">
      <c r="A141" s="3" t="s">
        <v>153</v>
      </c>
      <c r="B141" s="2">
        <v>101010236</v>
      </c>
      <c r="H141" s="5" t="s">
        <v>26</v>
      </c>
      <c r="I141" s="36" t="s">
        <v>27</v>
      </c>
    </row>
    <row r="142" spans="1:9" ht="60" x14ac:dyDescent="0.25">
      <c r="A142" s="3" t="s">
        <v>154</v>
      </c>
      <c r="B142" s="2">
        <v>101010237</v>
      </c>
      <c r="H142" s="5" t="s">
        <v>26</v>
      </c>
      <c r="I142" s="36" t="s">
        <v>27</v>
      </c>
    </row>
    <row r="143" spans="1:9" ht="60" x14ac:dyDescent="0.25">
      <c r="A143" s="3" t="s">
        <v>155</v>
      </c>
      <c r="B143" s="2">
        <v>101010238</v>
      </c>
      <c r="H143" s="5" t="s">
        <v>26</v>
      </c>
      <c r="I143" s="36" t="s">
        <v>27</v>
      </c>
    </row>
    <row r="144" spans="1:9" ht="60" x14ac:dyDescent="0.25">
      <c r="A144" s="3" t="s">
        <v>156</v>
      </c>
      <c r="B144" s="2">
        <v>101010239</v>
      </c>
      <c r="H144" s="5" t="s">
        <v>26</v>
      </c>
      <c r="I144" s="36" t="s">
        <v>27</v>
      </c>
    </row>
    <row r="145" spans="1:9" ht="60" x14ac:dyDescent="0.25">
      <c r="A145" s="3" t="s">
        <v>157</v>
      </c>
      <c r="B145" s="2">
        <v>101010240</v>
      </c>
      <c r="H145" s="5" t="s">
        <v>26</v>
      </c>
      <c r="I145" s="36" t="s">
        <v>27</v>
      </c>
    </row>
    <row r="146" spans="1:9" ht="60" x14ac:dyDescent="0.25">
      <c r="A146" s="3" t="s">
        <v>158</v>
      </c>
      <c r="B146" s="2">
        <v>101010241</v>
      </c>
      <c r="H146" s="5" t="s">
        <v>26</v>
      </c>
      <c r="I146" s="36" t="s">
        <v>27</v>
      </c>
    </row>
    <row r="147" spans="1:9" ht="60" x14ac:dyDescent="0.25">
      <c r="A147" s="3" t="s">
        <v>159</v>
      </c>
      <c r="B147" s="2">
        <v>101010242</v>
      </c>
      <c r="H147" s="5" t="s">
        <v>26</v>
      </c>
      <c r="I147" s="36" t="s">
        <v>27</v>
      </c>
    </row>
    <row r="148" spans="1:9" ht="60" x14ac:dyDescent="0.25">
      <c r="A148" s="3" t="s">
        <v>160</v>
      </c>
      <c r="B148" s="2">
        <v>101010243</v>
      </c>
      <c r="H148" s="5" t="s">
        <v>26</v>
      </c>
      <c r="I148" s="36" t="s">
        <v>27</v>
      </c>
    </row>
    <row r="149" spans="1:9" ht="60" x14ac:dyDescent="0.25">
      <c r="A149" s="3" t="s">
        <v>161</v>
      </c>
      <c r="B149" s="2">
        <v>101010244</v>
      </c>
      <c r="H149" s="5" t="s">
        <v>26</v>
      </c>
      <c r="I149" s="36" t="s">
        <v>27</v>
      </c>
    </row>
    <row r="150" spans="1:9" x14ac:dyDescent="0.25">
      <c r="A150" s="3" t="s">
        <v>162</v>
      </c>
      <c r="B150" s="2">
        <v>101010245</v>
      </c>
      <c r="C150">
        <v>8.56</v>
      </c>
      <c r="E150" s="7">
        <v>0.35699999999999998</v>
      </c>
      <c r="H150" s="5" t="s">
        <v>10</v>
      </c>
      <c r="I150" s="36" t="s">
        <v>11</v>
      </c>
    </row>
    <row r="151" spans="1:9" ht="60" x14ac:dyDescent="0.25">
      <c r="A151" s="3" t="s">
        <v>163</v>
      </c>
      <c r="B151" s="2">
        <v>101010246</v>
      </c>
      <c r="H151" s="5" t="s">
        <v>26</v>
      </c>
      <c r="I151" s="36" t="s">
        <v>27</v>
      </c>
    </row>
    <row r="152" spans="1:9" ht="30" x14ac:dyDescent="0.25">
      <c r="A152" s="3" t="s">
        <v>164</v>
      </c>
      <c r="B152" s="2">
        <v>101010247</v>
      </c>
      <c r="C152" s="4">
        <v>18</v>
      </c>
      <c r="E152" s="7">
        <v>0.71399999999999997</v>
      </c>
      <c r="H152" s="5" t="s">
        <v>10</v>
      </c>
      <c r="I152" s="36" t="s">
        <v>11</v>
      </c>
    </row>
    <row r="153" spans="1:9" x14ac:dyDescent="0.25">
      <c r="A153" s="3" t="s">
        <v>30</v>
      </c>
      <c r="B153" s="2">
        <v>101010248</v>
      </c>
      <c r="C153" s="4">
        <f>0.0254*5*6.35*7.85</f>
        <v>6.3306325000000001</v>
      </c>
      <c r="E153" s="7">
        <f>0.0254*5*2</f>
        <v>0.254</v>
      </c>
      <c r="H153" s="5" t="s">
        <v>10</v>
      </c>
      <c r="I153" s="36" t="s">
        <v>11</v>
      </c>
    </row>
    <row r="154" spans="1:9" ht="30" x14ac:dyDescent="0.25">
      <c r="A154" s="3" t="s">
        <v>167</v>
      </c>
      <c r="B154" s="2">
        <v>101010249</v>
      </c>
      <c r="C154" s="4">
        <f>0.0254*2*6.35*7.85</f>
        <v>2.5322529999999999</v>
      </c>
      <c r="E154" s="7">
        <f>0.0254*2*2</f>
        <v>0.1016</v>
      </c>
      <c r="H154" s="5" t="s">
        <v>10</v>
      </c>
      <c r="I154" s="36" t="s">
        <v>11</v>
      </c>
    </row>
    <row r="155" spans="1:9" x14ac:dyDescent="0.25">
      <c r="A155" s="3" t="s">
        <v>168</v>
      </c>
      <c r="B155" s="2">
        <v>101010250</v>
      </c>
      <c r="C155" s="4">
        <v>6.99</v>
      </c>
      <c r="D155" s="4">
        <f t="shared" ref="D155" si="8">G155*C155</f>
        <v>0</v>
      </c>
      <c r="E155" s="6">
        <v>0.20399999999999999</v>
      </c>
      <c r="F155" s="6">
        <f t="shared" ref="F155" si="9">G155*E155</f>
        <v>0</v>
      </c>
      <c r="G155" s="4"/>
      <c r="H155" s="5" t="s">
        <v>10</v>
      </c>
      <c r="I155" s="36" t="s">
        <v>11</v>
      </c>
    </row>
    <row r="156" spans="1:9" ht="30" x14ac:dyDescent="0.25">
      <c r="A156" s="3" t="s">
        <v>169</v>
      </c>
      <c r="B156" s="2">
        <v>101010251</v>
      </c>
      <c r="C156" s="4">
        <v>18.75</v>
      </c>
      <c r="E156" s="7">
        <v>0.44</v>
      </c>
      <c r="H156" s="5" t="s">
        <v>10</v>
      </c>
      <c r="I156" s="36" t="s">
        <v>11</v>
      </c>
    </row>
    <row r="157" spans="1:9" ht="60" x14ac:dyDescent="0.25">
      <c r="A157" s="3" t="s">
        <v>170</v>
      </c>
      <c r="B157" s="2">
        <v>101010252</v>
      </c>
      <c r="C157" s="4">
        <v>2.96</v>
      </c>
      <c r="H157" s="5" t="s">
        <v>26</v>
      </c>
      <c r="I157" s="36" t="s">
        <v>11</v>
      </c>
    </row>
    <row r="158" spans="1:9" ht="60" x14ac:dyDescent="0.25">
      <c r="A158" s="3" t="s">
        <v>171</v>
      </c>
      <c r="B158" s="2">
        <v>101010253</v>
      </c>
      <c r="C158" s="4">
        <v>6.22</v>
      </c>
      <c r="H158" s="5" t="s">
        <v>26</v>
      </c>
      <c r="I158" s="36" t="s">
        <v>11</v>
      </c>
    </row>
    <row r="159" spans="1:9" ht="30" x14ac:dyDescent="0.25">
      <c r="A159" s="3" t="s">
        <v>173</v>
      </c>
      <c r="B159" s="2">
        <v>101010254</v>
      </c>
      <c r="C159" s="4">
        <v>6.11</v>
      </c>
      <c r="E159" s="7">
        <v>0.29599999999999999</v>
      </c>
      <c r="H159" s="5" t="s">
        <v>10</v>
      </c>
      <c r="I159" s="36" t="s">
        <v>11</v>
      </c>
    </row>
    <row r="160" spans="1:9" ht="60" x14ac:dyDescent="0.25">
      <c r="A160" s="3" t="s">
        <v>174</v>
      </c>
      <c r="B160" s="2">
        <v>101010255</v>
      </c>
      <c r="C160" s="4">
        <v>10.56</v>
      </c>
      <c r="H160" s="5" t="s">
        <v>26</v>
      </c>
      <c r="I160" s="36" t="s">
        <v>11</v>
      </c>
    </row>
    <row r="161" spans="1:9" ht="30" x14ac:dyDescent="0.25">
      <c r="A161" s="40" t="s">
        <v>176</v>
      </c>
      <c r="B161" s="2">
        <v>101010256</v>
      </c>
      <c r="C161" s="41">
        <v>53</v>
      </c>
      <c r="D161" s="41"/>
      <c r="E161" s="41">
        <v>1.236</v>
      </c>
      <c r="F161" s="41"/>
      <c r="G161" s="41"/>
      <c r="H161" s="42" t="s">
        <v>10</v>
      </c>
      <c r="I161" s="43" t="s">
        <v>11</v>
      </c>
    </row>
    <row r="162" spans="1:9" ht="60" x14ac:dyDescent="0.25">
      <c r="A162" s="3" t="s">
        <v>159</v>
      </c>
      <c r="B162" s="2">
        <v>101010257</v>
      </c>
      <c r="H162" s="5" t="s">
        <v>26</v>
      </c>
      <c r="I162" s="36" t="s">
        <v>68</v>
      </c>
    </row>
    <row r="163" spans="1:9" x14ac:dyDescent="0.25">
      <c r="A163" s="3" t="s">
        <v>177</v>
      </c>
      <c r="B163" s="2">
        <v>101010258</v>
      </c>
      <c r="C163" s="4">
        <v>187</v>
      </c>
      <c r="E163" s="7">
        <f>2*3.14*0.00254*24</f>
        <v>0.38282880000000008</v>
      </c>
      <c r="H163" s="42" t="s">
        <v>10</v>
      </c>
      <c r="I163" s="43" t="s">
        <v>11</v>
      </c>
    </row>
  </sheetData>
  <sheetProtection autoFilter="0"/>
  <autoFilter ref="A5:H16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3F6B-9076-4EE7-9EE0-98D888C3D95C}">
  <dimension ref="A1:J2000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77.28515625" style="10" customWidth="1"/>
    <col min="2" max="2" width="11.42578125" style="8" customWidth="1"/>
    <col min="3" max="3" width="13.85546875" style="8" customWidth="1"/>
    <col min="4" max="4" width="10" style="34" customWidth="1"/>
    <col min="5" max="5" width="15.140625" style="9" customWidth="1"/>
    <col min="6" max="6" width="13.85546875" style="7" customWidth="1"/>
    <col min="7" max="7" width="11.28515625" style="9" customWidth="1"/>
    <col min="8" max="8" width="10.42578125" style="9" customWidth="1"/>
    <col min="9" max="9" width="10.28515625" style="11" customWidth="1"/>
    <col min="10" max="10" width="36.28515625" style="20" customWidth="1"/>
  </cols>
  <sheetData>
    <row r="1" spans="1:10" ht="40.5" customHeight="1" x14ac:dyDescent="0.25">
      <c r="C1" s="10"/>
      <c r="D1" s="3"/>
      <c r="F1" s="31">
        <f>SUBTOTAL(9,F3:F300)</f>
        <v>31.832628441839997</v>
      </c>
      <c r="G1" s="30">
        <f>SUBTOTAL(9,G3:G300)</f>
        <v>1398.4701191409758</v>
      </c>
      <c r="I1" s="7"/>
      <c r="J1" s="27"/>
    </row>
    <row r="2" spans="1:10" s="13" customFormat="1" ht="21.75" customHeight="1" x14ac:dyDescent="0.25">
      <c r="A2" s="12" t="s">
        <v>0</v>
      </c>
      <c r="B2" s="32" t="s">
        <v>142</v>
      </c>
      <c r="C2" s="32" t="s">
        <v>143</v>
      </c>
      <c r="D2" s="32" t="s">
        <v>7</v>
      </c>
      <c r="E2" s="25" t="s">
        <v>144</v>
      </c>
      <c r="F2" s="28" t="s">
        <v>145</v>
      </c>
      <c r="G2" s="15" t="s">
        <v>3</v>
      </c>
      <c r="H2" s="14" t="s">
        <v>2</v>
      </c>
      <c r="I2" s="16" t="s">
        <v>4</v>
      </c>
      <c r="J2" s="21" t="s">
        <v>146</v>
      </c>
    </row>
    <row r="3" spans="1:10" x14ac:dyDescent="0.25">
      <c r="A3" s="10" t="s">
        <v>38</v>
      </c>
      <c r="B3" s="18">
        <v>3</v>
      </c>
      <c r="C3" s="17">
        <f>0.09*0.09</f>
        <v>8.0999999999999996E-3</v>
      </c>
      <c r="D3" s="33" t="str">
        <f>IFERROR(VLOOKUP(A3,'Banco de dados'!$A$6:H199, 8,0),0)</f>
        <v>m²</v>
      </c>
      <c r="E3" s="26">
        <f>B3*C3</f>
        <v>2.4299999999999999E-2</v>
      </c>
      <c r="F3" s="29">
        <f t="shared" ref="F3:F66" si="0">E3*I3</f>
        <v>4.9207499999999994E-2</v>
      </c>
      <c r="G3" s="23">
        <f t="shared" ref="G3:G66" si="1">E3*H3</f>
        <v>1.201878</v>
      </c>
      <c r="H3" s="22">
        <f>IFERROR(VLOOKUP(A3,'Banco de dados'!$A$6:F199, 3,0),0)</f>
        <v>49.46</v>
      </c>
      <c r="I3" s="24">
        <f>IFERROR(VLOOKUP(A3,'Banco de dados'!$A$6:$F$199, 5,0),0)</f>
        <v>2.0249999999999999</v>
      </c>
      <c r="J3" s="19" t="s">
        <v>189</v>
      </c>
    </row>
    <row r="4" spans="1:10" x14ac:dyDescent="0.25">
      <c r="A4" s="10" t="s">
        <v>19</v>
      </c>
      <c r="B4" s="18">
        <v>3</v>
      </c>
      <c r="C4" s="17">
        <v>0.15</v>
      </c>
      <c r="D4" s="33" t="str">
        <f>IFERROR(VLOOKUP(A4,'Banco de dados'!$A$6:H200, 8,0),0)</f>
        <v>m</v>
      </c>
      <c r="E4" s="26">
        <f t="shared" ref="E4:E67" si="2">B4*C4</f>
        <v>0.44999999999999996</v>
      </c>
      <c r="F4" s="29">
        <f t="shared" si="0"/>
        <v>9.1799999999999979E-2</v>
      </c>
      <c r="G4" s="23">
        <f t="shared" si="1"/>
        <v>2.133</v>
      </c>
      <c r="H4" s="22">
        <f>IFERROR(VLOOKUP(A4,'Banco de dados'!$A$6:F200, 3,0),0)</f>
        <v>4.74</v>
      </c>
      <c r="I4" s="24">
        <f>IFERROR(VLOOKUP(A4,'Banco de dados'!$A$6:$F$199, 5,0),0)</f>
        <v>0.20399999999999999</v>
      </c>
      <c r="J4" s="19" t="s">
        <v>189</v>
      </c>
    </row>
    <row r="5" spans="1:10" x14ac:dyDescent="0.25">
      <c r="A5" s="10" t="s">
        <v>19</v>
      </c>
      <c r="B5" s="18">
        <v>3</v>
      </c>
      <c r="C5" s="17">
        <v>0.14000000000000001</v>
      </c>
      <c r="D5" s="33" t="str">
        <f>IFERROR(VLOOKUP(A5,'Banco de dados'!$A$6:H201, 8,0),0)</f>
        <v>m</v>
      </c>
      <c r="E5" s="26">
        <f t="shared" si="2"/>
        <v>0.42000000000000004</v>
      </c>
      <c r="F5" s="29">
        <f t="shared" si="0"/>
        <v>8.5680000000000006E-2</v>
      </c>
      <c r="G5" s="23">
        <f t="shared" si="1"/>
        <v>1.9908000000000003</v>
      </c>
      <c r="H5" s="22">
        <f>IFERROR(VLOOKUP(A5,'Banco de dados'!$A$6:F201, 3,0),0)</f>
        <v>4.74</v>
      </c>
      <c r="I5" s="24">
        <f>IFERROR(VLOOKUP(A5,'Banco de dados'!$A$6:$F$199, 5,0),0)</f>
        <v>0.20399999999999999</v>
      </c>
      <c r="J5" s="19" t="s">
        <v>189</v>
      </c>
    </row>
    <row r="6" spans="1:10" ht="30" x14ac:dyDescent="0.25">
      <c r="A6" s="10" t="s">
        <v>70</v>
      </c>
      <c r="B6" s="18">
        <v>6</v>
      </c>
      <c r="C6" s="17">
        <v>1</v>
      </c>
      <c r="D6" s="33" t="str">
        <f>IFERROR(VLOOKUP(A6,'Banco de dados'!$A$6:H202, 8,0),0)</f>
        <v>pç</v>
      </c>
      <c r="E6" s="26">
        <f t="shared" si="2"/>
        <v>6</v>
      </c>
      <c r="F6" s="29">
        <f t="shared" si="0"/>
        <v>0</v>
      </c>
      <c r="G6" s="23">
        <f t="shared" si="1"/>
        <v>0</v>
      </c>
      <c r="H6" s="22">
        <f>IFERROR(VLOOKUP(A6,'Banco de dados'!$A$6:F202, 3,0),0)</f>
        <v>0</v>
      </c>
      <c r="I6" s="24">
        <f>IFERROR(VLOOKUP(A6,'Banco de dados'!$A$6:$F$199, 5,0),0)</f>
        <v>0</v>
      </c>
      <c r="J6" s="19" t="s">
        <v>189</v>
      </c>
    </row>
    <row r="7" spans="1:10" x14ac:dyDescent="0.25">
      <c r="A7" s="10" t="s">
        <v>77</v>
      </c>
      <c r="B7" s="18">
        <v>6</v>
      </c>
      <c r="C7" s="17">
        <v>1</v>
      </c>
      <c r="D7" s="33" t="str">
        <f>IFERROR(VLOOKUP(A7,'Banco de dados'!$A$6:H203, 8,0),0)</f>
        <v>pç</v>
      </c>
      <c r="E7" s="26">
        <f t="shared" si="2"/>
        <v>6</v>
      </c>
      <c r="F7" s="29">
        <f t="shared" si="0"/>
        <v>0</v>
      </c>
      <c r="G7" s="23">
        <f t="shared" si="1"/>
        <v>0</v>
      </c>
      <c r="H7" s="22">
        <f>IFERROR(VLOOKUP(A7,'Banco de dados'!$A$6:F203, 3,0),0)</f>
        <v>0</v>
      </c>
      <c r="I7" s="24">
        <f>IFERROR(VLOOKUP(A7,'Banco de dados'!$A$6:$F$199, 5,0),0)</f>
        <v>0</v>
      </c>
      <c r="J7" s="19" t="s">
        <v>189</v>
      </c>
    </row>
    <row r="8" spans="1:10" x14ac:dyDescent="0.25">
      <c r="A8" s="10" t="s">
        <v>100</v>
      </c>
      <c r="B8" s="18">
        <v>12</v>
      </c>
      <c r="C8" s="17">
        <v>1</v>
      </c>
      <c r="D8" s="33" t="str">
        <f>IFERROR(VLOOKUP(A8,'Banco de dados'!$A$6:H204, 8,0),0)</f>
        <v>pç</v>
      </c>
      <c r="E8" s="26">
        <f t="shared" si="2"/>
        <v>12</v>
      </c>
      <c r="F8" s="29">
        <f t="shared" si="0"/>
        <v>0</v>
      </c>
      <c r="G8" s="23">
        <f t="shared" si="1"/>
        <v>0</v>
      </c>
      <c r="H8" s="22">
        <f>IFERROR(VLOOKUP(A8,'Banco de dados'!$A$6:F204, 3,0),0)</f>
        <v>0</v>
      </c>
      <c r="I8" s="24">
        <f>IFERROR(VLOOKUP(A8,'Banco de dados'!$A$6:$F$199, 5,0),0)</f>
        <v>0</v>
      </c>
      <c r="J8" s="19" t="s">
        <v>189</v>
      </c>
    </row>
    <row r="9" spans="1:10" x14ac:dyDescent="0.25">
      <c r="A9" s="10" t="s">
        <v>38</v>
      </c>
      <c r="B9" s="18">
        <v>3</v>
      </c>
      <c r="C9" s="17">
        <f>0.09*0.09</f>
        <v>8.0999999999999996E-3</v>
      </c>
      <c r="D9" s="33" t="str">
        <f>IFERROR(VLOOKUP(A9,'Banco de dados'!$A$6:H205, 8,0),0)</f>
        <v>m²</v>
      </c>
      <c r="E9" s="26">
        <f t="shared" si="2"/>
        <v>2.4299999999999999E-2</v>
      </c>
      <c r="F9" s="29">
        <f t="shared" si="0"/>
        <v>4.9207499999999994E-2</v>
      </c>
      <c r="G9" s="23">
        <f t="shared" si="1"/>
        <v>1.201878</v>
      </c>
      <c r="H9" s="22">
        <f>IFERROR(VLOOKUP(A9,'Banco de dados'!$A$6:F205, 3,0),0)</f>
        <v>49.46</v>
      </c>
      <c r="I9" s="24">
        <f>IFERROR(VLOOKUP(A9,'Banco de dados'!$A$6:$F$199, 5,0),0)</f>
        <v>2.0249999999999999</v>
      </c>
      <c r="J9" s="19" t="s">
        <v>192</v>
      </c>
    </row>
    <row r="10" spans="1:10" x14ac:dyDescent="0.25">
      <c r="B10" s="18">
        <v>3</v>
      </c>
      <c r="C10" s="17">
        <v>0.15</v>
      </c>
      <c r="D10" s="33">
        <f>IFERROR(VLOOKUP(A10,'Banco de dados'!$A$6:H206, 8,0),0)</f>
        <v>0</v>
      </c>
      <c r="E10" s="26">
        <f t="shared" si="2"/>
        <v>0.44999999999999996</v>
      </c>
      <c r="F10" s="29">
        <f t="shared" si="0"/>
        <v>0</v>
      </c>
      <c r="G10" s="23">
        <f t="shared" si="1"/>
        <v>0</v>
      </c>
      <c r="H10" s="22">
        <f>IFERROR(VLOOKUP(A10,'Banco de dados'!$A$6:F206, 3,0),0)</f>
        <v>0</v>
      </c>
      <c r="I10" s="24">
        <f>IFERROR(VLOOKUP(A10,'Banco de dados'!$A$6:$F$199, 5,0),0)</f>
        <v>0</v>
      </c>
      <c r="J10" s="19" t="s">
        <v>192</v>
      </c>
    </row>
    <row r="11" spans="1:10" ht="30" x14ac:dyDescent="0.25">
      <c r="A11" s="10" t="s">
        <v>70</v>
      </c>
      <c r="B11" s="18">
        <v>6</v>
      </c>
      <c r="C11" s="17">
        <v>1</v>
      </c>
      <c r="D11" s="33" t="str">
        <f>IFERROR(VLOOKUP(A11,'Banco de dados'!$A$6:H207, 8,0),0)</f>
        <v>pç</v>
      </c>
      <c r="E11" s="26">
        <f t="shared" si="2"/>
        <v>6</v>
      </c>
      <c r="F11" s="29">
        <f t="shared" si="0"/>
        <v>0</v>
      </c>
      <c r="G11" s="23">
        <f t="shared" si="1"/>
        <v>0</v>
      </c>
      <c r="H11" s="22">
        <f>IFERROR(VLOOKUP(A11,'Banco de dados'!$A$6:F207, 3,0),0)</f>
        <v>0</v>
      </c>
      <c r="I11" s="24">
        <f>IFERROR(VLOOKUP(A11,'Banco de dados'!$A$6:$F$199, 5,0),0)</f>
        <v>0</v>
      </c>
      <c r="J11" s="19" t="s">
        <v>192</v>
      </c>
    </row>
    <row r="12" spans="1:10" x14ac:dyDescent="0.25">
      <c r="A12" s="10" t="s">
        <v>77</v>
      </c>
      <c r="B12" s="18">
        <v>6</v>
      </c>
      <c r="C12" s="17">
        <v>1</v>
      </c>
      <c r="D12" s="33" t="str">
        <f>IFERROR(VLOOKUP(A12,'Banco de dados'!$A$6:H208, 8,0),0)</f>
        <v>pç</v>
      </c>
      <c r="E12" s="26">
        <f t="shared" si="2"/>
        <v>6</v>
      </c>
      <c r="F12" s="29">
        <f t="shared" si="0"/>
        <v>0</v>
      </c>
      <c r="G12" s="23">
        <f t="shared" si="1"/>
        <v>0</v>
      </c>
      <c r="H12" s="22">
        <f>IFERROR(VLOOKUP(A12,'Banco de dados'!$A$6:F208, 3,0),0)</f>
        <v>0</v>
      </c>
      <c r="I12" s="24">
        <f>IFERROR(VLOOKUP(A12,'Banco de dados'!$A$6:$F$199, 5,0),0)</f>
        <v>0</v>
      </c>
      <c r="J12" s="19" t="s">
        <v>192</v>
      </c>
    </row>
    <row r="13" spans="1:10" x14ac:dyDescent="0.25">
      <c r="A13" s="10" t="s">
        <v>100</v>
      </c>
      <c r="B13" s="18">
        <v>12</v>
      </c>
      <c r="C13" s="17">
        <v>1</v>
      </c>
      <c r="D13" s="33" t="str">
        <f>IFERROR(VLOOKUP(A13,'Banco de dados'!$A$6:H209, 8,0),0)</f>
        <v>pç</v>
      </c>
      <c r="E13" s="26">
        <f t="shared" si="2"/>
        <v>12</v>
      </c>
      <c r="F13" s="29">
        <f t="shared" si="0"/>
        <v>0</v>
      </c>
      <c r="G13" s="23">
        <f t="shared" si="1"/>
        <v>0</v>
      </c>
      <c r="H13" s="22">
        <f>IFERROR(VLOOKUP(A13,'Banco de dados'!$A$6:F209, 3,0),0)</f>
        <v>0</v>
      </c>
      <c r="I13" s="24">
        <f>IFERROR(VLOOKUP(A13,'Banco de dados'!$A$6:$F$199, 5,0),0)</f>
        <v>0</v>
      </c>
      <c r="J13" s="19" t="s">
        <v>192</v>
      </c>
    </row>
    <row r="14" spans="1:10" x14ac:dyDescent="0.25">
      <c r="A14" s="10" t="s">
        <v>38</v>
      </c>
      <c r="B14" s="18">
        <v>1</v>
      </c>
      <c r="C14" s="17">
        <f>0.12*0.1</f>
        <v>1.2E-2</v>
      </c>
      <c r="D14" s="33" t="str">
        <f>IFERROR(VLOOKUP(A14,'Banco de dados'!$A$6:H210, 8,0),0)</f>
        <v>m²</v>
      </c>
      <c r="E14" s="26">
        <f t="shared" si="2"/>
        <v>1.2E-2</v>
      </c>
      <c r="F14" s="29">
        <f t="shared" si="0"/>
        <v>2.4299999999999999E-2</v>
      </c>
      <c r="G14" s="23">
        <f t="shared" si="1"/>
        <v>0.59352000000000005</v>
      </c>
      <c r="H14" s="22">
        <f>IFERROR(VLOOKUP(A14,'Banco de dados'!$A$6:F210, 3,0),0)</f>
        <v>49.46</v>
      </c>
      <c r="I14" s="24">
        <f>IFERROR(VLOOKUP(A14,'Banco de dados'!$A$6:$F$199, 5,0),0)</f>
        <v>2.0249999999999999</v>
      </c>
      <c r="J14" s="19" t="s">
        <v>183</v>
      </c>
    </row>
    <row r="15" spans="1:10" x14ac:dyDescent="0.25">
      <c r="A15" s="10" t="s">
        <v>19</v>
      </c>
      <c r="B15" s="18">
        <v>1</v>
      </c>
      <c r="C15" s="17">
        <v>0.46</v>
      </c>
      <c r="D15" s="33" t="str">
        <f>IFERROR(VLOOKUP(A15,'Banco de dados'!$A$6:H211, 8,0),0)</f>
        <v>m</v>
      </c>
      <c r="E15" s="26">
        <f t="shared" si="2"/>
        <v>0.46</v>
      </c>
      <c r="F15" s="29">
        <f t="shared" si="0"/>
        <v>9.3839999999999993E-2</v>
      </c>
      <c r="G15" s="23">
        <f t="shared" si="1"/>
        <v>2.1804000000000001</v>
      </c>
      <c r="H15" s="22">
        <f>IFERROR(VLOOKUP(A15,'Banco de dados'!$A$6:F211, 3,0),0)</f>
        <v>4.74</v>
      </c>
      <c r="I15" s="24">
        <f>IFERROR(VLOOKUP(A15,'Banco de dados'!$A$6:$F$199, 5,0),0)</f>
        <v>0.20399999999999999</v>
      </c>
      <c r="J15" s="19" t="s">
        <v>183</v>
      </c>
    </row>
    <row r="16" spans="1:10" x14ac:dyDescent="0.25">
      <c r="A16" s="10" t="s">
        <v>96</v>
      </c>
      <c r="B16" s="18">
        <v>4</v>
      </c>
      <c r="C16" s="17">
        <v>1</v>
      </c>
      <c r="D16" s="33" t="str">
        <f>IFERROR(VLOOKUP(A16,'Banco de dados'!$A$6:H212, 8,0),0)</f>
        <v>cj</v>
      </c>
      <c r="E16" s="26">
        <f t="shared" si="2"/>
        <v>4</v>
      </c>
      <c r="F16" s="29">
        <f t="shared" si="0"/>
        <v>0</v>
      </c>
      <c r="G16" s="23">
        <f t="shared" si="1"/>
        <v>0</v>
      </c>
      <c r="H16" s="22">
        <f>IFERROR(VLOOKUP(A16,'Banco de dados'!$A$6:F212, 3,0),0)</f>
        <v>0</v>
      </c>
      <c r="I16" s="24">
        <f>IFERROR(VLOOKUP(A16,'Banco de dados'!$A$6:$F$199, 5,0),0)</f>
        <v>0</v>
      </c>
      <c r="J16" s="19" t="s">
        <v>183</v>
      </c>
    </row>
    <row r="17" spans="1:10" x14ac:dyDescent="0.25">
      <c r="A17" s="10" t="s">
        <v>38</v>
      </c>
      <c r="B17" s="18">
        <v>1</v>
      </c>
      <c r="C17" s="17">
        <f>0.12*0.1</f>
        <v>1.2E-2</v>
      </c>
      <c r="D17" s="33" t="str">
        <f>IFERROR(VLOOKUP(A17,'Banco de dados'!$A$6:H213, 8,0),0)</f>
        <v>m²</v>
      </c>
      <c r="E17" s="26">
        <f t="shared" si="2"/>
        <v>1.2E-2</v>
      </c>
      <c r="F17" s="29">
        <f t="shared" si="0"/>
        <v>2.4299999999999999E-2</v>
      </c>
      <c r="G17" s="23">
        <f t="shared" si="1"/>
        <v>0.59352000000000005</v>
      </c>
      <c r="H17" s="22">
        <f>IFERROR(VLOOKUP(A17,'Banco de dados'!$A$6:F213, 3,0),0)</f>
        <v>49.46</v>
      </c>
      <c r="I17" s="24">
        <f>IFERROR(VLOOKUP(A17,'Banco de dados'!$A$6:$F$199, 5,0),0)</f>
        <v>2.0249999999999999</v>
      </c>
      <c r="J17" s="19" t="s">
        <v>183</v>
      </c>
    </row>
    <row r="18" spans="1:10" x14ac:dyDescent="0.25">
      <c r="A18" s="10" t="s">
        <v>19</v>
      </c>
      <c r="B18" s="18">
        <v>1</v>
      </c>
      <c r="C18" s="17">
        <v>0.25</v>
      </c>
      <c r="D18" s="33" t="str">
        <f>IFERROR(VLOOKUP(A18,'Banco de dados'!$A$6:H214, 8,0),0)</f>
        <v>m</v>
      </c>
      <c r="E18" s="26">
        <f t="shared" si="2"/>
        <v>0.25</v>
      </c>
      <c r="F18" s="29">
        <f t="shared" si="0"/>
        <v>5.0999999999999997E-2</v>
      </c>
      <c r="G18" s="23">
        <f t="shared" si="1"/>
        <v>1.1850000000000001</v>
      </c>
      <c r="H18" s="22">
        <f>IFERROR(VLOOKUP(A18,'Banco de dados'!$A$6:F214, 3,0),0)</f>
        <v>4.74</v>
      </c>
      <c r="I18" s="24">
        <f>IFERROR(VLOOKUP(A18,'Banco de dados'!$A$6:$F$199, 5,0),0)</f>
        <v>0.20399999999999999</v>
      </c>
      <c r="J18" s="19" t="s">
        <v>183</v>
      </c>
    </row>
    <row r="19" spans="1:10" x14ac:dyDescent="0.25">
      <c r="A19" s="10" t="s">
        <v>96</v>
      </c>
      <c r="B19" s="18">
        <v>4</v>
      </c>
      <c r="C19" s="17">
        <v>1</v>
      </c>
      <c r="D19" s="33" t="str">
        <f>IFERROR(VLOOKUP(A19,'Banco de dados'!$A$6:H215, 8,0),0)</f>
        <v>cj</v>
      </c>
      <c r="E19" s="26">
        <f t="shared" si="2"/>
        <v>4</v>
      </c>
      <c r="F19" s="29">
        <f t="shared" si="0"/>
        <v>0</v>
      </c>
      <c r="G19" s="23">
        <f t="shared" si="1"/>
        <v>0</v>
      </c>
      <c r="H19" s="22">
        <f>IFERROR(VLOOKUP(A19,'Banco de dados'!$A$6:F215, 3,0),0)</f>
        <v>0</v>
      </c>
      <c r="I19" s="24">
        <f>IFERROR(VLOOKUP(A19,'Banco de dados'!$A$6:$F$199, 5,0),0)</f>
        <v>0</v>
      </c>
      <c r="J19" s="19" t="s">
        <v>183</v>
      </c>
    </row>
    <row r="20" spans="1:10" x14ac:dyDescent="0.25">
      <c r="A20" s="10" t="s">
        <v>67</v>
      </c>
      <c r="B20" s="18">
        <v>1</v>
      </c>
      <c r="C20" s="17">
        <f>8*0.024</f>
        <v>0.192</v>
      </c>
      <c r="D20" s="33" t="str">
        <f>IFERROR(VLOOKUP(A20,'Banco de dados'!$A$6:H216, 8,0),0)</f>
        <v>kg</v>
      </c>
      <c r="E20" s="26">
        <f t="shared" si="2"/>
        <v>0.192</v>
      </c>
      <c r="F20" s="29">
        <f t="shared" si="0"/>
        <v>0</v>
      </c>
      <c r="G20" s="23">
        <f t="shared" si="1"/>
        <v>0</v>
      </c>
      <c r="H20" s="22">
        <f>IFERROR(VLOOKUP(A20,'Banco de dados'!$A$6:F216, 3,0),0)</f>
        <v>0</v>
      </c>
      <c r="I20" s="24">
        <f>IFERROR(VLOOKUP(A20,'Banco de dados'!$A$6:$F$199, 5,0),0)</f>
        <v>0</v>
      </c>
      <c r="J20" s="19" t="s">
        <v>183</v>
      </c>
    </row>
    <row r="21" spans="1:10" x14ac:dyDescent="0.25">
      <c r="A21" s="10" t="s">
        <v>36</v>
      </c>
      <c r="B21" s="18">
        <v>2</v>
      </c>
      <c r="C21" s="17">
        <f>0.122*0.173</f>
        <v>2.1105999999999996E-2</v>
      </c>
      <c r="D21" s="33" t="str">
        <f>IFERROR(VLOOKUP(A21,'Banco de dados'!$A$6:H217, 8,0),0)</f>
        <v>m²</v>
      </c>
      <c r="E21" s="26">
        <f t="shared" si="2"/>
        <v>4.2211999999999993E-2</v>
      </c>
      <c r="F21" s="29">
        <f t="shared" si="0"/>
        <v>8.6028055999999978E-2</v>
      </c>
      <c r="G21" s="23">
        <f t="shared" si="1"/>
        <v>3.1477488399999993</v>
      </c>
      <c r="H21" s="22">
        <f>IFERROR(VLOOKUP(A21,'Banco de dados'!$A$6:F217, 3,0),0)</f>
        <v>74.569999999999993</v>
      </c>
      <c r="I21" s="24">
        <f>IFERROR(VLOOKUP(A21,'Banco de dados'!$A$6:$F$199, 5,0),0)</f>
        <v>2.0379999999999998</v>
      </c>
      <c r="J21" s="19" t="s">
        <v>186</v>
      </c>
    </row>
    <row r="22" spans="1:10" x14ac:dyDescent="0.25">
      <c r="A22" s="10" t="s">
        <v>63</v>
      </c>
      <c r="B22" s="18">
        <v>2</v>
      </c>
      <c r="C22" s="17">
        <v>0.32</v>
      </c>
      <c r="D22" s="33" t="str">
        <f>IFERROR(VLOOKUP(A22,'Banco de dados'!$A$6:H218, 8,0),0)</f>
        <v>m</v>
      </c>
      <c r="E22" s="26">
        <f t="shared" si="2"/>
        <v>0.64</v>
      </c>
      <c r="F22" s="29">
        <f t="shared" si="0"/>
        <v>0.32256000000000001</v>
      </c>
      <c r="G22" s="23">
        <f t="shared" si="1"/>
        <v>7.8079999999999998</v>
      </c>
      <c r="H22" s="22">
        <f>IFERROR(VLOOKUP(A22,'Banco de dados'!$A$6:F218, 3,0),0)</f>
        <v>12.2</v>
      </c>
      <c r="I22" s="24">
        <f>IFERROR(VLOOKUP(A22,'Banco de dados'!$A$6:$F$199, 5,0),0)</f>
        <v>0.504</v>
      </c>
      <c r="J22" s="19" t="s">
        <v>186</v>
      </c>
    </row>
    <row r="23" spans="1:10" x14ac:dyDescent="0.25">
      <c r="A23" s="10" t="s">
        <v>19</v>
      </c>
      <c r="B23" s="18">
        <v>1</v>
      </c>
      <c r="C23" s="17">
        <v>0.24</v>
      </c>
      <c r="D23" s="33" t="str">
        <f>IFERROR(VLOOKUP(A23,'Banco de dados'!$A$6:H219, 8,0),0)</f>
        <v>m</v>
      </c>
      <c r="E23" s="26">
        <f t="shared" si="2"/>
        <v>0.24</v>
      </c>
      <c r="F23" s="29">
        <f t="shared" si="0"/>
        <v>4.8959999999999997E-2</v>
      </c>
      <c r="G23" s="23">
        <f t="shared" si="1"/>
        <v>1.1375999999999999</v>
      </c>
      <c r="H23" s="22">
        <f>IFERROR(VLOOKUP(A23,'Banco de dados'!$A$6:F219, 3,0),0)</f>
        <v>4.74</v>
      </c>
      <c r="I23" s="24">
        <f>IFERROR(VLOOKUP(A23,'Banco de dados'!$A$6:$F$199, 5,0),0)</f>
        <v>0.20399999999999999</v>
      </c>
      <c r="J23" s="19" t="s">
        <v>186</v>
      </c>
    </row>
    <row r="24" spans="1:10" ht="30" x14ac:dyDescent="0.25">
      <c r="A24" s="10" t="s">
        <v>164</v>
      </c>
      <c r="B24" s="18">
        <v>2</v>
      </c>
      <c r="C24" s="17">
        <v>0.5</v>
      </c>
      <c r="D24" s="33" t="str">
        <f>IFERROR(VLOOKUP(A24,'Banco de dados'!$A$6:H220, 8,0),0)</f>
        <v>m</v>
      </c>
      <c r="E24" s="26">
        <f t="shared" si="2"/>
        <v>1</v>
      </c>
      <c r="F24" s="29">
        <f t="shared" si="0"/>
        <v>0.71399999999999997</v>
      </c>
      <c r="G24" s="23">
        <f t="shared" si="1"/>
        <v>18</v>
      </c>
      <c r="H24" s="22">
        <f>IFERROR(VLOOKUP(A24,'Banco de dados'!$A$6:F220, 3,0),0)</f>
        <v>18</v>
      </c>
      <c r="I24" s="24">
        <f>IFERROR(VLOOKUP(A24,'Banco de dados'!$A$6:$F$199, 5,0),0)</f>
        <v>0.71399999999999997</v>
      </c>
      <c r="J24" s="19" t="s">
        <v>186</v>
      </c>
    </row>
    <row r="25" spans="1:10" x14ac:dyDescent="0.25">
      <c r="A25" s="10" t="s">
        <v>24</v>
      </c>
      <c r="B25" s="18">
        <v>1</v>
      </c>
      <c r="C25" s="17">
        <v>7.3</v>
      </c>
      <c r="D25" s="33" t="str">
        <f>IFERROR(VLOOKUP(A25,'Banco de dados'!$A$6:H221, 8,0),0)</f>
        <v>m</v>
      </c>
      <c r="E25" s="26">
        <f t="shared" si="2"/>
        <v>7.3</v>
      </c>
      <c r="F25" s="29">
        <f t="shared" si="0"/>
        <v>2.5987999999999998</v>
      </c>
      <c r="G25" s="23">
        <f t="shared" si="1"/>
        <v>117.23799999999999</v>
      </c>
      <c r="H25" s="22">
        <f>IFERROR(VLOOKUP(A25,'Banco de dados'!$A$6:F221, 3,0),0)</f>
        <v>16.059999999999999</v>
      </c>
      <c r="I25" s="24">
        <f>IFERROR(VLOOKUP(A25,'Banco de dados'!$A$6:$F$199, 5,0),0)</f>
        <v>0.35599999999999998</v>
      </c>
      <c r="J25" s="19" t="s">
        <v>187</v>
      </c>
    </row>
    <row r="26" spans="1:10" x14ac:dyDescent="0.25">
      <c r="A26" s="10" t="s">
        <v>38</v>
      </c>
      <c r="B26" s="18">
        <v>1</v>
      </c>
      <c r="C26" s="17">
        <f>0.045*0.065</f>
        <v>2.9250000000000001E-3</v>
      </c>
      <c r="D26" s="33" t="str">
        <f>IFERROR(VLOOKUP(A26,'Banco de dados'!$A$6:H222, 8,0),0)</f>
        <v>m²</v>
      </c>
      <c r="E26" s="26">
        <f t="shared" si="2"/>
        <v>2.9250000000000001E-3</v>
      </c>
      <c r="F26" s="29">
        <f t="shared" si="0"/>
        <v>5.9231249999999996E-3</v>
      </c>
      <c r="G26" s="23">
        <f t="shared" si="1"/>
        <v>0.14467050000000001</v>
      </c>
      <c r="H26" s="22">
        <f>IFERROR(VLOOKUP(A26,'Banco de dados'!$A$6:F222, 3,0),0)</f>
        <v>49.46</v>
      </c>
      <c r="I26" s="24">
        <f>IFERROR(VLOOKUP(A26,'Banco de dados'!$A$6:$F$199, 5,0),0)</f>
        <v>2.0249999999999999</v>
      </c>
      <c r="J26" s="19" t="s">
        <v>187</v>
      </c>
    </row>
    <row r="27" spans="1:10" x14ac:dyDescent="0.25">
      <c r="A27" s="10" t="s">
        <v>38</v>
      </c>
      <c r="B27" s="18">
        <v>1</v>
      </c>
      <c r="C27" s="17">
        <f>0.108*0.108*3.1416/4</f>
        <v>9.1609055999999998E-3</v>
      </c>
      <c r="D27" s="33" t="str">
        <f>IFERROR(VLOOKUP(A27,'Banco de dados'!$A$6:H223, 8,0),0)</f>
        <v>m²</v>
      </c>
      <c r="E27" s="26">
        <f t="shared" si="2"/>
        <v>9.1609055999999998E-3</v>
      </c>
      <c r="F27" s="29">
        <f t="shared" si="0"/>
        <v>1.8550833839999999E-2</v>
      </c>
      <c r="G27" s="23">
        <f t="shared" si="1"/>
        <v>0.45309839097600002</v>
      </c>
      <c r="H27" s="22">
        <f>IFERROR(VLOOKUP(A27,'Banco de dados'!$A$6:F223, 3,0),0)</f>
        <v>49.46</v>
      </c>
      <c r="I27" s="24">
        <f>IFERROR(VLOOKUP(A27,'Banco de dados'!$A$6:$F$199, 5,0),0)</f>
        <v>2.0249999999999999</v>
      </c>
      <c r="J27" s="19" t="s">
        <v>187</v>
      </c>
    </row>
    <row r="28" spans="1:10" x14ac:dyDescent="0.25">
      <c r="A28" s="10" t="s">
        <v>38</v>
      </c>
      <c r="B28" s="18">
        <v>2</v>
      </c>
      <c r="C28" s="17">
        <f>0.22*0.1</f>
        <v>2.2000000000000002E-2</v>
      </c>
      <c r="D28" s="33" t="str">
        <f>IFERROR(VLOOKUP(A28,'Banco de dados'!$A$6:H224, 8,0),0)</f>
        <v>m²</v>
      </c>
      <c r="E28" s="26">
        <f t="shared" si="2"/>
        <v>4.4000000000000004E-2</v>
      </c>
      <c r="F28" s="29">
        <f t="shared" si="0"/>
        <v>8.9099999999999999E-2</v>
      </c>
      <c r="G28" s="23">
        <f t="shared" si="1"/>
        <v>2.1762400000000004</v>
      </c>
      <c r="H28" s="22">
        <f>IFERROR(VLOOKUP(A28,'Banco de dados'!$A$6:F224, 3,0),0)</f>
        <v>49.46</v>
      </c>
      <c r="I28" s="24">
        <f>IFERROR(VLOOKUP(A28,'Banco de dados'!$A$6:$F$199, 5,0),0)</f>
        <v>2.0249999999999999</v>
      </c>
      <c r="J28" s="19" t="s">
        <v>187</v>
      </c>
    </row>
    <row r="29" spans="1:10" x14ac:dyDescent="0.25">
      <c r="A29" s="10" t="s">
        <v>38</v>
      </c>
      <c r="B29" s="18">
        <v>2</v>
      </c>
      <c r="C29" s="17">
        <f>0.22*0.08</f>
        <v>1.7600000000000001E-2</v>
      </c>
      <c r="D29" s="33" t="str">
        <f>IFERROR(VLOOKUP(A29,'Banco de dados'!$A$6:H225, 8,0),0)</f>
        <v>m²</v>
      </c>
      <c r="E29" s="26">
        <f t="shared" si="2"/>
        <v>3.5200000000000002E-2</v>
      </c>
      <c r="F29" s="29">
        <f t="shared" si="0"/>
        <v>7.1279999999999996E-2</v>
      </c>
      <c r="G29" s="23">
        <f t="shared" si="1"/>
        <v>1.7409920000000001</v>
      </c>
      <c r="H29" s="22">
        <f>IFERROR(VLOOKUP(A29,'Banco de dados'!$A$6:F225, 3,0),0)</f>
        <v>49.46</v>
      </c>
      <c r="I29" s="24">
        <f>IFERROR(VLOOKUP(A29,'Banco de dados'!$A$6:$F$199, 5,0),0)</f>
        <v>2.0249999999999999</v>
      </c>
      <c r="J29" s="19" t="s">
        <v>187</v>
      </c>
    </row>
    <row r="30" spans="1:10" x14ac:dyDescent="0.25">
      <c r="A30" s="10" t="s">
        <v>36</v>
      </c>
      <c r="B30" s="18">
        <v>1</v>
      </c>
      <c r="C30" s="17">
        <f>0.315*0.275</f>
        <v>8.6625000000000008E-2</v>
      </c>
      <c r="D30" s="33" t="str">
        <f>IFERROR(VLOOKUP(A30,'Banco de dados'!$A$6:H226, 8,0),0)</f>
        <v>m²</v>
      </c>
      <c r="E30" s="26">
        <f t="shared" si="2"/>
        <v>8.6625000000000008E-2</v>
      </c>
      <c r="F30" s="29">
        <f t="shared" si="0"/>
        <v>0.17654175</v>
      </c>
      <c r="G30" s="23">
        <f t="shared" si="1"/>
        <v>6.4596262500000003</v>
      </c>
      <c r="H30" s="22">
        <f>IFERROR(VLOOKUP(A30,'Banco de dados'!$A$6:F226, 3,0),0)</f>
        <v>74.569999999999993</v>
      </c>
      <c r="I30" s="24">
        <f>IFERROR(VLOOKUP(A30,'Banco de dados'!$A$6:$F$199, 5,0),0)</f>
        <v>2.0379999999999998</v>
      </c>
      <c r="J30" s="19" t="s">
        <v>187</v>
      </c>
    </row>
    <row r="31" spans="1:10" ht="30" x14ac:dyDescent="0.25">
      <c r="A31" s="10" t="s">
        <v>116</v>
      </c>
      <c r="B31" s="18">
        <v>6</v>
      </c>
      <c r="C31" s="17">
        <v>1</v>
      </c>
      <c r="D31" s="33" t="str">
        <f>IFERROR(VLOOKUP(A31,'Banco de dados'!$A$6:H227, 8,0),0)</f>
        <v>pç</v>
      </c>
      <c r="E31" s="26">
        <f t="shared" si="2"/>
        <v>6</v>
      </c>
      <c r="F31" s="29">
        <f t="shared" si="0"/>
        <v>0</v>
      </c>
      <c r="G31" s="23">
        <f t="shared" si="1"/>
        <v>0</v>
      </c>
      <c r="H31" s="22">
        <f>IFERROR(VLOOKUP(A31,'Banco de dados'!$A$6:F227, 3,0),0)</f>
        <v>0</v>
      </c>
      <c r="I31" s="24">
        <f>IFERROR(VLOOKUP(A31,'Banco de dados'!$A$6:$F$199, 5,0),0)</f>
        <v>0</v>
      </c>
      <c r="J31" s="19" t="s">
        <v>187</v>
      </c>
    </row>
    <row r="32" spans="1:10" ht="45" x14ac:dyDescent="0.25">
      <c r="A32" s="10" t="s">
        <v>132</v>
      </c>
      <c r="B32" s="18">
        <v>6</v>
      </c>
      <c r="C32" s="17">
        <v>1</v>
      </c>
      <c r="D32" s="33" t="str">
        <f>IFERROR(VLOOKUP(A32,'Banco de dados'!$A$6:H228, 8,0),0)</f>
        <v>pç</v>
      </c>
      <c r="E32" s="26">
        <f t="shared" si="2"/>
        <v>6</v>
      </c>
      <c r="F32" s="29">
        <f t="shared" si="0"/>
        <v>0</v>
      </c>
      <c r="G32" s="23">
        <f t="shared" si="1"/>
        <v>0</v>
      </c>
      <c r="H32" s="22">
        <f>IFERROR(VLOOKUP(A32,'Banco de dados'!$A$6:F228, 3,0),0)</f>
        <v>0</v>
      </c>
      <c r="I32" s="24">
        <f>IFERROR(VLOOKUP(A32,'Banco de dados'!$A$6:$F$199, 5,0),0)</f>
        <v>0</v>
      </c>
      <c r="J32" s="19" t="s">
        <v>187</v>
      </c>
    </row>
    <row r="33" spans="1:10" ht="30" x14ac:dyDescent="0.25">
      <c r="A33" s="10" t="s">
        <v>82</v>
      </c>
      <c r="B33" s="18">
        <v>12</v>
      </c>
      <c r="C33" s="17">
        <v>1</v>
      </c>
      <c r="D33" s="33" t="str">
        <f>IFERROR(VLOOKUP(A33,'Banco de dados'!$A$6:H229, 8,0),0)</f>
        <v>pç</v>
      </c>
      <c r="E33" s="26">
        <f t="shared" si="2"/>
        <v>12</v>
      </c>
      <c r="F33" s="29">
        <f t="shared" si="0"/>
        <v>0</v>
      </c>
      <c r="G33" s="23">
        <f t="shared" si="1"/>
        <v>0</v>
      </c>
      <c r="H33" s="22">
        <f>IFERROR(VLOOKUP(A33,'Banco de dados'!$A$6:F229, 3,0),0)</f>
        <v>0</v>
      </c>
      <c r="I33" s="24">
        <f>IFERROR(VLOOKUP(A33,'Banco de dados'!$A$6:$F$199, 5,0),0)</f>
        <v>0</v>
      </c>
      <c r="J33" s="19" t="s">
        <v>187</v>
      </c>
    </row>
    <row r="34" spans="1:10" x14ac:dyDescent="0.25">
      <c r="A34" s="10" t="s">
        <v>38</v>
      </c>
      <c r="B34" s="18">
        <v>1</v>
      </c>
      <c r="C34" s="17">
        <f>0.09*0.09</f>
        <v>8.0999999999999996E-3</v>
      </c>
      <c r="D34" s="33" t="str">
        <f>IFERROR(VLOOKUP(A34,'Banco de dados'!$A$6:H230, 8,0),0)</f>
        <v>m²</v>
      </c>
      <c r="E34" s="26">
        <f t="shared" si="2"/>
        <v>8.0999999999999996E-3</v>
      </c>
      <c r="F34" s="29">
        <f t="shared" si="0"/>
        <v>1.6402499999999997E-2</v>
      </c>
      <c r="G34" s="23">
        <f t="shared" si="1"/>
        <v>0.40062599999999998</v>
      </c>
      <c r="H34" s="22">
        <f>IFERROR(VLOOKUP(A34,'Banco de dados'!$A$6:F230, 3,0),0)</f>
        <v>49.46</v>
      </c>
      <c r="I34" s="24">
        <f>IFERROR(VLOOKUP(A34,'Banco de dados'!$A$6:$F$199, 5,0),0)</f>
        <v>2.0249999999999999</v>
      </c>
      <c r="J34" s="19" t="s">
        <v>188</v>
      </c>
    </row>
    <row r="35" spans="1:10" x14ac:dyDescent="0.25">
      <c r="A35" s="10" t="s">
        <v>19</v>
      </c>
      <c r="B35" s="18">
        <v>2</v>
      </c>
      <c r="C35" s="17">
        <v>0.15</v>
      </c>
      <c r="D35" s="33" t="str">
        <f>IFERROR(VLOOKUP(A35,'Banco de dados'!$A$6:H231, 8,0),0)</f>
        <v>m</v>
      </c>
      <c r="E35" s="26">
        <f t="shared" si="2"/>
        <v>0.3</v>
      </c>
      <c r="F35" s="29">
        <f t="shared" si="0"/>
        <v>6.1199999999999991E-2</v>
      </c>
      <c r="G35" s="23">
        <f t="shared" si="1"/>
        <v>1.4219999999999999</v>
      </c>
      <c r="H35" s="22">
        <f>IFERROR(VLOOKUP(A35,'Banco de dados'!$A$6:F231, 3,0),0)</f>
        <v>4.74</v>
      </c>
      <c r="I35" s="24">
        <f>IFERROR(VLOOKUP(A35,'Banco de dados'!$A$6:$F$199, 5,0),0)</f>
        <v>0.20399999999999999</v>
      </c>
      <c r="J35" s="19" t="s">
        <v>188</v>
      </c>
    </row>
    <row r="36" spans="1:10" x14ac:dyDescent="0.25">
      <c r="A36" s="10" t="s">
        <v>38</v>
      </c>
      <c r="B36" s="18">
        <v>2</v>
      </c>
      <c r="C36" s="17">
        <v>8.0999999999999996E-3</v>
      </c>
      <c r="D36" s="33" t="str">
        <f>IFERROR(VLOOKUP(A36,'Banco de dados'!$A$6:H232, 8,0),0)</f>
        <v>m²</v>
      </c>
      <c r="E36" s="26">
        <f t="shared" si="2"/>
        <v>1.6199999999999999E-2</v>
      </c>
      <c r="F36" s="29">
        <f t="shared" si="0"/>
        <v>3.2804999999999994E-2</v>
      </c>
      <c r="G36" s="23">
        <f t="shared" si="1"/>
        <v>0.80125199999999996</v>
      </c>
      <c r="H36" s="22">
        <f>IFERROR(VLOOKUP(A36,'Banco de dados'!$A$6:F232, 3,0),0)</f>
        <v>49.46</v>
      </c>
      <c r="I36" s="24">
        <f>IFERROR(VLOOKUP(A36,'Banco de dados'!$A$6:$F$199, 5,0),0)</f>
        <v>2.0249999999999999</v>
      </c>
      <c r="J36" s="19" t="s">
        <v>188</v>
      </c>
    </row>
    <row r="37" spans="1:10" x14ac:dyDescent="0.25">
      <c r="A37" s="10" t="s">
        <v>19</v>
      </c>
      <c r="B37" s="18">
        <v>2</v>
      </c>
      <c r="C37" s="17">
        <v>0.25</v>
      </c>
      <c r="D37" s="33" t="str">
        <f>IFERROR(VLOOKUP(A37,'Banco de dados'!$A$6:H233, 8,0),0)</f>
        <v>m</v>
      </c>
      <c r="E37" s="26">
        <f t="shared" si="2"/>
        <v>0.5</v>
      </c>
      <c r="F37" s="29">
        <f t="shared" si="0"/>
        <v>0.10199999999999999</v>
      </c>
      <c r="G37" s="23">
        <f t="shared" si="1"/>
        <v>2.37</v>
      </c>
      <c r="H37" s="22">
        <f>IFERROR(VLOOKUP(A37,'Banco de dados'!$A$6:F233, 3,0),0)</f>
        <v>4.74</v>
      </c>
      <c r="I37" s="24">
        <f>IFERROR(VLOOKUP(A37,'Banco de dados'!$A$6:$F$199, 5,0),0)</f>
        <v>0.20399999999999999</v>
      </c>
      <c r="J37" s="19" t="s">
        <v>188</v>
      </c>
    </row>
    <row r="38" spans="1:10" x14ac:dyDescent="0.25">
      <c r="A38" s="10" t="s">
        <v>67</v>
      </c>
      <c r="B38" s="18">
        <v>1</v>
      </c>
      <c r="C38" s="17">
        <f>8*0.005</f>
        <v>0.04</v>
      </c>
      <c r="D38" s="33" t="str">
        <f>IFERROR(VLOOKUP(A38,'Banco de dados'!$A$6:H234, 8,0),0)</f>
        <v>kg</v>
      </c>
      <c r="E38" s="26">
        <f t="shared" si="2"/>
        <v>0.04</v>
      </c>
      <c r="F38" s="29">
        <f t="shared" si="0"/>
        <v>0</v>
      </c>
      <c r="G38" s="23">
        <f t="shared" si="1"/>
        <v>0</v>
      </c>
      <c r="H38" s="22">
        <f>IFERROR(VLOOKUP(A38,'Banco de dados'!$A$6:F234, 3,0),0)</f>
        <v>0</v>
      </c>
      <c r="I38" s="24">
        <f>IFERROR(VLOOKUP(A38,'Banco de dados'!$A$6:$F$199, 5,0),0)</f>
        <v>0</v>
      </c>
      <c r="J38" s="19" t="s">
        <v>188</v>
      </c>
    </row>
    <row r="39" spans="1:10" x14ac:dyDescent="0.25">
      <c r="A39" s="10" t="s">
        <v>22</v>
      </c>
      <c r="B39" s="18">
        <v>1</v>
      </c>
      <c r="C39" s="17">
        <v>0.23499999999999999</v>
      </c>
      <c r="D39" s="33" t="str">
        <f>IFERROR(VLOOKUP(A39,'Banco de dados'!$A$6:H235, 8,0),0)</f>
        <v>m</v>
      </c>
      <c r="E39" s="26">
        <f t="shared" si="2"/>
        <v>0.23499999999999999</v>
      </c>
      <c r="F39" s="29">
        <f t="shared" si="0"/>
        <v>4.4414999999999996E-2</v>
      </c>
      <c r="G39" s="23">
        <f t="shared" si="1"/>
        <v>1.2760499999999999</v>
      </c>
      <c r="H39" s="22">
        <f>IFERROR(VLOOKUP(A39,'Banco de dados'!$A$6:F235, 3,0),0)</f>
        <v>5.43</v>
      </c>
      <c r="I39" s="24">
        <f>IFERROR(VLOOKUP(A39,'Banco de dados'!$A$6:$F$199, 5,0),0)</f>
        <v>0.189</v>
      </c>
      <c r="J39" s="19" t="s">
        <v>190</v>
      </c>
    </row>
    <row r="40" spans="1:10" ht="30" x14ac:dyDescent="0.25">
      <c r="A40" s="10" t="s">
        <v>58</v>
      </c>
      <c r="B40" s="18">
        <v>1</v>
      </c>
      <c r="C40" s="17">
        <v>0.67</v>
      </c>
      <c r="D40" s="33" t="str">
        <f>IFERROR(VLOOKUP(A40,'Banco de dados'!$A$6:H236, 8,0),0)</f>
        <v>m</v>
      </c>
      <c r="E40" s="26">
        <f t="shared" si="2"/>
        <v>0.67</v>
      </c>
      <c r="F40" s="29">
        <f t="shared" si="0"/>
        <v>0.2412</v>
      </c>
      <c r="G40" s="23">
        <f t="shared" si="1"/>
        <v>6.2310000000000008</v>
      </c>
      <c r="H40" s="22">
        <f>IFERROR(VLOOKUP(A40,'Banco de dados'!$A$6:F236, 3,0),0)</f>
        <v>9.3000000000000007</v>
      </c>
      <c r="I40" s="24">
        <f>IFERROR(VLOOKUP(A40,'Banco de dados'!$A$6:$F$199, 5,0),0)</f>
        <v>0.36</v>
      </c>
      <c r="J40" s="19" t="s">
        <v>190</v>
      </c>
    </row>
    <row r="41" spans="1:10" x14ac:dyDescent="0.25">
      <c r="A41" s="10" t="s">
        <v>60</v>
      </c>
      <c r="B41" s="18">
        <v>1</v>
      </c>
      <c r="C41" s="17">
        <v>0.2</v>
      </c>
      <c r="D41" s="33" t="str">
        <f>IFERROR(VLOOKUP(A41,'Banco de dados'!$A$6:H237, 8,0),0)</f>
        <v>m</v>
      </c>
      <c r="E41" s="26">
        <f t="shared" si="2"/>
        <v>0.2</v>
      </c>
      <c r="F41" s="29">
        <f t="shared" si="0"/>
        <v>6.08E-2</v>
      </c>
      <c r="G41" s="23">
        <f t="shared" si="1"/>
        <v>1.4580000000000002</v>
      </c>
      <c r="H41" s="22">
        <f>IFERROR(VLOOKUP(A41,'Banco de dados'!$A$6:F237, 3,0),0)</f>
        <v>7.29</v>
      </c>
      <c r="I41" s="24">
        <f>IFERROR(VLOOKUP(A41,'Banco de dados'!$A$6:$F$199, 5,0),0)</f>
        <v>0.30399999999999999</v>
      </c>
      <c r="J41" s="19" t="s">
        <v>190</v>
      </c>
    </row>
    <row r="42" spans="1:10" x14ac:dyDescent="0.25">
      <c r="A42" s="10" t="s">
        <v>38</v>
      </c>
      <c r="B42" s="18">
        <v>1</v>
      </c>
      <c r="C42" s="17">
        <f>0.05^2</f>
        <v>2.5000000000000005E-3</v>
      </c>
      <c r="D42" s="33" t="str">
        <f>IFERROR(VLOOKUP(A42,'Banco de dados'!$A$6:H238, 8,0),0)</f>
        <v>m²</v>
      </c>
      <c r="E42" s="26">
        <f t="shared" si="2"/>
        <v>2.5000000000000005E-3</v>
      </c>
      <c r="F42" s="29">
        <f t="shared" si="0"/>
        <v>5.062500000000001E-3</v>
      </c>
      <c r="G42" s="23">
        <f t="shared" si="1"/>
        <v>0.12365000000000002</v>
      </c>
      <c r="H42" s="22">
        <f>IFERROR(VLOOKUP(A42,'Banco de dados'!$A$6:F238, 3,0),0)</f>
        <v>49.46</v>
      </c>
      <c r="I42" s="24">
        <f>IFERROR(VLOOKUP(A42,'Banco de dados'!$A$6:$F$199, 5,0),0)</f>
        <v>2.0249999999999999</v>
      </c>
      <c r="J42" s="19" t="s">
        <v>190</v>
      </c>
    </row>
    <row r="43" spans="1:10" x14ac:dyDescent="0.25">
      <c r="A43" s="10" t="s">
        <v>38</v>
      </c>
      <c r="B43" s="18">
        <v>1</v>
      </c>
      <c r="C43" s="17">
        <f>0.142*0.112</f>
        <v>1.5903999999999998E-2</v>
      </c>
      <c r="D43" s="33" t="str">
        <f>IFERROR(VLOOKUP(A43,'Banco de dados'!$A$6:H239, 8,0),0)</f>
        <v>m²</v>
      </c>
      <c r="E43" s="26">
        <f t="shared" si="2"/>
        <v>1.5903999999999998E-2</v>
      </c>
      <c r="F43" s="29">
        <f t="shared" si="0"/>
        <v>3.2205599999999994E-2</v>
      </c>
      <c r="G43" s="23">
        <f t="shared" si="1"/>
        <v>0.78661183999999995</v>
      </c>
      <c r="H43" s="22">
        <f>IFERROR(VLOOKUP(A43,'Banco de dados'!$A$6:F239, 3,0),0)</f>
        <v>49.46</v>
      </c>
      <c r="I43" s="24">
        <f>IFERROR(VLOOKUP(A43,'Banco de dados'!$A$6:$F$199, 5,0),0)</f>
        <v>2.0249999999999999</v>
      </c>
      <c r="J43" s="19" t="s">
        <v>190</v>
      </c>
    </row>
    <row r="44" spans="1:10" x14ac:dyDescent="0.25">
      <c r="A44" s="10" t="s">
        <v>19</v>
      </c>
      <c r="B44" s="18">
        <v>1</v>
      </c>
      <c r="C44" s="17">
        <v>0.26700000000000002</v>
      </c>
      <c r="D44" s="33" t="str">
        <f>IFERROR(VLOOKUP(A44,'Banco de dados'!$A$6:H240, 8,0),0)</f>
        <v>m</v>
      </c>
      <c r="E44" s="26">
        <f t="shared" si="2"/>
        <v>0.26700000000000002</v>
      </c>
      <c r="F44" s="29">
        <f t="shared" si="0"/>
        <v>5.4468000000000003E-2</v>
      </c>
      <c r="G44" s="23">
        <f t="shared" si="1"/>
        <v>1.2655800000000001</v>
      </c>
      <c r="H44" s="22">
        <f>IFERROR(VLOOKUP(A44,'Banco de dados'!$A$6:F240, 3,0),0)</f>
        <v>4.74</v>
      </c>
      <c r="I44" s="24">
        <f>IFERROR(VLOOKUP(A44,'Banco de dados'!$A$6:$F$199, 5,0),0)</f>
        <v>0.20399999999999999</v>
      </c>
      <c r="J44" s="19" t="s">
        <v>191</v>
      </c>
    </row>
    <row r="45" spans="1:10" x14ac:dyDescent="0.25">
      <c r="A45" s="10" t="s">
        <v>19</v>
      </c>
      <c r="B45" s="18">
        <v>1</v>
      </c>
      <c r="C45" s="17">
        <v>0.20499999999999999</v>
      </c>
      <c r="D45" s="33" t="str">
        <f>IFERROR(VLOOKUP(A45,'Banco de dados'!$A$6:H241, 8,0),0)</f>
        <v>m</v>
      </c>
      <c r="E45" s="26">
        <f t="shared" si="2"/>
        <v>0.20499999999999999</v>
      </c>
      <c r="F45" s="29">
        <f t="shared" si="0"/>
        <v>4.1819999999999996E-2</v>
      </c>
      <c r="G45" s="23">
        <f t="shared" si="1"/>
        <v>0.97170000000000001</v>
      </c>
      <c r="H45" s="22">
        <f>IFERROR(VLOOKUP(A45,'Banco de dados'!$A$6:F241, 3,0),0)</f>
        <v>4.74</v>
      </c>
      <c r="I45" s="24">
        <f>IFERROR(VLOOKUP(A45,'Banco de dados'!$A$6:$F$199, 5,0),0)</f>
        <v>0.20399999999999999</v>
      </c>
      <c r="J45" s="19" t="s">
        <v>191</v>
      </c>
    </row>
    <row r="46" spans="1:10" x14ac:dyDescent="0.25">
      <c r="A46" s="10" t="s">
        <v>38</v>
      </c>
      <c r="B46" s="18">
        <v>1</v>
      </c>
      <c r="C46" s="17">
        <f>0.111*0.111</f>
        <v>1.2321E-2</v>
      </c>
      <c r="D46" s="33" t="str">
        <f>IFERROR(VLOOKUP(A46,'Banco de dados'!$A$6:H242, 8,0),0)</f>
        <v>m²</v>
      </c>
      <c r="E46" s="26">
        <f t="shared" si="2"/>
        <v>1.2321E-2</v>
      </c>
      <c r="F46" s="29">
        <f t="shared" si="0"/>
        <v>2.4950025000000001E-2</v>
      </c>
      <c r="G46" s="23">
        <f t="shared" si="1"/>
        <v>0.60939666000000003</v>
      </c>
      <c r="H46" s="22">
        <f>IFERROR(VLOOKUP(A46,'Banco de dados'!$A$6:F242, 3,0),0)</f>
        <v>49.46</v>
      </c>
      <c r="I46" s="24">
        <f>IFERROR(VLOOKUP(A46,'Banco de dados'!$A$6:$F$199, 5,0),0)</f>
        <v>2.0249999999999999</v>
      </c>
      <c r="J46" s="19" t="s">
        <v>191</v>
      </c>
    </row>
    <row r="47" spans="1:10" ht="30" x14ac:dyDescent="0.25">
      <c r="A47" s="10" t="s">
        <v>70</v>
      </c>
      <c r="B47" s="18">
        <v>2</v>
      </c>
      <c r="C47" s="17">
        <v>1</v>
      </c>
      <c r="D47" s="33" t="str">
        <f>IFERROR(VLOOKUP(A47,'Banco de dados'!$A$6:H243, 8,0),0)</f>
        <v>pç</v>
      </c>
      <c r="E47" s="26">
        <f t="shared" si="2"/>
        <v>2</v>
      </c>
      <c r="F47" s="29">
        <f t="shared" si="0"/>
        <v>0</v>
      </c>
      <c r="G47" s="23">
        <f t="shared" si="1"/>
        <v>0</v>
      </c>
      <c r="H47" s="22">
        <f>IFERROR(VLOOKUP(A47,'Banco de dados'!$A$6:F243, 3,0),0)</f>
        <v>0</v>
      </c>
      <c r="I47" s="24">
        <f>IFERROR(VLOOKUP(A47,'Banco de dados'!$A$6:$F$199, 5,0),0)</f>
        <v>0</v>
      </c>
      <c r="J47" s="19" t="s">
        <v>191</v>
      </c>
    </row>
    <row r="48" spans="1:10" x14ac:dyDescent="0.25">
      <c r="A48" s="10" t="s">
        <v>77</v>
      </c>
      <c r="B48" s="18">
        <v>2</v>
      </c>
      <c r="C48" s="17">
        <v>1</v>
      </c>
      <c r="D48" s="33" t="str">
        <f>IFERROR(VLOOKUP(A48,'Banco de dados'!$A$6:H244, 8,0),0)</f>
        <v>pç</v>
      </c>
      <c r="E48" s="26">
        <f t="shared" si="2"/>
        <v>2</v>
      </c>
      <c r="F48" s="29">
        <f t="shared" si="0"/>
        <v>0</v>
      </c>
      <c r="G48" s="23">
        <f t="shared" si="1"/>
        <v>0</v>
      </c>
      <c r="H48" s="22">
        <f>IFERROR(VLOOKUP(A48,'Banco de dados'!$A$6:F244, 3,0),0)</f>
        <v>0</v>
      </c>
      <c r="I48" s="24">
        <f>IFERROR(VLOOKUP(A48,'Banco de dados'!$A$6:$F$199, 5,0),0)</f>
        <v>0</v>
      </c>
      <c r="J48" s="19" t="s">
        <v>191</v>
      </c>
    </row>
    <row r="49" spans="1:10" x14ac:dyDescent="0.25">
      <c r="A49" s="10" t="s">
        <v>100</v>
      </c>
      <c r="B49" s="18">
        <v>4</v>
      </c>
      <c r="C49" s="17">
        <v>1</v>
      </c>
      <c r="D49" s="33" t="str">
        <f>IFERROR(VLOOKUP(A49,'Banco de dados'!$A$6:H245, 8,0),0)</f>
        <v>pç</v>
      </c>
      <c r="E49" s="26">
        <f t="shared" si="2"/>
        <v>4</v>
      </c>
      <c r="F49" s="29">
        <f t="shared" si="0"/>
        <v>0</v>
      </c>
      <c r="G49" s="23">
        <f t="shared" si="1"/>
        <v>0</v>
      </c>
      <c r="H49" s="22">
        <f>IFERROR(VLOOKUP(A49,'Banco de dados'!$A$6:F245, 3,0),0)</f>
        <v>0</v>
      </c>
      <c r="I49" s="24">
        <f>IFERROR(VLOOKUP(A49,'Banco de dados'!$A$6:$F$199, 5,0),0)</f>
        <v>0</v>
      </c>
      <c r="J49" s="19" t="s">
        <v>191</v>
      </c>
    </row>
    <row r="50" spans="1:10" ht="30" x14ac:dyDescent="0.25">
      <c r="A50" s="10" t="s">
        <v>97</v>
      </c>
      <c r="B50" s="18">
        <v>4</v>
      </c>
      <c r="C50" s="17">
        <v>1</v>
      </c>
      <c r="D50" s="33" t="str">
        <f>IFERROR(VLOOKUP(A50,'Banco de dados'!$A$6:H246, 8,0),0)</f>
        <v>pç</v>
      </c>
      <c r="E50" s="26">
        <f t="shared" si="2"/>
        <v>4</v>
      </c>
      <c r="F50" s="29">
        <f t="shared" si="0"/>
        <v>0</v>
      </c>
      <c r="G50" s="23">
        <f t="shared" si="1"/>
        <v>0</v>
      </c>
      <c r="H50" s="22">
        <f>IFERROR(VLOOKUP(A50,'Banco de dados'!$A$6:F246, 3,0),0)</f>
        <v>0</v>
      </c>
      <c r="I50" s="24">
        <f>IFERROR(VLOOKUP(A50,'Banco de dados'!$A$6:$F$199, 5,0),0)</f>
        <v>0</v>
      </c>
      <c r="J50" s="19" t="s">
        <v>191</v>
      </c>
    </row>
    <row r="51" spans="1:10" ht="45" x14ac:dyDescent="0.25">
      <c r="A51" s="10" t="s">
        <v>132</v>
      </c>
      <c r="B51" s="18">
        <v>4</v>
      </c>
      <c r="C51" s="17">
        <v>1</v>
      </c>
      <c r="D51" s="33" t="str">
        <f>IFERROR(VLOOKUP(A51,'Banco de dados'!$A$6:H247, 8,0),0)</f>
        <v>pç</v>
      </c>
      <c r="E51" s="26">
        <f t="shared" si="2"/>
        <v>4</v>
      </c>
      <c r="F51" s="29">
        <f t="shared" si="0"/>
        <v>0</v>
      </c>
      <c r="G51" s="23">
        <f t="shared" si="1"/>
        <v>0</v>
      </c>
      <c r="H51" s="22">
        <f>IFERROR(VLOOKUP(A51,'Banco de dados'!$A$6:F247, 3,0),0)</f>
        <v>0</v>
      </c>
      <c r="I51" s="24">
        <f>IFERROR(VLOOKUP(A51,'Banco de dados'!$A$6:$F$199, 5,0),0)</f>
        <v>0</v>
      </c>
      <c r="J51" s="19" t="s">
        <v>191</v>
      </c>
    </row>
    <row r="52" spans="1:10" ht="30" x14ac:dyDescent="0.25">
      <c r="A52" s="10" t="s">
        <v>82</v>
      </c>
      <c r="B52" s="18">
        <v>8</v>
      </c>
      <c r="C52" s="17">
        <v>1</v>
      </c>
      <c r="D52" s="33" t="str">
        <f>IFERROR(VLOOKUP(A52,'Banco de dados'!$A$6:H248, 8,0),0)</f>
        <v>pç</v>
      </c>
      <c r="E52" s="26">
        <f t="shared" si="2"/>
        <v>8</v>
      </c>
      <c r="F52" s="29">
        <f t="shared" si="0"/>
        <v>0</v>
      </c>
      <c r="G52" s="23">
        <f t="shared" si="1"/>
        <v>0</v>
      </c>
      <c r="H52" s="22">
        <f>IFERROR(VLOOKUP(A52,'Banco de dados'!$A$6:F248, 3,0),0)</f>
        <v>0</v>
      </c>
      <c r="I52" s="24">
        <f>IFERROR(VLOOKUP(A52,'Banco de dados'!$A$6:$F$199, 5,0),0)</f>
        <v>0</v>
      </c>
      <c r="J52" s="19" t="s">
        <v>191</v>
      </c>
    </row>
    <row r="53" spans="1:10" x14ac:dyDescent="0.25">
      <c r="A53" s="10" t="s">
        <v>19</v>
      </c>
      <c r="B53" s="18">
        <v>1</v>
      </c>
      <c r="C53" s="17">
        <v>0.26700000000000002</v>
      </c>
      <c r="D53" s="33" t="str">
        <f>IFERROR(VLOOKUP(A53,'Banco de dados'!$A$6:H249, 8,0),0)</f>
        <v>m</v>
      </c>
      <c r="E53" s="26">
        <f t="shared" si="2"/>
        <v>0.26700000000000002</v>
      </c>
      <c r="F53" s="29">
        <f t="shared" si="0"/>
        <v>5.4468000000000003E-2</v>
      </c>
      <c r="G53" s="23">
        <f t="shared" si="1"/>
        <v>1.2655800000000001</v>
      </c>
      <c r="H53" s="22">
        <f>IFERROR(VLOOKUP(A53,'Banco de dados'!$A$6:F249, 3,0),0)</f>
        <v>4.74</v>
      </c>
      <c r="I53" s="24">
        <f>IFERROR(VLOOKUP(A53,'Banco de dados'!$A$6:$F$199, 5,0),0)</f>
        <v>0.20399999999999999</v>
      </c>
      <c r="J53" s="19" t="s">
        <v>191</v>
      </c>
    </row>
    <row r="54" spans="1:10" x14ac:dyDescent="0.25">
      <c r="A54" s="10" t="s">
        <v>19</v>
      </c>
      <c r="B54" s="18">
        <v>1</v>
      </c>
      <c r="C54" s="17">
        <v>0.28699999999999998</v>
      </c>
      <c r="D54" s="33" t="str">
        <f>IFERROR(VLOOKUP(A54,'Banco de dados'!$A$6:H250, 8,0),0)</f>
        <v>m</v>
      </c>
      <c r="E54" s="26">
        <f t="shared" si="2"/>
        <v>0.28699999999999998</v>
      </c>
      <c r="F54" s="29">
        <f t="shared" si="0"/>
        <v>5.8547999999999989E-2</v>
      </c>
      <c r="G54" s="23">
        <f t="shared" si="1"/>
        <v>1.3603799999999999</v>
      </c>
      <c r="H54" s="22">
        <f>IFERROR(VLOOKUP(A54,'Banco de dados'!$A$6:F250, 3,0),0)</f>
        <v>4.74</v>
      </c>
      <c r="I54" s="24">
        <f>IFERROR(VLOOKUP(A54,'Banco de dados'!$A$6:$F$199, 5,0),0)</f>
        <v>0.20399999999999999</v>
      </c>
      <c r="J54" s="19" t="s">
        <v>191</v>
      </c>
    </row>
    <row r="55" spans="1:10" x14ac:dyDescent="0.25">
      <c r="A55" s="10" t="s">
        <v>38</v>
      </c>
      <c r="B55" s="18">
        <v>1</v>
      </c>
      <c r="C55" s="17">
        <f>0.111*0.111</f>
        <v>1.2321E-2</v>
      </c>
      <c r="D55" s="33" t="str">
        <f>IFERROR(VLOOKUP(A55,'Banco de dados'!$A$6:H251, 8,0),0)</f>
        <v>m²</v>
      </c>
      <c r="E55" s="26">
        <f t="shared" si="2"/>
        <v>1.2321E-2</v>
      </c>
      <c r="F55" s="29">
        <f t="shared" si="0"/>
        <v>2.4950025000000001E-2</v>
      </c>
      <c r="G55" s="23">
        <f t="shared" si="1"/>
        <v>0.60939666000000003</v>
      </c>
      <c r="H55" s="22">
        <f>IFERROR(VLOOKUP(A55,'Banco de dados'!$A$6:F251, 3,0),0)</f>
        <v>49.46</v>
      </c>
      <c r="I55" s="24">
        <f>IFERROR(VLOOKUP(A55,'Banco de dados'!$A$6:$F$199, 5,0),0)</f>
        <v>2.0249999999999999</v>
      </c>
      <c r="J55" s="19" t="s">
        <v>191</v>
      </c>
    </row>
    <row r="56" spans="1:10" ht="30" x14ac:dyDescent="0.25">
      <c r="A56" s="10" t="s">
        <v>70</v>
      </c>
      <c r="B56" s="18">
        <v>2</v>
      </c>
      <c r="C56" s="17">
        <v>1</v>
      </c>
      <c r="D56" s="33" t="str">
        <f>IFERROR(VLOOKUP(A56,'Banco de dados'!$A$6:H252, 8,0),0)</f>
        <v>pç</v>
      </c>
      <c r="E56" s="26">
        <f t="shared" si="2"/>
        <v>2</v>
      </c>
      <c r="F56" s="29">
        <f t="shared" si="0"/>
        <v>0</v>
      </c>
      <c r="G56" s="23">
        <f t="shared" si="1"/>
        <v>0</v>
      </c>
      <c r="H56" s="22">
        <f>IFERROR(VLOOKUP(A56,'Banco de dados'!$A$6:F252, 3,0),0)</f>
        <v>0</v>
      </c>
      <c r="I56" s="24">
        <f>IFERROR(VLOOKUP(A56,'Banco de dados'!$A$6:$F$199, 5,0),0)</f>
        <v>0</v>
      </c>
      <c r="J56" s="19" t="s">
        <v>191</v>
      </c>
    </row>
    <row r="57" spans="1:10" x14ac:dyDescent="0.25">
      <c r="A57" s="10" t="s">
        <v>77</v>
      </c>
      <c r="B57" s="18">
        <v>2</v>
      </c>
      <c r="C57" s="17">
        <v>1</v>
      </c>
      <c r="D57" s="33" t="str">
        <f>IFERROR(VLOOKUP(A57,'Banco de dados'!$A$6:H253, 8,0),0)</f>
        <v>pç</v>
      </c>
      <c r="E57" s="26">
        <f t="shared" si="2"/>
        <v>2</v>
      </c>
      <c r="F57" s="29">
        <f t="shared" si="0"/>
        <v>0</v>
      </c>
      <c r="G57" s="23">
        <f t="shared" si="1"/>
        <v>0</v>
      </c>
      <c r="H57" s="22">
        <f>IFERROR(VLOOKUP(A57,'Banco de dados'!$A$6:F253, 3,0),0)</f>
        <v>0</v>
      </c>
      <c r="I57" s="24">
        <f>IFERROR(VLOOKUP(A57,'Banco de dados'!$A$6:$F$199, 5,0),0)</f>
        <v>0</v>
      </c>
      <c r="J57" s="19" t="s">
        <v>191</v>
      </c>
    </row>
    <row r="58" spans="1:10" x14ac:dyDescent="0.25">
      <c r="A58" s="10" t="s">
        <v>100</v>
      </c>
      <c r="B58" s="18">
        <v>4</v>
      </c>
      <c r="C58" s="17">
        <v>1</v>
      </c>
      <c r="D58" s="33" t="str">
        <f>IFERROR(VLOOKUP(A58,'Banco de dados'!$A$6:H254, 8,0),0)</f>
        <v>pç</v>
      </c>
      <c r="E58" s="26">
        <f t="shared" si="2"/>
        <v>4</v>
      </c>
      <c r="F58" s="29">
        <f t="shared" si="0"/>
        <v>0</v>
      </c>
      <c r="G58" s="23">
        <f t="shared" si="1"/>
        <v>0</v>
      </c>
      <c r="H58" s="22">
        <f>IFERROR(VLOOKUP(A58,'Banco de dados'!$A$6:F254, 3,0),0)</f>
        <v>0</v>
      </c>
      <c r="I58" s="24">
        <f>IFERROR(VLOOKUP(A58,'Banco de dados'!$A$6:$F$199, 5,0),0)</f>
        <v>0</v>
      </c>
      <c r="J58" s="19" t="s">
        <v>191</v>
      </c>
    </row>
    <row r="59" spans="1:10" ht="30" x14ac:dyDescent="0.25">
      <c r="A59" s="10" t="s">
        <v>97</v>
      </c>
      <c r="B59" s="18">
        <v>4</v>
      </c>
      <c r="C59" s="17">
        <v>1</v>
      </c>
      <c r="D59" s="33" t="str">
        <f>IFERROR(VLOOKUP(A59,'Banco de dados'!$A$6:H255, 8,0),0)</f>
        <v>pç</v>
      </c>
      <c r="E59" s="26">
        <f t="shared" si="2"/>
        <v>4</v>
      </c>
      <c r="F59" s="29">
        <f t="shared" si="0"/>
        <v>0</v>
      </c>
      <c r="G59" s="23">
        <f t="shared" si="1"/>
        <v>0</v>
      </c>
      <c r="H59" s="22">
        <f>IFERROR(VLOOKUP(A59,'Banco de dados'!$A$6:F255, 3,0),0)</f>
        <v>0</v>
      </c>
      <c r="I59" s="24">
        <f>IFERROR(VLOOKUP(A59,'Banco de dados'!$A$6:$F$199, 5,0),0)</f>
        <v>0</v>
      </c>
      <c r="J59" s="19" t="s">
        <v>191</v>
      </c>
    </row>
    <row r="60" spans="1:10" ht="45" x14ac:dyDescent="0.25">
      <c r="A60" s="10" t="s">
        <v>132</v>
      </c>
      <c r="B60" s="18">
        <v>4</v>
      </c>
      <c r="C60" s="17">
        <v>1</v>
      </c>
      <c r="D60" s="33" t="str">
        <f>IFERROR(VLOOKUP(A60,'Banco de dados'!$A$6:H256, 8,0),0)</f>
        <v>pç</v>
      </c>
      <c r="E60" s="26">
        <f t="shared" si="2"/>
        <v>4</v>
      </c>
      <c r="F60" s="29">
        <f t="shared" si="0"/>
        <v>0</v>
      </c>
      <c r="G60" s="23">
        <f t="shared" si="1"/>
        <v>0</v>
      </c>
      <c r="H60" s="22">
        <f>IFERROR(VLOOKUP(A60,'Banco de dados'!$A$6:F256, 3,0),0)</f>
        <v>0</v>
      </c>
      <c r="I60" s="24">
        <f>IFERROR(VLOOKUP(A60,'Banco de dados'!$A$6:$F$199, 5,0),0)</f>
        <v>0</v>
      </c>
      <c r="J60" s="19" t="s">
        <v>191</v>
      </c>
    </row>
    <row r="61" spans="1:10" ht="30" x14ac:dyDescent="0.25">
      <c r="A61" s="10" t="s">
        <v>82</v>
      </c>
      <c r="B61" s="18">
        <v>8</v>
      </c>
      <c r="C61" s="17">
        <v>1</v>
      </c>
      <c r="D61" s="33" t="str">
        <f>IFERROR(VLOOKUP(A61,'Banco de dados'!$A$6:H257, 8,0),0)</f>
        <v>pç</v>
      </c>
      <c r="E61" s="26">
        <f t="shared" si="2"/>
        <v>8</v>
      </c>
      <c r="F61" s="29">
        <f t="shared" si="0"/>
        <v>0</v>
      </c>
      <c r="G61" s="23">
        <f t="shared" si="1"/>
        <v>0</v>
      </c>
      <c r="H61" s="22">
        <f>IFERROR(VLOOKUP(A61,'Banco de dados'!$A$6:F257, 3,0),0)</f>
        <v>0</v>
      </c>
      <c r="I61" s="24">
        <f>IFERROR(VLOOKUP(A61,'Banco de dados'!$A$6:$F$199, 5,0),0)</f>
        <v>0</v>
      </c>
      <c r="J61" s="19" t="s">
        <v>191</v>
      </c>
    </row>
    <row r="62" spans="1:10" ht="45" x14ac:dyDescent="0.25">
      <c r="A62" s="10" t="s">
        <v>171</v>
      </c>
      <c r="B62" s="18">
        <v>1</v>
      </c>
      <c r="C62" s="17">
        <v>1</v>
      </c>
      <c r="D62" s="33" t="str">
        <f>IFERROR(VLOOKUP(A62,'Banco de dados'!$A$6:H258, 8,0),0)</f>
        <v>pç</v>
      </c>
      <c r="E62" s="26">
        <f t="shared" si="2"/>
        <v>1</v>
      </c>
      <c r="F62" s="29">
        <f t="shared" si="0"/>
        <v>0</v>
      </c>
      <c r="G62" s="23">
        <f t="shared" si="1"/>
        <v>6.22</v>
      </c>
      <c r="H62" s="22">
        <f>IFERROR(VLOOKUP(A62,'Banco de dados'!$A$6:F258, 3,0),0)</f>
        <v>6.22</v>
      </c>
      <c r="I62" s="24">
        <f>IFERROR(VLOOKUP(A62,'Banco de dados'!$A$6:$F$199, 5,0),0)</f>
        <v>0</v>
      </c>
      <c r="J62" s="19" t="s">
        <v>180</v>
      </c>
    </row>
    <row r="63" spans="1:10" x14ac:dyDescent="0.25">
      <c r="A63" s="10" t="s">
        <v>36</v>
      </c>
      <c r="B63" s="18">
        <v>2</v>
      </c>
      <c r="C63" s="17">
        <f>0.12*0.12</f>
        <v>1.44E-2</v>
      </c>
      <c r="D63" s="33" t="str">
        <f>IFERROR(VLOOKUP(A63,'Banco de dados'!$A$6:H259, 8,0),0)</f>
        <v>m²</v>
      </c>
      <c r="E63" s="26">
        <f t="shared" si="2"/>
        <v>2.8799999999999999E-2</v>
      </c>
      <c r="F63" s="29">
        <f t="shared" si="0"/>
        <v>5.8694399999999994E-2</v>
      </c>
      <c r="G63" s="23">
        <f t="shared" si="1"/>
        <v>2.1476159999999997</v>
      </c>
      <c r="H63" s="22">
        <f>IFERROR(VLOOKUP(A63,'Banco de dados'!$A$6:F259, 3,0),0)</f>
        <v>74.569999999999993</v>
      </c>
      <c r="I63" s="24">
        <f>IFERROR(VLOOKUP(A63,'Banco de dados'!$A$6:$F$199, 5,0),0)</f>
        <v>2.0379999999999998</v>
      </c>
      <c r="J63" s="19" t="s">
        <v>181</v>
      </c>
    </row>
    <row r="64" spans="1:10" ht="30" x14ac:dyDescent="0.25">
      <c r="A64" s="10" t="s">
        <v>58</v>
      </c>
      <c r="B64" s="18">
        <v>2</v>
      </c>
      <c r="C64" s="17">
        <f>1.5</f>
        <v>1.5</v>
      </c>
      <c r="D64" s="33" t="str">
        <f>IFERROR(VLOOKUP(A64,'Banco de dados'!$A$6:H260, 8,0),0)</f>
        <v>m</v>
      </c>
      <c r="E64" s="26">
        <f t="shared" si="2"/>
        <v>3</v>
      </c>
      <c r="F64" s="29">
        <f t="shared" si="0"/>
        <v>1.08</v>
      </c>
      <c r="G64" s="23">
        <f t="shared" si="1"/>
        <v>27.900000000000002</v>
      </c>
      <c r="H64" s="22">
        <f>IFERROR(VLOOKUP(A64,'Banco de dados'!$A$6:F260, 3,0),0)</f>
        <v>9.3000000000000007</v>
      </c>
      <c r="I64" s="24">
        <f>IFERROR(VLOOKUP(A64,'Banco de dados'!$A$6:$F$199, 5,0),0)</f>
        <v>0.36</v>
      </c>
      <c r="J64" s="19" t="s">
        <v>181</v>
      </c>
    </row>
    <row r="65" spans="1:10" ht="30" x14ac:dyDescent="0.25">
      <c r="A65" s="10" t="s">
        <v>58</v>
      </c>
      <c r="B65" s="18">
        <v>2</v>
      </c>
      <c r="C65" s="17">
        <f>1.25</f>
        <v>1.25</v>
      </c>
      <c r="D65" s="33" t="str">
        <f>IFERROR(VLOOKUP(A65,'Banco de dados'!$A$6:H261, 8,0),0)</f>
        <v>m</v>
      </c>
      <c r="E65" s="26">
        <f t="shared" si="2"/>
        <v>2.5</v>
      </c>
      <c r="F65" s="29">
        <f t="shared" si="0"/>
        <v>0.89999999999999991</v>
      </c>
      <c r="G65" s="23">
        <f t="shared" si="1"/>
        <v>23.25</v>
      </c>
      <c r="H65" s="22">
        <f>IFERROR(VLOOKUP(A65,'Banco de dados'!$A$6:F261, 3,0),0)</f>
        <v>9.3000000000000007</v>
      </c>
      <c r="I65" s="24">
        <f>IFERROR(VLOOKUP(A65,'Banco de dados'!$A$6:$F$199, 5,0),0)</f>
        <v>0.36</v>
      </c>
      <c r="J65" s="19" t="s">
        <v>181</v>
      </c>
    </row>
    <row r="66" spans="1:10" x14ac:dyDescent="0.25">
      <c r="A66" s="10" t="s">
        <v>96</v>
      </c>
      <c r="B66" s="18">
        <v>8</v>
      </c>
      <c r="C66" s="17">
        <v>1</v>
      </c>
      <c r="D66" s="33" t="str">
        <f>IFERROR(VLOOKUP(A66,'Banco de dados'!$A$6:H262, 8,0),0)</f>
        <v>cj</v>
      </c>
      <c r="E66" s="26">
        <f t="shared" si="2"/>
        <v>8</v>
      </c>
      <c r="F66" s="29">
        <f t="shared" si="0"/>
        <v>0</v>
      </c>
      <c r="G66" s="23">
        <f t="shared" si="1"/>
        <v>0</v>
      </c>
      <c r="H66" s="22">
        <f>IFERROR(VLOOKUP(A66,'Banco de dados'!$A$6:F262, 3,0),0)</f>
        <v>0</v>
      </c>
      <c r="I66" s="24">
        <f>IFERROR(VLOOKUP(A66,'Banco de dados'!$A$6:$F$199, 5,0),0)</f>
        <v>0</v>
      </c>
      <c r="J66" s="19" t="s">
        <v>181</v>
      </c>
    </row>
    <row r="67" spans="1:10" x14ac:dyDescent="0.25">
      <c r="A67" s="10" t="s">
        <v>38</v>
      </c>
      <c r="B67" s="18">
        <v>4</v>
      </c>
      <c r="C67" s="17">
        <f>0.07*0.07</f>
        <v>4.9000000000000007E-3</v>
      </c>
      <c r="D67" s="33" t="str">
        <f>IFERROR(VLOOKUP(A67,'Banco de dados'!$A$6:H263, 8,0),0)</f>
        <v>m²</v>
      </c>
      <c r="E67" s="26">
        <f t="shared" si="2"/>
        <v>1.9600000000000003E-2</v>
      </c>
      <c r="F67" s="29">
        <f t="shared" ref="F67:F130" si="3">E67*I67</f>
        <v>3.9690000000000003E-2</v>
      </c>
      <c r="G67" s="23">
        <f t="shared" ref="G67:G130" si="4">E67*H67</f>
        <v>0.96941600000000017</v>
      </c>
      <c r="H67" s="22">
        <f>IFERROR(VLOOKUP(A67,'Banco de dados'!$A$6:F263, 3,0),0)</f>
        <v>49.46</v>
      </c>
      <c r="I67" s="24">
        <f>IFERROR(VLOOKUP(A67,'Banco de dados'!$A$6:$F$199, 5,0),0)</f>
        <v>2.0249999999999999</v>
      </c>
      <c r="J67" s="19" t="s">
        <v>182</v>
      </c>
    </row>
    <row r="68" spans="1:10" x14ac:dyDescent="0.25">
      <c r="A68" s="10" t="s">
        <v>38</v>
      </c>
      <c r="B68" s="18">
        <v>4</v>
      </c>
      <c r="C68" s="17">
        <f>0.07*0.085</f>
        <v>5.9500000000000013E-3</v>
      </c>
      <c r="D68" s="33" t="str">
        <f>IFERROR(VLOOKUP(A68,'Banco de dados'!$A$6:H264, 8,0),0)</f>
        <v>m²</v>
      </c>
      <c r="E68" s="26">
        <f t="shared" ref="E68:E131" si="5">B68*C68</f>
        <v>2.3800000000000005E-2</v>
      </c>
      <c r="F68" s="29">
        <f t="shared" si="3"/>
        <v>4.8195000000000009E-2</v>
      </c>
      <c r="G68" s="23">
        <f t="shared" si="4"/>
        <v>1.1771480000000003</v>
      </c>
      <c r="H68" s="22">
        <f>IFERROR(VLOOKUP(A68,'Banco de dados'!$A$6:F264, 3,0),0)</f>
        <v>49.46</v>
      </c>
      <c r="I68" s="24">
        <f>IFERROR(VLOOKUP(A68,'Banco de dados'!$A$6:$F$199, 5,0),0)</f>
        <v>2.0249999999999999</v>
      </c>
      <c r="J68" s="19" t="s">
        <v>182</v>
      </c>
    </row>
    <row r="69" spans="1:10" x14ac:dyDescent="0.25">
      <c r="A69" s="10" t="s">
        <v>22</v>
      </c>
      <c r="B69" s="18">
        <v>2</v>
      </c>
      <c r="C69" s="17">
        <v>0.76</v>
      </c>
      <c r="D69" s="33" t="str">
        <f>IFERROR(VLOOKUP(A69,'Banco de dados'!$A$6:H265, 8,0),0)</f>
        <v>m</v>
      </c>
      <c r="E69" s="26">
        <f t="shared" si="5"/>
        <v>1.52</v>
      </c>
      <c r="F69" s="29">
        <f t="shared" si="3"/>
        <v>0.28727999999999998</v>
      </c>
      <c r="G69" s="23">
        <f t="shared" si="4"/>
        <v>8.2536000000000005</v>
      </c>
      <c r="H69" s="22">
        <f>IFERROR(VLOOKUP(A69,'Banco de dados'!$A$6:F265, 3,0),0)</f>
        <v>5.43</v>
      </c>
      <c r="I69" s="24">
        <f>IFERROR(VLOOKUP(A69,'Banco de dados'!$A$6:$F$199, 5,0),0)</f>
        <v>0.189</v>
      </c>
      <c r="J69" s="19" t="s">
        <v>182</v>
      </c>
    </row>
    <row r="70" spans="1:10" ht="30" x14ac:dyDescent="0.25">
      <c r="A70" s="10" t="s">
        <v>73</v>
      </c>
      <c r="B70" s="18">
        <v>4</v>
      </c>
      <c r="C70" s="17">
        <v>1</v>
      </c>
      <c r="D70" s="33" t="str">
        <f>IFERROR(VLOOKUP(A70,'Banco de dados'!$A$6:H266, 8,0),0)</f>
        <v>pç</v>
      </c>
      <c r="E70" s="26">
        <f t="shared" si="5"/>
        <v>4</v>
      </c>
      <c r="F70" s="29">
        <f t="shared" si="3"/>
        <v>0</v>
      </c>
      <c r="G70" s="23">
        <f t="shared" si="4"/>
        <v>0</v>
      </c>
      <c r="H70" s="22">
        <f>IFERROR(VLOOKUP(A70,'Banco de dados'!$A$6:F266, 3,0),0)</f>
        <v>0</v>
      </c>
      <c r="I70" s="24">
        <f>IFERROR(VLOOKUP(A70,'Banco de dados'!$A$6:$F$199, 5,0),0)</f>
        <v>0</v>
      </c>
      <c r="J70" s="19" t="s">
        <v>182</v>
      </c>
    </row>
    <row r="71" spans="1:10" ht="45" x14ac:dyDescent="0.25">
      <c r="A71" s="10" t="s">
        <v>131</v>
      </c>
      <c r="B71" s="18">
        <v>4</v>
      </c>
      <c r="C71" s="17">
        <v>1</v>
      </c>
      <c r="D71" s="33" t="str">
        <f>IFERROR(VLOOKUP(A71,'Banco de dados'!$A$6:H267, 8,0),0)</f>
        <v>pç</v>
      </c>
      <c r="E71" s="26">
        <f t="shared" si="5"/>
        <v>4</v>
      </c>
      <c r="F71" s="29">
        <f t="shared" si="3"/>
        <v>0</v>
      </c>
      <c r="G71" s="23">
        <f t="shared" si="4"/>
        <v>0</v>
      </c>
      <c r="H71" s="22">
        <f>IFERROR(VLOOKUP(A71,'Banco de dados'!$A$6:F267, 3,0),0)</f>
        <v>0</v>
      </c>
      <c r="I71" s="24">
        <f>IFERROR(VLOOKUP(A71,'Banco de dados'!$A$6:$F$199, 5,0),0)</f>
        <v>0</v>
      </c>
      <c r="J71" s="19" t="s">
        <v>182</v>
      </c>
    </row>
    <row r="72" spans="1:10" ht="30" x14ac:dyDescent="0.25">
      <c r="A72" s="10" t="s">
        <v>80</v>
      </c>
      <c r="B72" s="18">
        <v>8</v>
      </c>
      <c r="C72" s="17">
        <v>1</v>
      </c>
      <c r="D72" s="33" t="str">
        <f>IFERROR(VLOOKUP(A72,'Banco de dados'!$A$6:H268, 8,0),0)</f>
        <v>pç</v>
      </c>
      <c r="E72" s="26">
        <f t="shared" si="5"/>
        <v>8</v>
      </c>
      <c r="F72" s="29">
        <f t="shared" si="3"/>
        <v>0</v>
      </c>
      <c r="G72" s="23">
        <f t="shared" si="4"/>
        <v>0</v>
      </c>
      <c r="H72" s="22">
        <f>IFERROR(VLOOKUP(A72,'Banco de dados'!$A$6:F268, 3,0),0)</f>
        <v>0</v>
      </c>
      <c r="I72" s="24">
        <f>IFERROR(VLOOKUP(A72,'Banco de dados'!$A$6:$F$199, 5,0),0)</f>
        <v>0</v>
      </c>
      <c r="J72" s="19" t="s">
        <v>182</v>
      </c>
    </row>
    <row r="73" spans="1:10" x14ac:dyDescent="0.25">
      <c r="A73" s="10" t="s">
        <v>38</v>
      </c>
      <c r="B73" s="18">
        <v>4</v>
      </c>
      <c r="C73" s="17">
        <f>0.07*0.085</f>
        <v>5.9500000000000013E-3</v>
      </c>
      <c r="D73" s="33" t="str">
        <f>IFERROR(VLOOKUP(A73,'Banco de dados'!$A$6:H269, 8,0),0)</f>
        <v>m²</v>
      </c>
      <c r="E73" s="26">
        <f t="shared" si="5"/>
        <v>2.3800000000000005E-2</v>
      </c>
      <c r="F73" s="29">
        <f t="shared" si="3"/>
        <v>4.8195000000000009E-2</v>
      </c>
      <c r="G73" s="23">
        <f t="shared" si="4"/>
        <v>1.1771480000000003</v>
      </c>
      <c r="H73" s="22">
        <f>IFERROR(VLOOKUP(A73,'Banco de dados'!$A$6:F269, 3,0),0)</f>
        <v>49.46</v>
      </c>
      <c r="I73" s="24">
        <f>IFERROR(VLOOKUP(A73,'Banco de dados'!$A$6:$F$199, 5,0),0)</f>
        <v>2.0249999999999999</v>
      </c>
      <c r="J73" s="19" t="s">
        <v>182</v>
      </c>
    </row>
    <row r="74" spans="1:10" x14ac:dyDescent="0.25">
      <c r="A74" s="10" t="s">
        <v>38</v>
      </c>
      <c r="B74" s="18">
        <v>4</v>
      </c>
      <c r="C74" s="17">
        <f>0.07*0.17</f>
        <v>1.1900000000000003E-2</v>
      </c>
      <c r="D74" s="33" t="str">
        <f>IFERROR(VLOOKUP(A74,'Banco de dados'!$A$6:H270, 8,0),0)</f>
        <v>m²</v>
      </c>
      <c r="E74" s="26">
        <f t="shared" si="5"/>
        <v>4.760000000000001E-2</v>
      </c>
      <c r="F74" s="29">
        <f t="shared" si="3"/>
        <v>9.6390000000000017E-2</v>
      </c>
      <c r="G74" s="23">
        <f t="shared" si="4"/>
        <v>2.3542960000000006</v>
      </c>
      <c r="H74" s="22">
        <f>IFERROR(VLOOKUP(A74,'Banco de dados'!$A$6:F270, 3,0),0)</f>
        <v>49.46</v>
      </c>
      <c r="I74" s="24">
        <f>IFERROR(VLOOKUP(A74,'Banco de dados'!$A$6:$F$199, 5,0),0)</f>
        <v>2.0249999999999999</v>
      </c>
      <c r="J74" s="19" t="s">
        <v>182</v>
      </c>
    </row>
    <row r="75" spans="1:10" x14ac:dyDescent="0.25">
      <c r="A75" s="10" t="s">
        <v>172</v>
      </c>
      <c r="B75" s="18">
        <v>4</v>
      </c>
      <c r="C75" s="17">
        <v>1</v>
      </c>
      <c r="D75" s="33" t="str">
        <f>IFERROR(VLOOKUP(A75,'Banco de dados'!$A$6:H271, 8,0),0)</f>
        <v>cj</v>
      </c>
      <c r="E75" s="26">
        <f t="shared" si="5"/>
        <v>4</v>
      </c>
      <c r="F75" s="29">
        <f t="shared" si="3"/>
        <v>0</v>
      </c>
      <c r="G75" s="23">
        <f t="shared" si="4"/>
        <v>0</v>
      </c>
      <c r="H75" s="22">
        <f>IFERROR(VLOOKUP(A75,'Banco de dados'!$A$6:F271, 3,0),0)</f>
        <v>0</v>
      </c>
      <c r="I75" s="24">
        <f>IFERROR(VLOOKUP(A75,'Banco de dados'!$A$6:$F$199, 5,0),0)</f>
        <v>0</v>
      </c>
      <c r="J75" s="19" t="s">
        <v>182</v>
      </c>
    </row>
    <row r="76" spans="1:10" ht="30" x14ac:dyDescent="0.25">
      <c r="A76" s="10" t="s">
        <v>32</v>
      </c>
      <c r="B76" s="18">
        <v>8</v>
      </c>
      <c r="C76" s="17">
        <v>1</v>
      </c>
      <c r="D76" s="33" t="str">
        <f>IFERROR(VLOOKUP(A76,'Banco de dados'!$A$6:H272, 8,0),0)</f>
        <v>pç</v>
      </c>
      <c r="E76" s="26">
        <f t="shared" si="5"/>
        <v>8</v>
      </c>
      <c r="F76" s="29">
        <f t="shared" si="3"/>
        <v>0</v>
      </c>
      <c r="G76" s="23">
        <f t="shared" si="4"/>
        <v>0</v>
      </c>
      <c r="H76" s="22">
        <f>IFERROR(VLOOKUP(A76,'Banco de dados'!$A$6:F272, 3,0),0)</f>
        <v>0</v>
      </c>
      <c r="I76" s="24">
        <f>IFERROR(VLOOKUP(A76,'Banco de dados'!$A$6:$F$199, 5,0),0)</f>
        <v>0</v>
      </c>
      <c r="J76" s="19" t="s">
        <v>182</v>
      </c>
    </row>
    <row r="77" spans="1:10" ht="45" x14ac:dyDescent="0.25">
      <c r="A77" s="10" t="s">
        <v>132</v>
      </c>
      <c r="B77" s="18">
        <v>8</v>
      </c>
      <c r="C77" s="17">
        <v>1</v>
      </c>
      <c r="D77" s="33" t="str">
        <f>IFERROR(VLOOKUP(A77,'Banco de dados'!$A$6:H273, 8,0),0)</f>
        <v>pç</v>
      </c>
      <c r="E77" s="26">
        <f t="shared" si="5"/>
        <v>8</v>
      </c>
      <c r="F77" s="29">
        <f t="shared" si="3"/>
        <v>0</v>
      </c>
      <c r="G77" s="23">
        <f t="shared" si="4"/>
        <v>0</v>
      </c>
      <c r="H77" s="22">
        <f>IFERROR(VLOOKUP(A77,'Banco de dados'!$A$6:F273, 3,0),0)</f>
        <v>0</v>
      </c>
      <c r="I77" s="24">
        <f>IFERROR(VLOOKUP(A77,'Banco de dados'!$A$6:$F$199, 5,0),0)</f>
        <v>0</v>
      </c>
      <c r="J77" s="19" t="s">
        <v>182</v>
      </c>
    </row>
    <row r="78" spans="1:10" ht="30" x14ac:dyDescent="0.25">
      <c r="A78" s="10" t="s">
        <v>82</v>
      </c>
      <c r="B78" s="18">
        <v>16</v>
      </c>
      <c r="C78" s="17">
        <v>1</v>
      </c>
      <c r="D78" s="33" t="str">
        <f>IFERROR(VLOOKUP(A78,'Banco de dados'!$A$6:H274, 8,0),0)</f>
        <v>pç</v>
      </c>
      <c r="E78" s="26">
        <f t="shared" si="5"/>
        <v>16</v>
      </c>
      <c r="F78" s="29">
        <f t="shared" si="3"/>
        <v>0</v>
      </c>
      <c r="G78" s="23">
        <f t="shared" si="4"/>
        <v>0</v>
      </c>
      <c r="H78" s="22">
        <f>IFERROR(VLOOKUP(A78,'Banco de dados'!$A$6:F274, 3,0),0)</f>
        <v>0</v>
      </c>
      <c r="I78" s="24">
        <f>IFERROR(VLOOKUP(A78,'Banco de dados'!$A$6:$F$199, 5,0),0)</f>
        <v>0</v>
      </c>
      <c r="J78" s="19" t="s">
        <v>182</v>
      </c>
    </row>
    <row r="79" spans="1:10" x14ac:dyDescent="0.25">
      <c r="A79" s="10" t="s">
        <v>67</v>
      </c>
      <c r="B79" s="18">
        <v>1</v>
      </c>
      <c r="C79" s="17">
        <f>8*0.01</f>
        <v>0.08</v>
      </c>
      <c r="D79" s="33" t="str">
        <f>IFERROR(VLOOKUP(A79,'Banco de dados'!$A$6:H275, 8,0),0)</f>
        <v>kg</v>
      </c>
      <c r="E79" s="26">
        <f t="shared" si="5"/>
        <v>0.08</v>
      </c>
      <c r="F79" s="29">
        <f t="shared" si="3"/>
        <v>0</v>
      </c>
      <c r="G79" s="23">
        <f t="shared" si="4"/>
        <v>0</v>
      </c>
      <c r="H79" s="22">
        <f>IFERROR(VLOOKUP(A79,'Banco de dados'!$A$6:F275, 3,0),0)</f>
        <v>0</v>
      </c>
      <c r="I79" s="24">
        <f>IFERROR(VLOOKUP(A79,'Banco de dados'!$A$6:$F$199, 5,0),0)</f>
        <v>0</v>
      </c>
      <c r="J79" s="19" t="s">
        <v>181</v>
      </c>
    </row>
    <row r="80" spans="1:10" ht="30" x14ac:dyDescent="0.25">
      <c r="A80" s="10" t="s">
        <v>75</v>
      </c>
      <c r="B80" s="18">
        <v>4</v>
      </c>
      <c r="C80" s="17">
        <v>1</v>
      </c>
      <c r="D80" s="33" t="str">
        <f>IFERROR(VLOOKUP(A80,'Banco de dados'!$A$6:H276, 8,0),0)</f>
        <v>pç</v>
      </c>
      <c r="E80" s="26">
        <f t="shared" si="5"/>
        <v>4</v>
      </c>
      <c r="F80" s="29">
        <f t="shared" si="3"/>
        <v>0</v>
      </c>
      <c r="G80" s="23">
        <f t="shared" si="4"/>
        <v>0</v>
      </c>
      <c r="H80" s="22">
        <f>IFERROR(VLOOKUP(A80,'Banco de dados'!$A$6:F276, 3,0),0)</f>
        <v>0</v>
      </c>
      <c r="I80" s="24">
        <f>IFERROR(VLOOKUP(A80,'Banco de dados'!$A$6:$F$199, 5,0),0)</f>
        <v>0</v>
      </c>
      <c r="J80" s="19" t="s">
        <v>181</v>
      </c>
    </row>
    <row r="81" spans="1:10" ht="45" x14ac:dyDescent="0.25">
      <c r="A81" s="10" t="s">
        <v>132</v>
      </c>
      <c r="B81" s="18">
        <v>4</v>
      </c>
      <c r="C81" s="17">
        <v>1</v>
      </c>
      <c r="D81" s="33" t="str">
        <f>IFERROR(VLOOKUP(A81,'Banco de dados'!$A$6:H277, 8,0),0)</f>
        <v>pç</v>
      </c>
      <c r="E81" s="26">
        <f t="shared" si="5"/>
        <v>4</v>
      </c>
      <c r="F81" s="29">
        <f t="shared" si="3"/>
        <v>0</v>
      </c>
      <c r="G81" s="23">
        <f t="shared" si="4"/>
        <v>0</v>
      </c>
      <c r="H81" s="22">
        <f>IFERROR(VLOOKUP(A81,'Banco de dados'!$A$6:F277, 3,0),0)</f>
        <v>0</v>
      </c>
      <c r="I81" s="24">
        <f>IFERROR(VLOOKUP(A81,'Banco de dados'!$A$6:$F$199, 5,0),0)</f>
        <v>0</v>
      </c>
      <c r="J81" s="19" t="s">
        <v>181</v>
      </c>
    </row>
    <row r="82" spans="1:10" ht="30" x14ac:dyDescent="0.25">
      <c r="A82" s="10" t="s">
        <v>82</v>
      </c>
      <c r="B82" s="18">
        <v>8</v>
      </c>
      <c r="C82" s="17">
        <v>1</v>
      </c>
      <c r="D82" s="33" t="str">
        <f>IFERROR(VLOOKUP(A82,'Banco de dados'!$A$6:H278, 8,0),0)</f>
        <v>pç</v>
      </c>
      <c r="E82" s="26">
        <f t="shared" si="5"/>
        <v>8</v>
      </c>
      <c r="F82" s="29">
        <f t="shared" si="3"/>
        <v>0</v>
      </c>
      <c r="G82" s="23">
        <f t="shared" si="4"/>
        <v>0</v>
      </c>
      <c r="H82" s="22">
        <f>IFERROR(VLOOKUP(A82,'Banco de dados'!$A$6:F278, 3,0),0)</f>
        <v>0</v>
      </c>
      <c r="I82" s="24">
        <f>IFERROR(VLOOKUP(A82,'Banco de dados'!$A$6:$F$199, 5,0),0)</f>
        <v>0</v>
      </c>
      <c r="J82" s="19" t="s">
        <v>181</v>
      </c>
    </row>
    <row r="83" spans="1:10" ht="30" x14ac:dyDescent="0.25">
      <c r="A83" s="10" t="s">
        <v>173</v>
      </c>
      <c r="B83" s="18">
        <v>4</v>
      </c>
      <c r="C83" s="17">
        <v>0.6</v>
      </c>
      <c r="D83" s="33" t="str">
        <f>IFERROR(VLOOKUP(A83,'Banco de dados'!$A$6:H279, 8,0),0)</f>
        <v>m</v>
      </c>
      <c r="E83" s="26">
        <f t="shared" si="5"/>
        <v>2.4</v>
      </c>
      <c r="F83" s="29">
        <f t="shared" si="3"/>
        <v>0.71039999999999992</v>
      </c>
      <c r="G83" s="23">
        <f t="shared" si="4"/>
        <v>14.664</v>
      </c>
      <c r="H83" s="22">
        <f>IFERROR(VLOOKUP(A83,'Banco de dados'!$A$6:F279, 3,0),0)</f>
        <v>6.11</v>
      </c>
      <c r="I83" s="24">
        <f>IFERROR(VLOOKUP(A83,'Banco de dados'!$A$6:$F$199, 5,0),0)</f>
        <v>0.29599999999999999</v>
      </c>
      <c r="J83" s="19" t="s">
        <v>182</v>
      </c>
    </row>
    <row r="84" spans="1:10" x14ac:dyDescent="0.25">
      <c r="A84" s="10" t="s">
        <v>36</v>
      </c>
      <c r="B84" s="18">
        <v>2</v>
      </c>
      <c r="C84" s="17">
        <f>0.1*0.16</f>
        <v>1.6E-2</v>
      </c>
      <c r="D84" s="33" t="str">
        <f>IFERROR(VLOOKUP(A84,'Banco de dados'!$A$6:H280, 8,0),0)</f>
        <v>m²</v>
      </c>
      <c r="E84" s="26">
        <f t="shared" si="5"/>
        <v>3.2000000000000001E-2</v>
      </c>
      <c r="F84" s="29">
        <f t="shared" si="3"/>
        <v>6.5215999999999996E-2</v>
      </c>
      <c r="G84" s="23">
        <f t="shared" si="4"/>
        <v>2.3862399999999999</v>
      </c>
      <c r="H84" s="22">
        <f>IFERROR(VLOOKUP(A84,'Banco de dados'!$A$6:F280, 3,0),0)</f>
        <v>74.569999999999993</v>
      </c>
      <c r="I84" s="24">
        <f>IFERROR(VLOOKUP(A84,'Banco de dados'!$A$6:$F$199, 5,0),0)</f>
        <v>2.0379999999999998</v>
      </c>
      <c r="J84" s="19" t="s">
        <v>184</v>
      </c>
    </row>
    <row r="85" spans="1:10" x14ac:dyDescent="0.25">
      <c r="A85" s="10" t="s">
        <v>19</v>
      </c>
      <c r="B85" s="18">
        <v>1</v>
      </c>
      <c r="C85" s="17">
        <v>0.41</v>
      </c>
      <c r="D85" s="33" t="str">
        <f>IFERROR(VLOOKUP(A85,'Banco de dados'!$A$6:H281, 8,0),0)</f>
        <v>m</v>
      </c>
      <c r="E85" s="26">
        <f t="shared" si="5"/>
        <v>0.41</v>
      </c>
      <c r="F85" s="29">
        <f t="shared" si="3"/>
        <v>8.3639999999999992E-2</v>
      </c>
      <c r="G85" s="23">
        <f t="shared" si="4"/>
        <v>1.9434</v>
      </c>
      <c r="H85" s="22">
        <f>IFERROR(VLOOKUP(A85,'Banco de dados'!$A$6:F281, 3,0),0)</f>
        <v>4.74</v>
      </c>
      <c r="I85" s="24">
        <f>IFERROR(VLOOKUP(A85,'Banco de dados'!$A$6:$F$199, 5,0),0)</f>
        <v>0.20399999999999999</v>
      </c>
      <c r="J85" s="19" t="s">
        <v>184</v>
      </c>
    </row>
    <row r="86" spans="1:10" x14ac:dyDescent="0.25">
      <c r="A86" s="10" t="s">
        <v>19</v>
      </c>
      <c r="B86" s="18">
        <v>2</v>
      </c>
      <c r="C86" s="17">
        <v>0.435</v>
      </c>
      <c r="D86" s="33" t="str">
        <f>IFERROR(VLOOKUP(A86,'Banco de dados'!$A$6:H282, 8,0),0)</f>
        <v>m</v>
      </c>
      <c r="E86" s="26">
        <f t="shared" si="5"/>
        <v>0.87</v>
      </c>
      <c r="F86" s="29">
        <f t="shared" si="3"/>
        <v>0.17748</v>
      </c>
      <c r="G86" s="23">
        <f t="shared" si="4"/>
        <v>4.1238000000000001</v>
      </c>
      <c r="H86" s="22">
        <f>IFERROR(VLOOKUP(A86,'Banco de dados'!$A$6:F282, 3,0),0)</f>
        <v>4.74</v>
      </c>
      <c r="I86" s="24">
        <f>IFERROR(VLOOKUP(A86,'Banco de dados'!$A$6:$F$199, 5,0),0)</f>
        <v>0.20399999999999999</v>
      </c>
      <c r="J86" s="19" t="s">
        <v>184</v>
      </c>
    </row>
    <row r="87" spans="1:10" ht="30" x14ac:dyDescent="0.25">
      <c r="A87" s="10" t="s">
        <v>117</v>
      </c>
      <c r="B87" s="18">
        <v>8</v>
      </c>
      <c r="C87" s="17">
        <v>1</v>
      </c>
      <c r="D87" s="33" t="str">
        <f>IFERROR(VLOOKUP(A87,'Banco de dados'!$A$6:H283, 8,0),0)</f>
        <v>pç</v>
      </c>
      <c r="E87" s="26">
        <f t="shared" si="5"/>
        <v>8</v>
      </c>
      <c r="F87" s="29">
        <f t="shared" si="3"/>
        <v>0</v>
      </c>
      <c r="G87" s="23">
        <f t="shared" si="4"/>
        <v>0</v>
      </c>
      <c r="H87" s="22">
        <f>IFERROR(VLOOKUP(A87,'Banco de dados'!$A$6:F283, 3,0),0)</f>
        <v>0</v>
      </c>
      <c r="I87" s="24">
        <f>IFERROR(VLOOKUP(A87,'Banco de dados'!$A$6:$F$199, 5,0),0)</f>
        <v>0</v>
      </c>
      <c r="J87" s="19" t="s">
        <v>184</v>
      </c>
    </row>
    <row r="88" spans="1:10" ht="45" x14ac:dyDescent="0.25">
      <c r="A88" s="10" t="s">
        <v>132</v>
      </c>
      <c r="B88" s="18">
        <v>8</v>
      </c>
      <c r="C88" s="17">
        <v>1</v>
      </c>
      <c r="D88" s="33" t="str">
        <f>IFERROR(VLOOKUP(A88,'Banco de dados'!$A$6:H284, 8,0),0)</f>
        <v>pç</v>
      </c>
      <c r="E88" s="26">
        <f t="shared" si="5"/>
        <v>8</v>
      </c>
      <c r="F88" s="29">
        <f t="shared" si="3"/>
        <v>0</v>
      </c>
      <c r="G88" s="23">
        <f t="shared" si="4"/>
        <v>0</v>
      </c>
      <c r="H88" s="22">
        <f>IFERROR(VLOOKUP(A88,'Banco de dados'!$A$6:F284, 3,0),0)</f>
        <v>0</v>
      </c>
      <c r="I88" s="24">
        <f>IFERROR(VLOOKUP(A88,'Banco de dados'!$A$6:$F$199, 5,0),0)</f>
        <v>0</v>
      </c>
      <c r="J88" s="19" t="s">
        <v>184</v>
      </c>
    </row>
    <row r="89" spans="1:10" ht="30" x14ac:dyDescent="0.25">
      <c r="A89" s="10" t="s">
        <v>82</v>
      </c>
      <c r="B89" s="18">
        <v>16</v>
      </c>
      <c r="C89" s="17">
        <v>1</v>
      </c>
      <c r="D89" s="33" t="str">
        <f>IFERROR(VLOOKUP(A89,'Banco de dados'!$A$6:H285, 8,0),0)</f>
        <v>pç</v>
      </c>
      <c r="E89" s="26">
        <f t="shared" si="5"/>
        <v>16</v>
      </c>
      <c r="F89" s="29">
        <f t="shared" si="3"/>
        <v>0</v>
      </c>
      <c r="G89" s="23">
        <f t="shared" si="4"/>
        <v>0</v>
      </c>
      <c r="H89" s="22">
        <f>IFERROR(VLOOKUP(A89,'Banco de dados'!$A$6:F285, 3,0),0)</f>
        <v>0</v>
      </c>
      <c r="I89" s="24">
        <f>IFERROR(VLOOKUP(A89,'Banco de dados'!$A$6:$F$199, 5,0),0)</f>
        <v>0</v>
      </c>
      <c r="J89" s="19" t="s">
        <v>184</v>
      </c>
    </row>
    <row r="90" spans="1:10" ht="60" x14ac:dyDescent="0.25">
      <c r="A90" s="10" t="s">
        <v>119</v>
      </c>
      <c r="B90" s="18">
        <v>3</v>
      </c>
      <c r="C90" s="17">
        <v>1</v>
      </c>
      <c r="D90" s="33" t="str">
        <f>IFERROR(VLOOKUP(A90,'Banco de dados'!$A$6:H286, 8,0),0)</f>
        <v>cj</v>
      </c>
      <c r="E90" s="26">
        <f t="shared" si="5"/>
        <v>3</v>
      </c>
      <c r="F90" s="29">
        <f t="shared" si="3"/>
        <v>0</v>
      </c>
      <c r="G90" s="23">
        <f t="shared" si="4"/>
        <v>0</v>
      </c>
      <c r="H90" s="22">
        <f>IFERROR(VLOOKUP(A90,'Banco de dados'!$A$6:F286, 3,0),0)</f>
        <v>0</v>
      </c>
      <c r="I90" s="24">
        <f>IFERROR(VLOOKUP(A90,'Banco de dados'!$A$6:$F$199, 5,0),0)</f>
        <v>0</v>
      </c>
      <c r="J90" s="19" t="s">
        <v>184</v>
      </c>
    </row>
    <row r="91" spans="1:10" ht="60" x14ac:dyDescent="0.25">
      <c r="A91" s="10" t="s">
        <v>174</v>
      </c>
      <c r="B91" s="18">
        <v>12</v>
      </c>
      <c r="C91" s="17">
        <v>1</v>
      </c>
      <c r="D91" s="33" t="str">
        <f>IFERROR(VLOOKUP(A91,'Banco de dados'!$A$6:H287, 8,0),0)</f>
        <v>pç</v>
      </c>
      <c r="E91" s="26">
        <f t="shared" si="5"/>
        <v>12</v>
      </c>
      <c r="F91" s="29">
        <f t="shared" si="3"/>
        <v>0</v>
      </c>
      <c r="G91" s="23">
        <f t="shared" si="4"/>
        <v>126.72</v>
      </c>
      <c r="H91" s="22">
        <f>IFERROR(VLOOKUP(A91,'Banco de dados'!$A$6:F287, 3,0),0)</f>
        <v>10.56</v>
      </c>
      <c r="I91" s="24">
        <f>IFERROR(VLOOKUP(A91,'Banco de dados'!$A$6:$F$199, 5,0),0)</f>
        <v>0</v>
      </c>
      <c r="J91" s="19" t="s">
        <v>194</v>
      </c>
    </row>
    <row r="92" spans="1:10" ht="30" x14ac:dyDescent="0.25">
      <c r="A92" s="10" t="s">
        <v>75</v>
      </c>
      <c r="B92" s="18">
        <v>48</v>
      </c>
      <c r="C92" s="17">
        <v>1</v>
      </c>
      <c r="D92" s="33" t="str">
        <f>IFERROR(VLOOKUP(A92,'Banco de dados'!$A$6:H288, 8,0),0)</f>
        <v>pç</v>
      </c>
      <c r="E92" s="26">
        <f t="shared" si="5"/>
        <v>48</v>
      </c>
      <c r="F92" s="29">
        <f t="shared" si="3"/>
        <v>0</v>
      </c>
      <c r="G92" s="23">
        <f t="shared" si="4"/>
        <v>0</v>
      </c>
      <c r="H92" s="22">
        <f>IFERROR(VLOOKUP(A92,'Banco de dados'!$A$6:F288, 3,0),0)</f>
        <v>0</v>
      </c>
      <c r="I92" s="24">
        <f>IFERROR(VLOOKUP(A92,'Banco de dados'!$A$6:$F$199, 5,0),0)</f>
        <v>0</v>
      </c>
      <c r="J92" s="19" t="s">
        <v>194</v>
      </c>
    </row>
    <row r="93" spans="1:10" ht="45" x14ac:dyDescent="0.25">
      <c r="A93" s="10" t="s">
        <v>132</v>
      </c>
      <c r="B93" s="18">
        <v>48</v>
      </c>
      <c r="C93" s="17">
        <v>1</v>
      </c>
      <c r="D93" s="33" t="str">
        <f>IFERROR(VLOOKUP(A93,'Banco de dados'!$A$6:H289, 8,0),0)</f>
        <v>pç</v>
      </c>
      <c r="E93" s="26">
        <f t="shared" si="5"/>
        <v>48</v>
      </c>
      <c r="F93" s="29">
        <f t="shared" si="3"/>
        <v>0</v>
      </c>
      <c r="G93" s="23">
        <f t="shared" si="4"/>
        <v>0</v>
      </c>
      <c r="H93" s="22">
        <f>IFERROR(VLOOKUP(A93,'Banco de dados'!$A$6:F289, 3,0),0)</f>
        <v>0</v>
      </c>
      <c r="I93" s="24">
        <f>IFERROR(VLOOKUP(A93,'Banco de dados'!$A$6:$F$199, 5,0),0)</f>
        <v>0</v>
      </c>
      <c r="J93" s="19" t="s">
        <v>194</v>
      </c>
    </row>
    <row r="94" spans="1:10" ht="30" x14ac:dyDescent="0.25">
      <c r="A94" s="10" t="s">
        <v>82</v>
      </c>
      <c r="B94" s="18">
        <v>96</v>
      </c>
      <c r="C94" s="17">
        <v>1</v>
      </c>
      <c r="D94" s="33" t="str">
        <f>IFERROR(VLOOKUP(A94,'Banco de dados'!$A$6:H290, 8,0),0)</f>
        <v>pç</v>
      </c>
      <c r="E94" s="26">
        <f t="shared" si="5"/>
        <v>96</v>
      </c>
      <c r="F94" s="29">
        <f t="shared" si="3"/>
        <v>0</v>
      </c>
      <c r="G94" s="23">
        <f t="shared" si="4"/>
        <v>0</v>
      </c>
      <c r="H94" s="22">
        <f>IFERROR(VLOOKUP(A94,'Banco de dados'!$A$6:F290, 3,0),0)</f>
        <v>0</v>
      </c>
      <c r="I94" s="24">
        <f>IFERROR(VLOOKUP(A94,'Banco de dados'!$A$6:$F$199, 5,0),0)</f>
        <v>0</v>
      </c>
      <c r="J94" s="19" t="s">
        <v>194</v>
      </c>
    </row>
    <row r="95" spans="1:10" x14ac:dyDescent="0.25">
      <c r="A95" s="10" t="s">
        <v>38</v>
      </c>
      <c r="B95" s="18">
        <v>1</v>
      </c>
      <c r="C95" s="17">
        <v>0.01</v>
      </c>
      <c r="D95" s="33" t="str">
        <f>IFERROR(VLOOKUP(A95,'Banco de dados'!$A$6:H291, 8,0),0)</f>
        <v>m²</v>
      </c>
      <c r="E95" s="26">
        <f t="shared" si="5"/>
        <v>0.01</v>
      </c>
      <c r="F95" s="29">
        <f t="shared" si="3"/>
        <v>2.0250000000000001E-2</v>
      </c>
      <c r="G95" s="23">
        <f t="shared" si="4"/>
        <v>0.49460000000000004</v>
      </c>
      <c r="H95" s="22">
        <f>IFERROR(VLOOKUP(A95,'Banco de dados'!$A$6:F291, 3,0),0)</f>
        <v>49.46</v>
      </c>
      <c r="I95" s="24">
        <f>IFERROR(VLOOKUP(A95,'Banco de dados'!$A$6:$F$199, 5,0),0)</f>
        <v>2.0249999999999999</v>
      </c>
      <c r="J95" s="19" t="s">
        <v>185</v>
      </c>
    </row>
    <row r="96" spans="1:10" x14ac:dyDescent="0.25">
      <c r="A96" s="10" t="s">
        <v>60</v>
      </c>
      <c r="B96" s="18">
        <v>1</v>
      </c>
      <c r="C96" s="17">
        <v>3.4049999999999998</v>
      </c>
      <c r="D96" s="33" t="str">
        <f>IFERROR(VLOOKUP(A96,'Banco de dados'!$A$6:H292, 8,0),0)</f>
        <v>m</v>
      </c>
      <c r="E96" s="26">
        <f t="shared" si="5"/>
        <v>3.4049999999999998</v>
      </c>
      <c r="F96" s="29">
        <f t="shared" si="3"/>
        <v>1.0351199999999998</v>
      </c>
      <c r="G96" s="23">
        <f t="shared" si="4"/>
        <v>24.82245</v>
      </c>
      <c r="H96" s="22">
        <f>IFERROR(VLOOKUP(A96,'Banco de dados'!$A$6:F292, 3,0),0)</f>
        <v>7.29</v>
      </c>
      <c r="I96" s="24">
        <f>IFERROR(VLOOKUP(A96,'Banco de dados'!$A$6:$F$199, 5,0),0)</f>
        <v>0.30399999999999999</v>
      </c>
      <c r="J96" s="19" t="s">
        <v>185</v>
      </c>
    </row>
    <row r="97" spans="1:10" x14ac:dyDescent="0.25">
      <c r="A97" s="10" t="s">
        <v>19</v>
      </c>
      <c r="B97" s="18">
        <v>1</v>
      </c>
      <c r="C97" s="17">
        <v>0.375</v>
      </c>
      <c r="D97" s="33" t="str">
        <f>IFERROR(VLOOKUP(A97,'Banco de dados'!$A$6:H293, 8,0),0)</f>
        <v>m</v>
      </c>
      <c r="E97" s="26">
        <f t="shared" si="5"/>
        <v>0.375</v>
      </c>
      <c r="F97" s="29">
        <f t="shared" si="3"/>
        <v>7.6499999999999999E-2</v>
      </c>
      <c r="G97" s="23">
        <f t="shared" si="4"/>
        <v>1.7775000000000001</v>
      </c>
      <c r="H97" s="22">
        <f>IFERROR(VLOOKUP(A97,'Banco de dados'!$A$6:F293, 3,0),0)</f>
        <v>4.74</v>
      </c>
      <c r="I97" s="24">
        <f>IFERROR(VLOOKUP(A97,'Banco de dados'!$A$6:$F$199, 5,0),0)</f>
        <v>0.20399999999999999</v>
      </c>
      <c r="J97" s="19" t="s">
        <v>185</v>
      </c>
    </row>
    <row r="98" spans="1:10" x14ac:dyDescent="0.25">
      <c r="A98" s="10" t="s">
        <v>19</v>
      </c>
      <c r="B98" s="18">
        <v>1</v>
      </c>
      <c r="C98" s="17">
        <v>0.29499999999999998</v>
      </c>
      <c r="D98" s="33" t="str">
        <f>IFERROR(VLOOKUP(A98,'Banco de dados'!$A$6:H294, 8,0),0)</f>
        <v>m</v>
      </c>
      <c r="E98" s="26">
        <f t="shared" si="5"/>
        <v>0.29499999999999998</v>
      </c>
      <c r="F98" s="29">
        <f t="shared" si="3"/>
        <v>6.017999999999999E-2</v>
      </c>
      <c r="G98" s="23">
        <f t="shared" si="4"/>
        <v>1.3983000000000001</v>
      </c>
      <c r="H98" s="22">
        <f>IFERROR(VLOOKUP(A98,'Banco de dados'!$A$6:F294, 3,0),0)</f>
        <v>4.74</v>
      </c>
      <c r="I98" s="24">
        <f>IFERROR(VLOOKUP(A98,'Banco de dados'!$A$6:$F$199, 5,0),0)</f>
        <v>0.20399999999999999</v>
      </c>
      <c r="J98" s="19" t="s">
        <v>185</v>
      </c>
    </row>
    <row r="99" spans="1:10" x14ac:dyDescent="0.25">
      <c r="A99" s="10" t="s">
        <v>19</v>
      </c>
      <c r="B99" s="18">
        <v>1</v>
      </c>
      <c r="C99" s="17">
        <v>0.19</v>
      </c>
      <c r="D99" s="33" t="str">
        <f>IFERROR(VLOOKUP(A99,'Banco de dados'!$A$6:H295, 8,0),0)</f>
        <v>m</v>
      </c>
      <c r="E99" s="26">
        <f t="shared" si="5"/>
        <v>0.19</v>
      </c>
      <c r="F99" s="29">
        <f t="shared" si="3"/>
        <v>3.8759999999999996E-2</v>
      </c>
      <c r="G99" s="23">
        <f t="shared" si="4"/>
        <v>0.90060000000000007</v>
      </c>
      <c r="H99" s="22">
        <f>IFERROR(VLOOKUP(A99,'Banco de dados'!$A$6:F295, 3,0),0)</f>
        <v>4.74</v>
      </c>
      <c r="I99" s="24">
        <f>IFERROR(VLOOKUP(A99,'Banco de dados'!$A$6:$F$199, 5,0),0)</f>
        <v>0.20399999999999999</v>
      </c>
      <c r="J99" s="19" t="s">
        <v>185</v>
      </c>
    </row>
    <row r="100" spans="1:10" x14ac:dyDescent="0.25">
      <c r="A100" s="10" t="s">
        <v>38</v>
      </c>
      <c r="B100" s="18">
        <v>1</v>
      </c>
      <c r="C100" s="17">
        <v>1.6900000000000002E-2</v>
      </c>
      <c r="D100" s="33" t="str">
        <f>IFERROR(VLOOKUP(A100,'Banco de dados'!$A$6:H296, 8,0),0)</f>
        <v>m²</v>
      </c>
      <c r="E100" s="26">
        <f t="shared" si="5"/>
        <v>1.6900000000000002E-2</v>
      </c>
      <c r="F100" s="29">
        <f t="shared" si="3"/>
        <v>3.4222500000000003E-2</v>
      </c>
      <c r="G100" s="23">
        <f t="shared" si="4"/>
        <v>0.83587400000000012</v>
      </c>
      <c r="H100" s="22">
        <f>IFERROR(VLOOKUP(A100,'Banco de dados'!$A$6:F296, 3,0),0)</f>
        <v>49.46</v>
      </c>
      <c r="I100" s="24">
        <f>IFERROR(VLOOKUP(A100,'Banco de dados'!$A$6:$F$199, 5,0),0)</f>
        <v>2.0249999999999999</v>
      </c>
      <c r="J100" s="19" t="s">
        <v>185</v>
      </c>
    </row>
    <row r="101" spans="1:10" ht="30" x14ac:dyDescent="0.25">
      <c r="A101" s="10" t="s">
        <v>97</v>
      </c>
      <c r="B101" s="18">
        <v>2</v>
      </c>
      <c r="C101" s="17">
        <v>1</v>
      </c>
      <c r="D101" s="33" t="str">
        <f>IFERROR(VLOOKUP(A101,'Banco de dados'!$A$6:H297, 8,0),0)</f>
        <v>pç</v>
      </c>
      <c r="E101" s="26">
        <f t="shared" si="5"/>
        <v>2</v>
      </c>
      <c r="F101" s="29">
        <f t="shared" si="3"/>
        <v>0</v>
      </c>
      <c r="G101" s="23">
        <f t="shared" si="4"/>
        <v>0</v>
      </c>
      <c r="H101" s="22">
        <f>IFERROR(VLOOKUP(A101,'Banco de dados'!$A$6:F297, 3,0),0)</f>
        <v>0</v>
      </c>
      <c r="I101" s="24">
        <f>IFERROR(VLOOKUP(A101,'Banco de dados'!$A$6:$F$199, 5,0),0)</f>
        <v>0</v>
      </c>
      <c r="J101" s="19" t="s">
        <v>185</v>
      </c>
    </row>
    <row r="102" spans="1:10" ht="30" x14ac:dyDescent="0.25">
      <c r="A102" s="10" t="s">
        <v>93</v>
      </c>
      <c r="B102" s="18">
        <v>2</v>
      </c>
      <c r="C102" s="17">
        <v>1</v>
      </c>
      <c r="D102" s="33" t="str">
        <f>IFERROR(VLOOKUP(A102,'Banco de dados'!$A$6:H298, 8,0),0)</f>
        <v>pç</v>
      </c>
      <c r="E102" s="26">
        <f t="shared" si="5"/>
        <v>2</v>
      </c>
      <c r="F102" s="29">
        <f t="shared" si="3"/>
        <v>0</v>
      </c>
      <c r="G102" s="23">
        <f t="shared" si="4"/>
        <v>0</v>
      </c>
      <c r="H102" s="22">
        <f>IFERROR(VLOOKUP(A102,'Banco de dados'!$A$6:F298, 3,0),0)</f>
        <v>0</v>
      </c>
      <c r="I102" s="24">
        <f>IFERROR(VLOOKUP(A102,'Banco de dados'!$A$6:$F$199, 5,0),0)</f>
        <v>0</v>
      </c>
      <c r="J102" s="19" t="s">
        <v>185</v>
      </c>
    </row>
    <row r="103" spans="1:10" ht="30" x14ac:dyDescent="0.25">
      <c r="A103" s="10" t="s">
        <v>82</v>
      </c>
      <c r="B103" s="18">
        <v>4</v>
      </c>
      <c r="C103" s="17">
        <v>1</v>
      </c>
      <c r="D103" s="33" t="str">
        <f>IFERROR(VLOOKUP(A103,'Banco de dados'!$A$6:H299, 8,0),0)</f>
        <v>pç</v>
      </c>
      <c r="E103" s="26">
        <f t="shared" si="5"/>
        <v>4</v>
      </c>
      <c r="F103" s="29">
        <f t="shared" si="3"/>
        <v>0</v>
      </c>
      <c r="G103" s="23">
        <f t="shared" si="4"/>
        <v>0</v>
      </c>
      <c r="H103" s="22">
        <f>IFERROR(VLOOKUP(A103,'Banco de dados'!$A$6:F299, 3,0),0)</f>
        <v>0</v>
      </c>
      <c r="I103" s="24">
        <f>IFERROR(VLOOKUP(A103,'Banco de dados'!$A$6:$F$199, 5,0),0)</f>
        <v>0</v>
      </c>
      <c r="J103" s="19" t="s">
        <v>185</v>
      </c>
    </row>
    <row r="104" spans="1:10" x14ac:dyDescent="0.25">
      <c r="A104" s="10" t="s">
        <v>67</v>
      </c>
      <c r="B104" s="18">
        <v>1</v>
      </c>
      <c r="C104" s="17">
        <f>8*0.027</f>
        <v>0.216</v>
      </c>
      <c r="D104" s="33" t="str">
        <f>IFERROR(VLOOKUP(A104,'Banco de dados'!$A$6:H300, 8,0),0)</f>
        <v>kg</v>
      </c>
      <c r="E104" s="26">
        <f t="shared" si="5"/>
        <v>0.216</v>
      </c>
      <c r="F104" s="29">
        <f t="shared" si="3"/>
        <v>0</v>
      </c>
      <c r="G104" s="23">
        <f t="shared" si="4"/>
        <v>0</v>
      </c>
      <c r="H104" s="22">
        <f>IFERROR(VLOOKUP(A104,'Banco de dados'!$A$6:F300, 3,0),0)</f>
        <v>0</v>
      </c>
      <c r="I104" s="24">
        <f>IFERROR(VLOOKUP(A104,'Banco de dados'!$A$6:$F$199, 5,0),0)</f>
        <v>0</v>
      </c>
      <c r="J104" s="19" t="s">
        <v>185</v>
      </c>
    </row>
    <row r="105" spans="1:10" x14ac:dyDescent="0.25">
      <c r="A105" s="10" t="s">
        <v>38</v>
      </c>
      <c r="B105" s="18">
        <v>1</v>
      </c>
      <c r="C105" s="17">
        <f>0.1*0.1</f>
        <v>1.0000000000000002E-2</v>
      </c>
      <c r="D105" s="33" t="str">
        <f>IFERROR(VLOOKUP(A105,'Banco de dados'!$A$6:H301, 8,0),0)</f>
        <v>m²</v>
      </c>
      <c r="E105" s="26">
        <f t="shared" si="5"/>
        <v>1.0000000000000002E-2</v>
      </c>
      <c r="F105" s="29">
        <f t="shared" si="3"/>
        <v>2.0250000000000004E-2</v>
      </c>
      <c r="G105" s="23">
        <f t="shared" si="4"/>
        <v>0.4946000000000001</v>
      </c>
      <c r="H105" s="22">
        <f>IFERROR(VLOOKUP(A105,'Banco de dados'!$A$6:F301, 3,0),0)</f>
        <v>49.46</v>
      </c>
      <c r="I105" s="24">
        <f>IFERROR(VLOOKUP(A105,'Banco de dados'!$A$6:$F$199, 5,0),0)</f>
        <v>2.0249999999999999</v>
      </c>
      <c r="J105" s="19" t="s">
        <v>185</v>
      </c>
    </row>
    <row r="106" spans="1:10" x14ac:dyDescent="0.25">
      <c r="A106" s="10" t="s">
        <v>19</v>
      </c>
      <c r="B106" s="18">
        <v>1</v>
      </c>
      <c r="C106" s="17">
        <v>0.3</v>
      </c>
      <c r="D106" s="33" t="str">
        <f>IFERROR(VLOOKUP(A106,'Banco de dados'!$A$6:H302, 8,0),0)</f>
        <v>m</v>
      </c>
      <c r="E106" s="26">
        <f t="shared" si="5"/>
        <v>0.3</v>
      </c>
      <c r="F106" s="29">
        <f t="shared" si="3"/>
        <v>6.1199999999999991E-2</v>
      </c>
      <c r="G106" s="23">
        <f t="shared" si="4"/>
        <v>1.4219999999999999</v>
      </c>
      <c r="H106" s="22">
        <f>IFERROR(VLOOKUP(A106,'Banco de dados'!$A$6:F302, 3,0),0)</f>
        <v>4.74</v>
      </c>
      <c r="I106" s="24">
        <f>IFERROR(VLOOKUP(A106,'Banco de dados'!$A$6:$F$199, 5,0),0)</f>
        <v>0.20399999999999999</v>
      </c>
      <c r="J106" s="19" t="s">
        <v>185</v>
      </c>
    </row>
    <row r="107" spans="1:10" x14ac:dyDescent="0.25">
      <c r="A107" s="10" t="s">
        <v>19</v>
      </c>
      <c r="B107" s="18">
        <v>1</v>
      </c>
      <c r="C107" s="17">
        <v>0.81</v>
      </c>
      <c r="D107" s="33" t="str">
        <f>IFERROR(VLOOKUP(A107,'Banco de dados'!$A$6:H303, 8,0),0)</f>
        <v>m</v>
      </c>
      <c r="E107" s="26">
        <f t="shared" si="5"/>
        <v>0.81</v>
      </c>
      <c r="F107" s="29">
        <f t="shared" si="3"/>
        <v>0.16524</v>
      </c>
      <c r="G107" s="23">
        <f t="shared" si="4"/>
        <v>3.8394000000000004</v>
      </c>
      <c r="H107" s="22">
        <f>IFERROR(VLOOKUP(A107,'Banco de dados'!$A$6:F303, 3,0),0)</f>
        <v>4.74</v>
      </c>
      <c r="I107" s="24">
        <f>IFERROR(VLOOKUP(A107,'Banco de dados'!$A$6:$F$199, 5,0),0)</f>
        <v>0.20399999999999999</v>
      </c>
      <c r="J107" s="19" t="s">
        <v>185</v>
      </c>
    </row>
    <row r="108" spans="1:10" x14ac:dyDescent="0.25">
      <c r="A108" s="10" t="s">
        <v>38</v>
      </c>
      <c r="B108" s="18">
        <v>3</v>
      </c>
      <c r="C108" s="17">
        <v>7.9000000000000001E-2</v>
      </c>
      <c r="D108" s="33" t="str">
        <f>IFERROR(VLOOKUP(A108,'Banco de dados'!$A$6:H304, 8,0),0)</f>
        <v>m²</v>
      </c>
      <c r="E108" s="26">
        <f t="shared" si="5"/>
        <v>0.23699999999999999</v>
      </c>
      <c r="F108" s="29">
        <f t="shared" si="3"/>
        <v>0.47992499999999993</v>
      </c>
      <c r="G108" s="23">
        <f t="shared" si="4"/>
        <v>11.722019999999999</v>
      </c>
      <c r="H108" s="22">
        <f>IFERROR(VLOOKUP(A108,'Banco de dados'!$A$6:F304, 3,0),0)</f>
        <v>49.46</v>
      </c>
      <c r="I108" s="24">
        <f>IFERROR(VLOOKUP(A108,'Banco de dados'!$A$6:$F$199, 5,0),0)</f>
        <v>2.0249999999999999</v>
      </c>
      <c r="J108" s="19" t="s">
        <v>186</v>
      </c>
    </row>
    <row r="109" spans="1:10" x14ac:dyDescent="0.25">
      <c r="A109" s="10" t="s">
        <v>67</v>
      </c>
      <c r="B109" s="18">
        <v>1</v>
      </c>
      <c r="C109" s="17">
        <f>8*C108*B108</f>
        <v>1.8959999999999999</v>
      </c>
      <c r="D109" s="33" t="str">
        <f>IFERROR(VLOOKUP(A109,'Banco de dados'!$A$6:H305, 8,0),0)</f>
        <v>kg</v>
      </c>
      <c r="E109" s="26">
        <f t="shared" si="5"/>
        <v>1.8959999999999999</v>
      </c>
      <c r="F109" s="29">
        <f t="shared" si="3"/>
        <v>0</v>
      </c>
      <c r="G109" s="23">
        <f t="shared" si="4"/>
        <v>0</v>
      </c>
      <c r="H109" s="22">
        <f>IFERROR(VLOOKUP(A109,'Banco de dados'!$A$6:F305, 3,0),0)</f>
        <v>0</v>
      </c>
      <c r="I109" s="24">
        <f>IFERROR(VLOOKUP(A109,'Banco de dados'!$A$6:$F$199, 5,0),0)</f>
        <v>0</v>
      </c>
      <c r="J109" s="19" t="s">
        <v>186</v>
      </c>
    </row>
    <row r="110" spans="1:10" x14ac:dyDescent="0.25">
      <c r="A110" s="10" t="s">
        <v>19</v>
      </c>
      <c r="B110" s="18">
        <v>3</v>
      </c>
      <c r="C110" s="17">
        <v>0.3</v>
      </c>
      <c r="D110" s="33" t="str">
        <f>IFERROR(VLOOKUP(A110,'Banco de dados'!$A$6:H306, 8,0),0)</f>
        <v>m</v>
      </c>
      <c r="E110" s="26">
        <f t="shared" si="5"/>
        <v>0.89999999999999991</v>
      </c>
      <c r="F110" s="29">
        <f t="shared" si="3"/>
        <v>0.18359999999999996</v>
      </c>
      <c r="G110" s="23">
        <f t="shared" si="4"/>
        <v>4.266</v>
      </c>
      <c r="H110" s="22">
        <f>IFERROR(VLOOKUP(A110,'Banco de dados'!$A$6:F306, 3,0),0)</f>
        <v>4.74</v>
      </c>
      <c r="I110" s="24">
        <f>IFERROR(VLOOKUP(A110,'Banco de dados'!$A$6:$F$199, 5,0),0)</f>
        <v>0.20399999999999999</v>
      </c>
      <c r="J110" s="19" t="s">
        <v>186</v>
      </c>
    </row>
    <row r="111" spans="1:10" x14ac:dyDescent="0.25">
      <c r="A111" s="10" t="s">
        <v>38</v>
      </c>
      <c r="B111" s="18">
        <v>4</v>
      </c>
      <c r="C111" s="17">
        <v>3.5999999999999997E-2</v>
      </c>
      <c r="D111" s="33" t="str">
        <f>IFERROR(VLOOKUP(A111,'Banco de dados'!$A$6:H307, 8,0),0)</f>
        <v>m²</v>
      </c>
      <c r="E111" s="26">
        <f t="shared" si="5"/>
        <v>0.14399999999999999</v>
      </c>
      <c r="F111" s="29">
        <f t="shared" si="3"/>
        <v>0.29159999999999997</v>
      </c>
      <c r="G111" s="23">
        <f t="shared" si="4"/>
        <v>7.1222399999999997</v>
      </c>
      <c r="H111" s="22">
        <f>IFERROR(VLOOKUP(A111,'Banco de dados'!$A$6:F307, 3,0),0)</f>
        <v>49.46</v>
      </c>
      <c r="I111" s="24">
        <f>IFERROR(VLOOKUP(A111,'Banco de dados'!$A$6:$F$199, 5,0),0)</f>
        <v>2.0249999999999999</v>
      </c>
      <c r="J111" s="19" t="s">
        <v>195</v>
      </c>
    </row>
    <row r="112" spans="1:10" x14ac:dyDescent="0.25">
      <c r="A112" s="10" t="s">
        <v>22</v>
      </c>
      <c r="B112" s="18">
        <v>4</v>
      </c>
      <c r="C112" s="17">
        <v>1.242</v>
      </c>
      <c r="D112" s="33" t="str">
        <f>IFERROR(VLOOKUP(A112,'Banco de dados'!$A$6:H308, 8,0),0)</f>
        <v>m</v>
      </c>
      <c r="E112" s="26">
        <f t="shared" si="5"/>
        <v>4.968</v>
      </c>
      <c r="F112" s="29">
        <f t="shared" si="3"/>
        <v>0.93895200000000001</v>
      </c>
      <c r="G112" s="23">
        <f t="shared" si="4"/>
        <v>26.976239999999997</v>
      </c>
      <c r="H112" s="22">
        <f>IFERROR(VLOOKUP(A112,'Banco de dados'!$A$6:F308, 3,0),0)</f>
        <v>5.43</v>
      </c>
      <c r="I112" s="24">
        <f>IFERROR(VLOOKUP(A112,'Banco de dados'!$A$6:$F$199, 5,0),0)</f>
        <v>0.189</v>
      </c>
      <c r="J112" s="19" t="s">
        <v>195</v>
      </c>
    </row>
    <row r="113" spans="1:10" x14ac:dyDescent="0.25">
      <c r="A113" s="10" t="s">
        <v>108</v>
      </c>
      <c r="B113" s="18">
        <v>2</v>
      </c>
      <c r="C113" s="17">
        <v>0.94</v>
      </c>
      <c r="D113" s="33" t="str">
        <f>IFERROR(VLOOKUP(A113,'Banco de dados'!$A$6:H309, 8,0),0)</f>
        <v>m</v>
      </c>
      <c r="E113" s="26">
        <f t="shared" si="5"/>
        <v>1.88</v>
      </c>
      <c r="F113" s="29">
        <f t="shared" si="3"/>
        <v>0.76703999999999994</v>
      </c>
      <c r="G113" s="23">
        <f t="shared" si="4"/>
        <v>18.442799999999998</v>
      </c>
      <c r="H113" s="22">
        <f>IFERROR(VLOOKUP(A113,'Banco de dados'!$A$6:F309, 3,0),0)</f>
        <v>9.81</v>
      </c>
      <c r="I113" s="24">
        <f>IFERROR(VLOOKUP(A113,'Banco de dados'!$A$6:$F$199, 5,0),0)</f>
        <v>0.40799999999999997</v>
      </c>
      <c r="J113" s="19" t="s">
        <v>195</v>
      </c>
    </row>
    <row r="114" spans="1:10" x14ac:dyDescent="0.25">
      <c r="A114" s="10" t="s">
        <v>19</v>
      </c>
      <c r="B114" s="18">
        <v>3</v>
      </c>
      <c r="C114" s="17">
        <v>0.32100000000000001</v>
      </c>
      <c r="D114" s="33" t="str">
        <f>IFERROR(VLOOKUP(A114,'Banco de dados'!$A$6:H310, 8,0),0)</f>
        <v>m</v>
      </c>
      <c r="E114" s="26">
        <f t="shared" si="5"/>
        <v>0.96300000000000008</v>
      </c>
      <c r="F114" s="29">
        <f t="shared" si="3"/>
        <v>0.19645200000000002</v>
      </c>
      <c r="G114" s="23">
        <f t="shared" si="4"/>
        <v>4.5646200000000006</v>
      </c>
      <c r="H114" s="22">
        <f>IFERROR(VLOOKUP(A114,'Banco de dados'!$A$6:F310, 3,0),0)</f>
        <v>4.74</v>
      </c>
      <c r="I114" s="24">
        <f>IFERROR(VLOOKUP(A114,'Banco de dados'!$A$6:$F$199, 5,0),0)</f>
        <v>0.20399999999999999</v>
      </c>
      <c r="J114" s="19" t="s">
        <v>195</v>
      </c>
    </row>
    <row r="115" spans="1:10" x14ac:dyDescent="0.25">
      <c r="A115" s="10" t="s">
        <v>19</v>
      </c>
      <c r="B115" s="18">
        <v>3</v>
      </c>
      <c r="C115" s="17">
        <v>0.28000000000000003</v>
      </c>
      <c r="D115" s="33" t="str">
        <f>IFERROR(VLOOKUP(A115,'Banco de dados'!$A$6:H311, 8,0),0)</f>
        <v>m</v>
      </c>
      <c r="E115" s="26">
        <f t="shared" si="5"/>
        <v>0.84000000000000008</v>
      </c>
      <c r="F115" s="29">
        <f t="shared" si="3"/>
        <v>0.17136000000000001</v>
      </c>
      <c r="G115" s="23">
        <f t="shared" si="4"/>
        <v>3.9816000000000007</v>
      </c>
      <c r="H115" s="22">
        <f>IFERROR(VLOOKUP(A115,'Banco de dados'!$A$6:F311, 3,0),0)</f>
        <v>4.74</v>
      </c>
      <c r="I115" s="24">
        <f>IFERROR(VLOOKUP(A115,'Banco de dados'!$A$6:$F$199, 5,0),0)</f>
        <v>0.20399999999999999</v>
      </c>
      <c r="J115" s="19" t="s">
        <v>195</v>
      </c>
    </row>
    <row r="116" spans="1:10" x14ac:dyDescent="0.25">
      <c r="A116" s="10" t="s">
        <v>19</v>
      </c>
      <c r="B116" s="18">
        <v>3</v>
      </c>
      <c r="C116" s="17">
        <v>0.3</v>
      </c>
      <c r="D116" s="33" t="str">
        <f>IFERROR(VLOOKUP(A116,'Banco de dados'!$A$6:H312, 8,0),0)</f>
        <v>m</v>
      </c>
      <c r="E116" s="26">
        <f t="shared" si="5"/>
        <v>0.89999999999999991</v>
      </c>
      <c r="F116" s="29">
        <f t="shared" si="3"/>
        <v>0.18359999999999996</v>
      </c>
      <c r="G116" s="23">
        <f t="shared" si="4"/>
        <v>4.266</v>
      </c>
      <c r="H116" s="22">
        <f>IFERROR(VLOOKUP(A116,'Banco de dados'!$A$6:F312, 3,0),0)</f>
        <v>4.74</v>
      </c>
      <c r="I116" s="24">
        <f>IFERROR(VLOOKUP(A116,'Banco de dados'!$A$6:$F$199, 5,0),0)</f>
        <v>0.20399999999999999</v>
      </c>
      <c r="J116" s="19" t="s">
        <v>195</v>
      </c>
    </row>
    <row r="117" spans="1:10" ht="30" x14ac:dyDescent="0.25">
      <c r="A117" s="10" t="s">
        <v>97</v>
      </c>
      <c r="B117" s="18">
        <v>16</v>
      </c>
      <c r="C117" s="17">
        <v>1</v>
      </c>
      <c r="D117" s="33" t="str">
        <f>IFERROR(VLOOKUP(A117,'Banco de dados'!$A$6:H313, 8,0),0)</f>
        <v>pç</v>
      </c>
      <c r="E117" s="26">
        <f t="shared" si="5"/>
        <v>16</v>
      </c>
      <c r="F117" s="29">
        <f t="shared" si="3"/>
        <v>0</v>
      </c>
      <c r="G117" s="23">
        <f t="shared" si="4"/>
        <v>0</v>
      </c>
      <c r="H117" s="22">
        <f>IFERROR(VLOOKUP(A117,'Banco de dados'!$A$6:F313, 3,0),0)</f>
        <v>0</v>
      </c>
      <c r="I117" s="24">
        <f>IFERROR(VLOOKUP(A117,'Banco de dados'!$A$6:$F$199, 5,0),0)</f>
        <v>0</v>
      </c>
      <c r="J117" s="19" t="s">
        <v>195</v>
      </c>
    </row>
    <row r="118" spans="1:10" ht="30" x14ac:dyDescent="0.25">
      <c r="A118" s="10" t="s">
        <v>93</v>
      </c>
      <c r="B118" s="18">
        <v>16</v>
      </c>
      <c r="C118" s="17">
        <v>1</v>
      </c>
      <c r="D118" s="33" t="str">
        <f>IFERROR(VLOOKUP(A118,'Banco de dados'!$A$6:H314, 8,0),0)</f>
        <v>pç</v>
      </c>
      <c r="E118" s="26">
        <f t="shared" si="5"/>
        <v>16</v>
      </c>
      <c r="F118" s="29">
        <f t="shared" si="3"/>
        <v>0</v>
      </c>
      <c r="G118" s="23">
        <f t="shared" si="4"/>
        <v>0</v>
      </c>
      <c r="H118" s="22">
        <f>IFERROR(VLOOKUP(A118,'Banco de dados'!$A$6:F314, 3,0),0)</f>
        <v>0</v>
      </c>
      <c r="I118" s="24">
        <f>IFERROR(VLOOKUP(A118,'Banco de dados'!$A$6:$F$199, 5,0),0)</f>
        <v>0</v>
      </c>
      <c r="J118" s="19" t="s">
        <v>195</v>
      </c>
    </row>
    <row r="119" spans="1:10" ht="30" x14ac:dyDescent="0.25">
      <c r="A119" s="10" t="s">
        <v>82</v>
      </c>
      <c r="B119" s="18">
        <v>32</v>
      </c>
      <c r="C119" s="17">
        <v>1</v>
      </c>
      <c r="D119" s="33" t="str">
        <f>IFERROR(VLOOKUP(A119,'Banco de dados'!$A$6:H315, 8,0),0)</f>
        <v>pç</v>
      </c>
      <c r="E119" s="26">
        <f t="shared" si="5"/>
        <v>32</v>
      </c>
      <c r="F119" s="29">
        <f t="shared" si="3"/>
        <v>0</v>
      </c>
      <c r="G119" s="23">
        <f t="shared" si="4"/>
        <v>0</v>
      </c>
      <c r="H119" s="22">
        <f>IFERROR(VLOOKUP(A119,'Banco de dados'!$A$6:F315, 3,0),0)</f>
        <v>0</v>
      </c>
      <c r="I119" s="24">
        <f>IFERROR(VLOOKUP(A119,'Banco de dados'!$A$6:$F$199, 5,0),0)</f>
        <v>0</v>
      </c>
      <c r="J119" s="19" t="s">
        <v>195</v>
      </c>
    </row>
    <row r="120" spans="1:10" x14ac:dyDescent="0.25">
      <c r="A120" s="10" t="s">
        <v>38</v>
      </c>
      <c r="B120" s="18">
        <v>4</v>
      </c>
      <c r="C120" s="17">
        <v>3.5999999999999997E-2</v>
      </c>
      <c r="D120" s="33" t="str">
        <f>IFERROR(VLOOKUP(A120,'Banco de dados'!$A$6:H316, 8,0),0)</f>
        <v>m²</v>
      </c>
      <c r="E120" s="26">
        <f t="shared" si="5"/>
        <v>0.14399999999999999</v>
      </c>
      <c r="F120" s="29">
        <f t="shared" si="3"/>
        <v>0.29159999999999997</v>
      </c>
      <c r="G120" s="23">
        <f t="shared" si="4"/>
        <v>7.1222399999999997</v>
      </c>
      <c r="H120" s="22">
        <f>IFERROR(VLOOKUP(A120,'Banco de dados'!$A$6:F316, 3,0),0)</f>
        <v>49.46</v>
      </c>
      <c r="I120" s="24">
        <f>IFERROR(VLOOKUP(A120,'Banco de dados'!$A$6:$F$199, 5,0),0)</f>
        <v>2.0249999999999999</v>
      </c>
      <c r="J120" s="19" t="s">
        <v>195</v>
      </c>
    </row>
    <row r="121" spans="1:10" x14ac:dyDescent="0.25">
      <c r="A121" s="10" t="s">
        <v>22</v>
      </c>
      <c r="B121" s="18">
        <v>4</v>
      </c>
      <c r="C121" s="17">
        <v>1.242</v>
      </c>
      <c r="D121" s="33" t="str">
        <f>IFERROR(VLOOKUP(A121,'Banco de dados'!$A$6:H317, 8,0),0)</f>
        <v>m</v>
      </c>
      <c r="E121" s="26">
        <f t="shared" si="5"/>
        <v>4.968</v>
      </c>
      <c r="F121" s="29">
        <f t="shared" si="3"/>
        <v>0.93895200000000001</v>
      </c>
      <c r="G121" s="23">
        <f t="shared" si="4"/>
        <v>26.976239999999997</v>
      </c>
      <c r="H121" s="22">
        <f>IFERROR(VLOOKUP(A121,'Banco de dados'!$A$6:F317, 3,0),0)</f>
        <v>5.43</v>
      </c>
      <c r="I121" s="24">
        <f>IFERROR(VLOOKUP(A121,'Banco de dados'!$A$6:$F$199, 5,0),0)</f>
        <v>0.189</v>
      </c>
      <c r="J121" s="19" t="s">
        <v>195</v>
      </c>
    </row>
    <row r="122" spans="1:10" x14ac:dyDescent="0.25">
      <c r="A122" s="10" t="s">
        <v>108</v>
      </c>
      <c r="B122" s="18">
        <v>2</v>
      </c>
      <c r="C122" s="17">
        <v>0.94</v>
      </c>
      <c r="D122" s="33" t="str">
        <f>IFERROR(VLOOKUP(A122,'Banco de dados'!$A$6:H318, 8,0),0)</f>
        <v>m</v>
      </c>
      <c r="E122" s="26">
        <f t="shared" si="5"/>
        <v>1.88</v>
      </c>
      <c r="F122" s="29">
        <f t="shared" si="3"/>
        <v>0.76703999999999994</v>
      </c>
      <c r="G122" s="23">
        <f t="shared" si="4"/>
        <v>18.442799999999998</v>
      </c>
      <c r="H122" s="22">
        <f>IFERROR(VLOOKUP(A122,'Banco de dados'!$A$6:F318, 3,0),0)</f>
        <v>9.81</v>
      </c>
      <c r="I122" s="24">
        <f>IFERROR(VLOOKUP(A122,'Banco de dados'!$A$6:$F$199, 5,0),0)</f>
        <v>0.40799999999999997</v>
      </c>
      <c r="J122" s="19" t="s">
        <v>195</v>
      </c>
    </row>
    <row r="123" spans="1:10" x14ac:dyDescent="0.25">
      <c r="A123" s="10" t="s">
        <v>19</v>
      </c>
      <c r="B123" s="18">
        <v>3</v>
      </c>
      <c r="C123" s="17">
        <v>0.32100000000000001</v>
      </c>
      <c r="D123" s="33" t="str">
        <f>IFERROR(VLOOKUP(A123,'Banco de dados'!$A$6:H319, 8,0),0)</f>
        <v>m</v>
      </c>
      <c r="E123" s="26">
        <f t="shared" si="5"/>
        <v>0.96300000000000008</v>
      </c>
      <c r="F123" s="29">
        <f t="shared" si="3"/>
        <v>0.19645200000000002</v>
      </c>
      <c r="G123" s="23">
        <f t="shared" si="4"/>
        <v>4.5646200000000006</v>
      </c>
      <c r="H123" s="22">
        <f>IFERROR(VLOOKUP(A123,'Banco de dados'!$A$6:F319, 3,0),0)</f>
        <v>4.74</v>
      </c>
      <c r="I123" s="24">
        <f>IFERROR(VLOOKUP(A123,'Banco de dados'!$A$6:$F$199, 5,0),0)</f>
        <v>0.20399999999999999</v>
      </c>
      <c r="J123" s="19" t="s">
        <v>195</v>
      </c>
    </row>
    <row r="124" spans="1:10" x14ac:dyDescent="0.25">
      <c r="A124" s="10" t="s">
        <v>19</v>
      </c>
      <c r="B124" s="18">
        <v>3</v>
      </c>
      <c r="C124" s="17">
        <v>0.28000000000000003</v>
      </c>
      <c r="D124" s="33" t="str">
        <f>IFERROR(VLOOKUP(A124,'Banco de dados'!$A$6:H320, 8,0),0)</f>
        <v>m</v>
      </c>
      <c r="E124" s="26">
        <f t="shared" si="5"/>
        <v>0.84000000000000008</v>
      </c>
      <c r="F124" s="29">
        <f t="shared" si="3"/>
        <v>0.17136000000000001</v>
      </c>
      <c r="G124" s="23">
        <f t="shared" si="4"/>
        <v>3.9816000000000007</v>
      </c>
      <c r="H124" s="22">
        <f>IFERROR(VLOOKUP(A124,'Banco de dados'!$A$6:F320, 3,0),0)</f>
        <v>4.74</v>
      </c>
      <c r="I124" s="24">
        <f>IFERROR(VLOOKUP(A124,'Banco de dados'!$A$6:$F$199, 5,0),0)</f>
        <v>0.20399999999999999</v>
      </c>
      <c r="J124" s="19" t="s">
        <v>195</v>
      </c>
    </row>
    <row r="125" spans="1:10" x14ac:dyDescent="0.25">
      <c r="A125" s="10" t="s">
        <v>19</v>
      </c>
      <c r="B125" s="18">
        <v>3</v>
      </c>
      <c r="C125" s="17">
        <v>0.3</v>
      </c>
      <c r="D125" s="33" t="str">
        <f>IFERROR(VLOOKUP(A125,'Banco de dados'!$A$6:H321, 8,0),0)</f>
        <v>m</v>
      </c>
      <c r="E125" s="26">
        <f t="shared" si="5"/>
        <v>0.89999999999999991</v>
      </c>
      <c r="F125" s="29">
        <f t="shared" si="3"/>
        <v>0.18359999999999996</v>
      </c>
      <c r="G125" s="23">
        <f t="shared" si="4"/>
        <v>4.266</v>
      </c>
      <c r="H125" s="22">
        <f>IFERROR(VLOOKUP(A125,'Banco de dados'!$A$6:F321, 3,0),0)</f>
        <v>4.74</v>
      </c>
      <c r="I125" s="24">
        <f>IFERROR(VLOOKUP(A125,'Banco de dados'!$A$6:$F$199, 5,0),0)</f>
        <v>0.20399999999999999</v>
      </c>
      <c r="J125" s="19" t="s">
        <v>195</v>
      </c>
    </row>
    <row r="126" spans="1:10" ht="30" x14ac:dyDescent="0.25">
      <c r="A126" s="10" t="s">
        <v>97</v>
      </c>
      <c r="B126" s="18">
        <v>16</v>
      </c>
      <c r="C126" s="17">
        <v>1</v>
      </c>
      <c r="D126" s="33" t="str">
        <f>IFERROR(VLOOKUP(A126,'Banco de dados'!$A$6:H322, 8,0),0)</f>
        <v>pç</v>
      </c>
      <c r="E126" s="26">
        <f t="shared" si="5"/>
        <v>16</v>
      </c>
      <c r="F126" s="29">
        <f t="shared" si="3"/>
        <v>0</v>
      </c>
      <c r="G126" s="23">
        <f t="shared" si="4"/>
        <v>0</v>
      </c>
      <c r="H126" s="22">
        <f>IFERROR(VLOOKUP(A126,'Banco de dados'!$A$6:F322, 3,0),0)</f>
        <v>0</v>
      </c>
      <c r="I126" s="24">
        <f>IFERROR(VLOOKUP(A126,'Banco de dados'!$A$6:$F$199, 5,0),0)</f>
        <v>0</v>
      </c>
      <c r="J126" s="19" t="s">
        <v>195</v>
      </c>
    </row>
    <row r="127" spans="1:10" ht="30" x14ac:dyDescent="0.25">
      <c r="A127" s="10" t="s">
        <v>93</v>
      </c>
      <c r="B127" s="18">
        <v>16</v>
      </c>
      <c r="C127" s="17">
        <v>1</v>
      </c>
      <c r="D127" s="33" t="str">
        <f>IFERROR(VLOOKUP(A127,'Banco de dados'!$A$6:H323, 8,0),0)</f>
        <v>pç</v>
      </c>
      <c r="E127" s="26">
        <f t="shared" si="5"/>
        <v>16</v>
      </c>
      <c r="F127" s="29">
        <f t="shared" si="3"/>
        <v>0</v>
      </c>
      <c r="G127" s="23">
        <f t="shared" si="4"/>
        <v>0</v>
      </c>
      <c r="H127" s="22">
        <f>IFERROR(VLOOKUP(A127,'Banco de dados'!$A$6:F323, 3,0),0)</f>
        <v>0</v>
      </c>
      <c r="I127" s="24">
        <f>IFERROR(VLOOKUP(A127,'Banco de dados'!$A$6:$F$199, 5,0),0)</f>
        <v>0</v>
      </c>
      <c r="J127" s="19" t="s">
        <v>195</v>
      </c>
    </row>
    <row r="128" spans="1:10" ht="30" x14ac:dyDescent="0.25">
      <c r="A128" s="10" t="s">
        <v>82</v>
      </c>
      <c r="B128" s="18">
        <v>32</v>
      </c>
      <c r="C128" s="17">
        <v>1</v>
      </c>
      <c r="D128" s="33" t="str">
        <f>IFERROR(VLOOKUP(A128,'Banco de dados'!$A$6:H324, 8,0),0)</f>
        <v>pç</v>
      </c>
      <c r="E128" s="26">
        <f t="shared" si="5"/>
        <v>32</v>
      </c>
      <c r="F128" s="29">
        <f t="shared" si="3"/>
        <v>0</v>
      </c>
      <c r="G128" s="23">
        <f t="shared" si="4"/>
        <v>0</v>
      </c>
      <c r="H128" s="22">
        <f>IFERROR(VLOOKUP(A128,'Banco de dados'!$A$6:F324, 3,0),0)</f>
        <v>0</v>
      </c>
      <c r="I128" s="24">
        <f>IFERROR(VLOOKUP(A128,'Banco de dados'!$A$6:$F$199, 5,0),0)</f>
        <v>0</v>
      </c>
      <c r="J128" s="19" t="s">
        <v>195</v>
      </c>
    </row>
    <row r="129" spans="1:10" x14ac:dyDescent="0.25">
      <c r="A129" s="10" t="s">
        <v>38</v>
      </c>
      <c r="B129" s="18">
        <v>1</v>
      </c>
      <c r="C129" s="17">
        <v>2.7E-2</v>
      </c>
      <c r="D129" s="33" t="str">
        <f>IFERROR(VLOOKUP(A129,'Banco de dados'!$A$6:H325, 8,0),0)</f>
        <v>m²</v>
      </c>
      <c r="E129" s="26">
        <f t="shared" si="5"/>
        <v>2.7E-2</v>
      </c>
      <c r="F129" s="29">
        <f t="shared" si="3"/>
        <v>5.4674999999999994E-2</v>
      </c>
      <c r="G129" s="23">
        <f t="shared" si="4"/>
        <v>1.3354200000000001</v>
      </c>
      <c r="H129" s="22">
        <f>IFERROR(VLOOKUP(A129,'Banco de dados'!$A$6:F325, 3,0),0)</f>
        <v>49.46</v>
      </c>
      <c r="I129" s="24">
        <f>IFERROR(VLOOKUP(A129,'Banco de dados'!$A$6:$F$199, 5,0),0)</f>
        <v>2.0249999999999999</v>
      </c>
      <c r="J129" s="19" t="s">
        <v>195</v>
      </c>
    </row>
    <row r="130" spans="1:10" x14ac:dyDescent="0.25">
      <c r="A130" s="10" t="s">
        <v>60</v>
      </c>
      <c r="B130" s="18">
        <v>1</v>
      </c>
      <c r="C130" s="17">
        <v>0.72199999999999998</v>
      </c>
      <c r="D130" s="33" t="str">
        <f>IFERROR(VLOOKUP(A130,'Banco de dados'!$A$6:H326, 8,0),0)</f>
        <v>m</v>
      </c>
      <c r="E130" s="26">
        <f t="shared" si="5"/>
        <v>0.72199999999999998</v>
      </c>
      <c r="F130" s="29">
        <f t="shared" si="3"/>
        <v>0.21948799999999999</v>
      </c>
      <c r="G130" s="23">
        <f t="shared" si="4"/>
        <v>5.2633799999999997</v>
      </c>
      <c r="H130" s="22">
        <f>IFERROR(VLOOKUP(A130,'Banco de dados'!$A$6:F326, 3,0),0)</f>
        <v>7.29</v>
      </c>
      <c r="I130" s="24">
        <f>IFERROR(VLOOKUP(A130,'Banco de dados'!$A$6:$F$199, 5,0),0)</f>
        <v>0.30399999999999999</v>
      </c>
      <c r="J130" s="19" t="s">
        <v>195</v>
      </c>
    </row>
    <row r="131" spans="1:10" x14ac:dyDescent="0.25">
      <c r="A131" s="10" t="s">
        <v>60</v>
      </c>
      <c r="B131" s="18">
        <v>2</v>
      </c>
      <c r="C131" s="17">
        <v>0.18</v>
      </c>
      <c r="D131" s="33" t="str">
        <f>IFERROR(VLOOKUP(A131,'Banco de dados'!$A$6:H327, 8,0),0)</f>
        <v>m</v>
      </c>
      <c r="E131" s="26">
        <f t="shared" si="5"/>
        <v>0.36</v>
      </c>
      <c r="F131" s="29">
        <f t="shared" ref="F131:F194" si="6">E131*I131</f>
        <v>0.10944</v>
      </c>
      <c r="G131" s="23">
        <f t="shared" ref="G131:G194" si="7">E131*H131</f>
        <v>2.6244000000000001</v>
      </c>
      <c r="H131" s="22">
        <f>IFERROR(VLOOKUP(A131,'Banco de dados'!$A$6:F327, 3,0),0)</f>
        <v>7.29</v>
      </c>
      <c r="I131" s="24">
        <f>IFERROR(VLOOKUP(A131,'Banco de dados'!$A$6:$F$199, 5,0),0)</f>
        <v>0.30399999999999999</v>
      </c>
      <c r="J131" s="19" t="s">
        <v>195</v>
      </c>
    </row>
    <row r="132" spans="1:10" x14ac:dyDescent="0.25">
      <c r="A132" s="10" t="s">
        <v>67</v>
      </c>
      <c r="B132" s="18">
        <v>1</v>
      </c>
      <c r="C132" s="17">
        <f>8*0.027</f>
        <v>0.216</v>
      </c>
      <c r="D132" s="33" t="str">
        <f>IFERROR(VLOOKUP(A132,'Banco de dados'!$A$6:H328, 8,0),0)</f>
        <v>kg</v>
      </c>
      <c r="E132" s="26">
        <f t="shared" ref="E132:E195" si="8">B132*C132</f>
        <v>0.216</v>
      </c>
      <c r="F132" s="29">
        <f t="shared" si="6"/>
        <v>0</v>
      </c>
      <c r="G132" s="23">
        <f t="shared" si="7"/>
        <v>0</v>
      </c>
      <c r="H132" s="22">
        <f>IFERROR(VLOOKUP(A132,'Banco de dados'!$A$6:F328, 3,0),0)</f>
        <v>0</v>
      </c>
      <c r="I132" s="24">
        <f>IFERROR(VLOOKUP(A132,'Banco de dados'!$A$6:$F$199, 5,0),0)</f>
        <v>0</v>
      </c>
      <c r="J132" s="19" t="s">
        <v>195</v>
      </c>
    </row>
    <row r="133" spans="1:10" ht="30" x14ac:dyDescent="0.25">
      <c r="A133" s="38" t="s">
        <v>169</v>
      </c>
      <c r="B133" s="18">
        <v>2</v>
      </c>
      <c r="C133" s="17">
        <v>1.5</v>
      </c>
      <c r="D133" s="33" t="str">
        <f>IFERROR(VLOOKUP(A133,'Banco de dados'!$A$6:H329, 8,0),0)</f>
        <v>m</v>
      </c>
      <c r="E133" s="26">
        <f t="shared" si="8"/>
        <v>3</v>
      </c>
      <c r="F133" s="29">
        <f t="shared" si="6"/>
        <v>1.32</v>
      </c>
      <c r="G133" s="23">
        <f t="shared" si="7"/>
        <v>56.25</v>
      </c>
      <c r="H133" s="22">
        <f>IFERROR(VLOOKUP(A133,'Banco de dados'!$A$6:F329, 3,0),0)</f>
        <v>18.75</v>
      </c>
      <c r="I133" s="24">
        <f>IFERROR(VLOOKUP(A133,'Banco de dados'!$A$6:$F$199, 5,0),0)</f>
        <v>0.44</v>
      </c>
      <c r="J133" s="19" t="s">
        <v>196</v>
      </c>
    </row>
    <row r="134" spans="1:10" x14ac:dyDescent="0.25">
      <c r="A134" s="10" t="s">
        <v>36</v>
      </c>
      <c r="B134" s="18">
        <v>2</v>
      </c>
      <c r="C134" s="17">
        <v>0.09</v>
      </c>
      <c r="D134" s="33" t="str">
        <f>IFERROR(VLOOKUP(A134,'Banco de dados'!$A$6:H330, 8,0),0)</f>
        <v>m²</v>
      </c>
      <c r="E134" s="26">
        <f t="shared" si="8"/>
        <v>0.18</v>
      </c>
      <c r="F134" s="29">
        <f t="shared" si="6"/>
        <v>0.36683999999999994</v>
      </c>
      <c r="G134" s="23">
        <f t="shared" si="7"/>
        <v>13.422599999999997</v>
      </c>
      <c r="H134" s="22">
        <f>IFERROR(VLOOKUP(A134,'Banco de dados'!$A$6:F330, 3,0),0)</f>
        <v>74.569999999999993</v>
      </c>
      <c r="I134" s="24">
        <f>IFERROR(VLOOKUP(A134,'Banco de dados'!$A$6:$F$199, 5,0),0)</f>
        <v>2.0379999999999998</v>
      </c>
      <c r="J134" s="19" t="s">
        <v>196</v>
      </c>
    </row>
    <row r="135" spans="1:10" x14ac:dyDescent="0.25">
      <c r="A135" s="10" t="s">
        <v>36</v>
      </c>
      <c r="B135" s="18">
        <v>8</v>
      </c>
      <c r="C135" s="17">
        <v>1.15E-2</v>
      </c>
      <c r="D135" s="33" t="str">
        <f>IFERROR(VLOOKUP(A135,'Banco de dados'!$A$6:H331, 8,0),0)</f>
        <v>m²</v>
      </c>
      <c r="E135" s="26">
        <f t="shared" si="8"/>
        <v>9.1999999999999998E-2</v>
      </c>
      <c r="F135" s="29">
        <f t="shared" si="6"/>
        <v>0.18749599999999997</v>
      </c>
      <c r="G135" s="23">
        <f t="shared" si="7"/>
        <v>6.8604399999999996</v>
      </c>
      <c r="H135" s="22">
        <f>IFERROR(VLOOKUP(A135,'Banco de dados'!$A$6:F331, 3,0),0)</f>
        <v>74.569999999999993</v>
      </c>
      <c r="I135" s="24">
        <f>IFERROR(VLOOKUP(A135,'Banco de dados'!$A$6:$F$199, 5,0),0)</f>
        <v>2.0379999999999998</v>
      </c>
      <c r="J135" s="19" t="s">
        <v>196</v>
      </c>
    </row>
    <row r="136" spans="1:10" x14ac:dyDescent="0.25">
      <c r="A136" s="10" t="s">
        <v>36</v>
      </c>
      <c r="B136" s="18">
        <v>2</v>
      </c>
      <c r="C136" s="17">
        <v>0.04</v>
      </c>
      <c r="D136" s="33" t="str">
        <f>IFERROR(VLOOKUP(A136,'Banco de dados'!$A$6:H332, 8,0),0)</f>
        <v>m²</v>
      </c>
      <c r="E136" s="26">
        <f t="shared" si="8"/>
        <v>0.08</v>
      </c>
      <c r="F136" s="29">
        <f t="shared" si="6"/>
        <v>0.16303999999999999</v>
      </c>
      <c r="G136" s="23">
        <f t="shared" si="7"/>
        <v>5.9655999999999993</v>
      </c>
      <c r="H136" s="22">
        <f>IFERROR(VLOOKUP(A136,'Banco de dados'!$A$6:F332, 3,0),0)</f>
        <v>74.569999999999993</v>
      </c>
      <c r="I136" s="24">
        <f>IFERROR(VLOOKUP(A136,'Banco de dados'!$A$6:$F$199, 5,0),0)</f>
        <v>2.0379999999999998</v>
      </c>
      <c r="J136" s="19" t="s">
        <v>196</v>
      </c>
    </row>
    <row r="137" spans="1:10" ht="30" x14ac:dyDescent="0.25">
      <c r="A137" s="38" t="s">
        <v>66</v>
      </c>
      <c r="B137" s="18">
        <v>1</v>
      </c>
      <c r="C137" s="17">
        <v>1</v>
      </c>
      <c r="D137" s="33" t="str">
        <f>IFERROR(VLOOKUP(A137,'Banco de dados'!$A$6:H333, 8,0),0)</f>
        <v>m</v>
      </c>
      <c r="E137" s="26">
        <f t="shared" si="8"/>
        <v>1</v>
      </c>
      <c r="F137" s="29">
        <f t="shared" si="6"/>
        <v>0.36</v>
      </c>
      <c r="G137" s="23">
        <f t="shared" si="7"/>
        <v>8.0399999999999991</v>
      </c>
      <c r="H137" s="22">
        <f>IFERROR(VLOOKUP(A137,'Banco de dados'!$A$6:F333, 3,0),0)</f>
        <v>8.0399999999999991</v>
      </c>
      <c r="I137" s="24">
        <f>IFERROR(VLOOKUP(A137,'Banco de dados'!$A$6:$F$199, 5,0),0)</f>
        <v>0.36</v>
      </c>
      <c r="J137" s="19" t="s">
        <v>196</v>
      </c>
    </row>
    <row r="138" spans="1:10" x14ac:dyDescent="0.25">
      <c r="A138" s="38" t="s">
        <v>44</v>
      </c>
      <c r="B138" s="18">
        <v>1</v>
      </c>
      <c r="C138" s="17">
        <v>1</v>
      </c>
      <c r="D138" s="33" t="str">
        <f>IFERROR(VLOOKUP(A138,'Banco de dados'!$A$6:H334, 8,0),0)</f>
        <v>m</v>
      </c>
      <c r="E138" s="26">
        <f t="shared" si="8"/>
        <v>1</v>
      </c>
      <c r="F138" s="29">
        <f t="shared" si="6"/>
        <v>0.40799999999999997</v>
      </c>
      <c r="G138" s="23">
        <f t="shared" si="7"/>
        <v>14.57</v>
      </c>
      <c r="H138" s="22">
        <f>IFERROR(VLOOKUP(A138,'Banco de dados'!$A$6:F334, 3,0),0)</f>
        <v>14.57</v>
      </c>
      <c r="I138" s="24">
        <f>IFERROR(VLOOKUP(A138,'Banco de dados'!$A$6:$F$199, 5,0),0)</f>
        <v>0.40799999999999997</v>
      </c>
      <c r="J138" s="19" t="s">
        <v>196</v>
      </c>
    </row>
    <row r="139" spans="1:10" x14ac:dyDescent="0.25">
      <c r="A139" s="38" t="s">
        <v>168</v>
      </c>
      <c r="B139" s="18">
        <v>1</v>
      </c>
      <c r="C139" s="17">
        <v>4</v>
      </c>
      <c r="D139" s="33" t="str">
        <f>IFERROR(VLOOKUP(A139,'Banco de dados'!$A$6:H335, 8,0),0)</f>
        <v>m</v>
      </c>
      <c r="E139" s="26">
        <f t="shared" si="8"/>
        <v>4</v>
      </c>
      <c r="F139" s="29">
        <f t="shared" si="6"/>
        <v>0.81599999999999995</v>
      </c>
      <c r="G139" s="23">
        <f t="shared" si="7"/>
        <v>27.96</v>
      </c>
      <c r="H139" s="22">
        <f>IFERROR(VLOOKUP(A139,'Banco de dados'!$A$6:F335, 3,0),0)</f>
        <v>6.99</v>
      </c>
      <c r="I139" s="24">
        <f>IFERROR(VLOOKUP(A139,'Banco de dados'!$A$6:$F$199, 5,0),0)</f>
        <v>0.20399999999999999</v>
      </c>
      <c r="J139" s="19" t="s">
        <v>196</v>
      </c>
    </row>
    <row r="140" spans="1:10" x14ac:dyDescent="0.25">
      <c r="A140" s="10" t="s">
        <v>16</v>
      </c>
      <c r="B140" s="18">
        <v>1</v>
      </c>
      <c r="C140" s="17">
        <v>0.2</v>
      </c>
      <c r="D140" s="33" t="str">
        <f>IFERROR(VLOOKUP(A140,'Banco de dados'!$A$6:H336, 8,0),0)</f>
        <v>m</v>
      </c>
      <c r="E140" s="26">
        <f t="shared" si="8"/>
        <v>0.2</v>
      </c>
      <c r="F140" s="29">
        <f t="shared" si="6"/>
        <v>0.10560000000000001</v>
      </c>
      <c r="G140" s="23">
        <f t="shared" si="7"/>
        <v>5.6460000000000008</v>
      </c>
      <c r="H140" s="22">
        <f>IFERROR(VLOOKUP(A140,'Banco de dados'!$A$6:F336, 3,0),0)</f>
        <v>28.23</v>
      </c>
      <c r="I140" s="24">
        <f>IFERROR(VLOOKUP(A140,'Banco de dados'!$A$6:$F$199, 5,0),0)</f>
        <v>0.52800000000000002</v>
      </c>
      <c r="J140" s="19" t="s">
        <v>196</v>
      </c>
    </row>
    <row r="141" spans="1:10" x14ac:dyDescent="0.25">
      <c r="A141" s="38" t="s">
        <v>24</v>
      </c>
      <c r="B141" s="18">
        <v>1</v>
      </c>
      <c r="C141" s="17">
        <v>1</v>
      </c>
      <c r="D141" s="33" t="str">
        <f>IFERROR(VLOOKUP(A141,'Banco de dados'!$A$6:H337, 8,0),0)</f>
        <v>m</v>
      </c>
      <c r="E141" s="26">
        <f t="shared" si="8"/>
        <v>1</v>
      </c>
      <c r="F141" s="29">
        <f t="shared" si="6"/>
        <v>0.35599999999999998</v>
      </c>
      <c r="G141" s="23">
        <f t="shared" si="7"/>
        <v>16.059999999999999</v>
      </c>
      <c r="H141" s="22">
        <f>IFERROR(VLOOKUP(A141,'Banco de dados'!$A$6:F337, 3,0),0)</f>
        <v>16.059999999999999</v>
      </c>
      <c r="I141" s="24">
        <f>IFERROR(VLOOKUP(A141,'Banco de dados'!$A$6:$F$199, 5,0),0)</f>
        <v>0.35599999999999998</v>
      </c>
      <c r="J141" s="19" t="s">
        <v>196</v>
      </c>
    </row>
    <row r="142" spans="1:10" x14ac:dyDescent="0.25">
      <c r="A142" s="38" t="s">
        <v>21</v>
      </c>
      <c r="B142" s="18">
        <v>1</v>
      </c>
      <c r="C142" s="17">
        <v>2</v>
      </c>
      <c r="D142" s="33" t="str">
        <f>IFERROR(VLOOKUP(A142,'Banco de dados'!$A$6:H338, 8,0),0)</f>
        <v>m</v>
      </c>
      <c r="E142" s="26">
        <f t="shared" si="8"/>
        <v>2</v>
      </c>
      <c r="F142" s="29">
        <f t="shared" si="6"/>
        <v>0.55800000000000005</v>
      </c>
      <c r="G142" s="23">
        <f t="shared" si="7"/>
        <v>22.56</v>
      </c>
      <c r="H142" s="22">
        <f>IFERROR(VLOOKUP(A142,'Banco de dados'!$A$6:F338, 3,0),0)</f>
        <v>11.28</v>
      </c>
      <c r="I142" s="24">
        <f>IFERROR(VLOOKUP(A142,'Banco de dados'!$A$6:$F$199, 5,0),0)</f>
        <v>0.27900000000000003</v>
      </c>
      <c r="J142" s="19" t="s">
        <v>196</v>
      </c>
    </row>
    <row r="143" spans="1:10" x14ac:dyDescent="0.25">
      <c r="A143" s="10" t="s">
        <v>22</v>
      </c>
      <c r="B143" s="18">
        <v>1</v>
      </c>
      <c r="C143" s="17">
        <v>3</v>
      </c>
      <c r="D143" s="33" t="str">
        <f>IFERROR(VLOOKUP(A143,'Banco de dados'!$A$6:H339, 8,0),0)</f>
        <v>m</v>
      </c>
      <c r="E143" s="26">
        <f t="shared" si="8"/>
        <v>3</v>
      </c>
      <c r="F143" s="29">
        <f t="shared" si="6"/>
        <v>0.56699999999999995</v>
      </c>
      <c r="G143" s="23">
        <f t="shared" si="7"/>
        <v>16.29</v>
      </c>
      <c r="H143" s="22">
        <f>IFERROR(VLOOKUP(A143,'Banco de dados'!$A$6:F339, 3,0),0)</f>
        <v>5.43</v>
      </c>
      <c r="I143" s="24">
        <f>IFERROR(VLOOKUP(A143,'Banco de dados'!$A$6:$F$199, 5,0),0)</f>
        <v>0.189</v>
      </c>
      <c r="J143" s="19" t="s">
        <v>196</v>
      </c>
    </row>
    <row r="144" spans="1:10" x14ac:dyDescent="0.25">
      <c r="A144" s="38" t="s">
        <v>38</v>
      </c>
      <c r="B144" s="18">
        <v>3</v>
      </c>
      <c r="C144" s="17">
        <f>0.125*0.17</f>
        <v>2.1250000000000002E-2</v>
      </c>
      <c r="D144" s="33" t="str">
        <f>IFERROR(VLOOKUP(A144,'Banco de dados'!$A$6:H340, 8,0),0)</f>
        <v>m²</v>
      </c>
      <c r="E144" s="26">
        <f t="shared" si="8"/>
        <v>6.3750000000000001E-2</v>
      </c>
      <c r="F144" s="29">
        <f t="shared" si="6"/>
        <v>0.12909375000000001</v>
      </c>
      <c r="G144" s="23">
        <f t="shared" si="7"/>
        <v>3.1530750000000003</v>
      </c>
      <c r="H144" s="22">
        <f>IFERROR(VLOOKUP(A144,'Banco de dados'!$A$6:F340, 3,0),0)</f>
        <v>49.46</v>
      </c>
      <c r="I144" s="24">
        <f>IFERROR(VLOOKUP(A144,'Banco de dados'!$A$6:$F$199, 5,0),0)</f>
        <v>2.0249999999999999</v>
      </c>
      <c r="J144" s="39" t="s">
        <v>178</v>
      </c>
    </row>
    <row r="145" spans="1:10" x14ac:dyDescent="0.25">
      <c r="A145" s="10" t="s">
        <v>19</v>
      </c>
      <c r="B145" s="18">
        <v>3</v>
      </c>
      <c r="C145" s="17">
        <v>0.375</v>
      </c>
      <c r="D145" s="33" t="str">
        <f>IFERROR(VLOOKUP(A145,'Banco de dados'!$A$6:H341, 8,0),0)</f>
        <v>m</v>
      </c>
      <c r="E145" s="26">
        <f t="shared" si="8"/>
        <v>1.125</v>
      </c>
      <c r="F145" s="29">
        <f t="shared" si="6"/>
        <v>0.22949999999999998</v>
      </c>
      <c r="G145" s="23">
        <f t="shared" si="7"/>
        <v>5.3325000000000005</v>
      </c>
      <c r="H145" s="22">
        <f>IFERROR(VLOOKUP(A145,'Banco de dados'!$A$6:F341, 3,0),0)</f>
        <v>4.74</v>
      </c>
      <c r="I145" s="24">
        <f>IFERROR(VLOOKUP(A145,'Banco de dados'!$A$6:$F$199, 5,0),0)</f>
        <v>0.20399999999999999</v>
      </c>
      <c r="J145" s="39" t="s">
        <v>178</v>
      </c>
    </row>
    <row r="146" spans="1:10" x14ac:dyDescent="0.25">
      <c r="A146" s="38" t="s">
        <v>19</v>
      </c>
      <c r="B146" s="18">
        <v>6</v>
      </c>
      <c r="C146" s="17">
        <v>0.34499999999999997</v>
      </c>
      <c r="D146" s="33" t="str">
        <f>IFERROR(VLOOKUP(A146,'Banco de dados'!$A$6:H342, 8,0),0)</f>
        <v>m</v>
      </c>
      <c r="E146" s="26">
        <f t="shared" si="8"/>
        <v>2.0699999999999998</v>
      </c>
      <c r="F146" s="29">
        <f t="shared" si="6"/>
        <v>0.42227999999999993</v>
      </c>
      <c r="G146" s="23">
        <f t="shared" si="7"/>
        <v>9.8117999999999999</v>
      </c>
      <c r="H146" s="22">
        <f>IFERROR(VLOOKUP(A146,'Banco de dados'!$A$6:F342, 3,0),0)</f>
        <v>4.74</v>
      </c>
      <c r="I146" s="24">
        <f>IFERROR(VLOOKUP(A146,'Banco de dados'!$A$6:$F$199, 5,0),0)</f>
        <v>0.20399999999999999</v>
      </c>
      <c r="J146" s="39" t="s">
        <v>178</v>
      </c>
    </row>
    <row r="147" spans="1:10" ht="30" x14ac:dyDescent="0.25">
      <c r="A147" s="38" t="s">
        <v>75</v>
      </c>
      <c r="B147" s="18">
        <v>12</v>
      </c>
      <c r="C147" s="17">
        <v>1</v>
      </c>
      <c r="D147" s="33" t="str">
        <f>IFERROR(VLOOKUP(A147,'Banco de dados'!$A$6:H343, 8,0),0)</f>
        <v>pç</v>
      </c>
      <c r="E147" s="26">
        <f t="shared" si="8"/>
        <v>12</v>
      </c>
      <c r="F147" s="29">
        <f t="shared" si="6"/>
        <v>0</v>
      </c>
      <c r="G147" s="23">
        <f t="shared" si="7"/>
        <v>0</v>
      </c>
      <c r="H147" s="22">
        <f>IFERROR(VLOOKUP(A147,'Banco de dados'!$A$6:F343, 3,0),0)</f>
        <v>0</v>
      </c>
      <c r="I147" s="24">
        <f>IFERROR(VLOOKUP(A147,'Banco de dados'!$A$6:$F$199, 5,0),0)</f>
        <v>0</v>
      </c>
      <c r="J147" s="39" t="s">
        <v>178</v>
      </c>
    </row>
    <row r="148" spans="1:10" ht="45" x14ac:dyDescent="0.25">
      <c r="A148" s="38" t="s">
        <v>132</v>
      </c>
      <c r="B148" s="18">
        <v>12</v>
      </c>
      <c r="C148" s="17">
        <v>1</v>
      </c>
      <c r="D148" s="33" t="str">
        <f>IFERROR(VLOOKUP(A148,'Banco de dados'!$A$6:H344, 8,0),0)</f>
        <v>pç</v>
      </c>
      <c r="E148" s="26">
        <f t="shared" si="8"/>
        <v>12</v>
      </c>
      <c r="F148" s="29">
        <f t="shared" si="6"/>
        <v>0</v>
      </c>
      <c r="G148" s="23">
        <f t="shared" si="7"/>
        <v>0</v>
      </c>
      <c r="H148" s="22">
        <f>IFERROR(VLOOKUP(A148,'Banco de dados'!$A$6:F344, 3,0),0)</f>
        <v>0</v>
      </c>
      <c r="I148" s="24">
        <f>IFERROR(VLOOKUP(A148,'Banco de dados'!$A$6:$F$199, 5,0),0)</f>
        <v>0</v>
      </c>
      <c r="J148" s="39" t="s">
        <v>178</v>
      </c>
    </row>
    <row r="149" spans="1:10" ht="30" x14ac:dyDescent="0.25">
      <c r="A149" s="38" t="s">
        <v>82</v>
      </c>
      <c r="B149" s="18">
        <v>24</v>
      </c>
      <c r="C149" s="17">
        <v>1</v>
      </c>
      <c r="D149" s="33" t="str">
        <f>IFERROR(VLOOKUP(A149,'Banco de dados'!$A$6:H345, 8,0),0)</f>
        <v>pç</v>
      </c>
      <c r="E149" s="26">
        <f t="shared" si="8"/>
        <v>24</v>
      </c>
      <c r="F149" s="29">
        <f t="shared" si="6"/>
        <v>0</v>
      </c>
      <c r="G149" s="23">
        <f t="shared" si="7"/>
        <v>0</v>
      </c>
      <c r="H149" s="22">
        <f>IFERROR(VLOOKUP(A149,'Banco de dados'!$A$6:F345, 3,0),0)</f>
        <v>0</v>
      </c>
      <c r="I149" s="24">
        <f>IFERROR(VLOOKUP(A149,'Banco de dados'!$A$6:$F$199, 5,0),0)</f>
        <v>0</v>
      </c>
      <c r="J149" s="39" t="s">
        <v>178</v>
      </c>
    </row>
    <row r="150" spans="1:10" x14ac:dyDescent="0.25">
      <c r="A150" s="38" t="s">
        <v>38</v>
      </c>
      <c r="B150" s="18">
        <v>2</v>
      </c>
      <c r="C150" s="17">
        <f>0.1*0.12</f>
        <v>1.2E-2</v>
      </c>
      <c r="D150" s="33" t="str">
        <f>IFERROR(VLOOKUP(A150,'Banco de dados'!$A$6:H346, 8,0),0)</f>
        <v>m²</v>
      </c>
      <c r="E150" s="26">
        <f t="shared" si="8"/>
        <v>2.4E-2</v>
      </c>
      <c r="F150" s="29">
        <f t="shared" si="6"/>
        <v>4.8599999999999997E-2</v>
      </c>
      <c r="G150" s="23">
        <f t="shared" si="7"/>
        <v>1.1870400000000001</v>
      </c>
      <c r="H150" s="22">
        <f>IFERROR(VLOOKUP(A150,'Banco de dados'!$A$6:F346, 3,0),0)</f>
        <v>49.46</v>
      </c>
      <c r="I150" s="24">
        <f>IFERROR(VLOOKUP(A150,'Banco de dados'!$A$6:$F$199, 5,0),0)</f>
        <v>2.0249999999999999</v>
      </c>
      <c r="J150" s="19" t="s">
        <v>179</v>
      </c>
    </row>
    <row r="151" spans="1:10" x14ac:dyDescent="0.25">
      <c r="A151" s="10" t="s">
        <v>108</v>
      </c>
      <c r="B151" s="18">
        <v>1</v>
      </c>
      <c r="C151" s="17">
        <v>0.94</v>
      </c>
      <c r="D151" s="33" t="str">
        <f>IFERROR(VLOOKUP(A151,'Banco de dados'!$A$6:H347, 8,0),0)</f>
        <v>m</v>
      </c>
      <c r="E151" s="26">
        <f t="shared" si="8"/>
        <v>0.94</v>
      </c>
      <c r="F151" s="29">
        <f t="shared" si="6"/>
        <v>0.38351999999999997</v>
      </c>
      <c r="G151" s="23">
        <f t="shared" si="7"/>
        <v>9.2213999999999992</v>
      </c>
      <c r="H151" s="22">
        <f>IFERROR(VLOOKUP(A151,'Banco de dados'!$A$6:F347, 3,0),0)</f>
        <v>9.81</v>
      </c>
      <c r="I151" s="24">
        <f>IFERROR(VLOOKUP(A151,'Banco de dados'!$A$6:$F$199, 5,0),0)</f>
        <v>0.40799999999999997</v>
      </c>
      <c r="J151" s="19" t="s">
        <v>179</v>
      </c>
    </row>
    <row r="152" spans="1:10" x14ac:dyDescent="0.25">
      <c r="A152" s="38" t="s">
        <v>22</v>
      </c>
      <c r="B152" s="18">
        <v>2</v>
      </c>
      <c r="C152" s="17">
        <v>1.2450000000000001</v>
      </c>
      <c r="D152" s="33" t="str">
        <f>IFERROR(VLOOKUP(A152,'Banco de dados'!$A$6:H348, 8,0),0)</f>
        <v>m</v>
      </c>
      <c r="E152" s="26">
        <f t="shared" si="8"/>
        <v>2.4900000000000002</v>
      </c>
      <c r="F152" s="29">
        <f t="shared" si="6"/>
        <v>0.47061000000000003</v>
      </c>
      <c r="G152" s="23">
        <f t="shared" si="7"/>
        <v>13.5207</v>
      </c>
      <c r="H152" s="22">
        <f>IFERROR(VLOOKUP(A152,'Banco de dados'!$A$6:F348, 3,0),0)</f>
        <v>5.43</v>
      </c>
      <c r="I152" s="24">
        <f>IFERROR(VLOOKUP(A152,'Banco de dados'!$A$6:$F$199, 5,0),0)</f>
        <v>0.189</v>
      </c>
      <c r="J152" s="19" t="s">
        <v>179</v>
      </c>
    </row>
    <row r="153" spans="1:10" ht="30" x14ac:dyDescent="0.25">
      <c r="A153" s="38" t="s">
        <v>75</v>
      </c>
      <c r="B153" s="18">
        <v>8</v>
      </c>
      <c r="C153" s="17">
        <v>1</v>
      </c>
      <c r="D153" s="33" t="str">
        <f>IFERROR(VLOOKUP(A153,'Banco de dados'!$A$6:H349, 8,0),0)</f>
        <v>pç</v>
      </c>
      <c r="E153" s="26">
        <f t="shared" si="8"/>
        <v>8</v>
      </c>
      <c r="F153" s="29">
        <f t="shared" si="6"/>
        <v>0</v>
      </c>
      <c r="G153" s="23">
        <f t="shared" si="7"/>
        <v>0</v>
      </c>
      <c r="H153" s="22">
        <f>IFERROR(VLOOKUP(A153,'Banco de dados'!$A$6:F349, 3,0),0)</f>
        <v>0</v>
      </c>
      <c r="I153" s="24">
        <f>IFERROR(VLOOKUP(A153,'Banco de dados'!$A$6:$F$199, 5,0),0)</f>
        <v>0</v>
      </c>
      <c r="J153" s="19" t="s">
        <v>179</v>
      </c>
    </row>
    <row r="154" spans="1:10" ht="45" x14ac:dyDescent="0.25">
      <c r="A154" s="10" t="s">
        <v>132</v>
      </c>
      <c r="B154" s="18">
        <v>8</v>
      </c>
      <c r="C154" s="17">
        <v>1</v>
      </c>
      <c r="D154" s="33" t="str">
        <f>IFERROR(VLOOKUP(A154,'Banco de dados'!$A$6:H350, 8,0),0)</f>
        <v>pç</v>
      </c>
      <c r="E154" s="26">
        <f t="shared" si="8"/>
        <v>8</v>
      </c>
      <c r="F154" s="29">
        <f t="shared" si="6"/>
        <v>0</v>
      </c>
      <c r="G154" s="23">
        <f t="shared" si="7"/>
        <v>0</v>
      </c>
      <c r="H154" s="22">
        <f>IFERROR(VLOOKUP(A154,'Banco de dados'!$A$6:F350, 3,0),0)</f>
        <v>0</v>
      </c>
      <c r="I154" s="24">
        <f>IFERROR(VLOOKUP(A154,'Banco de dados'!$A$6:$F$199, 5,0),0)</f>
        <v>0</v>
      </c>
      <c r="J154" s="19" t="s">
        <v>179</v>
      </c>
    </row>
    <row r="155" spans="1:10" ht="30" x14ac:dyDescent="0.25">
      <c r="A155" s="10" t="s">
        <v>82</v>
      </c>
      <c r="B155" s="18">
        <v>16</v>
      </c>
      <c r="C155" s="17">
        <v>1</v>
      </c>
      <c r="D155" s="33" t="str">
        <f>IFERROR(VLOOKUP(A155,'Banco de dados'!$A$6:H351, 8,0),0)</f>
        <v>pç</v>
      </c>
      <c r="E155" s="26">
        <f t="shared" si="8"/>
        <v>16</v>
      </c>
      <c r="F155" s="29">
        <f t="shared" si="6"/>
        <v>0</v>
      </c>
      <c r="G155" s="23">
        <f t="shared" si="7"/>
        <v>0</v>
      </c>
      <c r="H155" s="22">
        <f>IFERROR(VLOOKUP(A155,'Banco de dados'!$A$6:F351, 3,0),0)</f>
        <v>0</v>
      </c>
      <c r="I155" s="24">
        <f>IFERROR(VLOOKUP(A155,'Banco de dados'!$A$6:$F$199, 5,0),0)</f>
        <v>0</v>
      </c>
      <c r="J155" s="19" t="s">
        <v>179</v>
      </c>
    </row>
    <row r="156" spans="1:10" x14ac:dyDescent="0.25">
      <c r="A156" s="38" t="s">
        <v>36</v>
      </c>
      <c r="B156" s="18">
        <v>1</v>
      </c>
      <c r="C156" s="17">
        <f>0.114*0.114</f>
        <v>1.2996000000000001E-2</v>
      </c>
      <c r="D156" s="33" t="str">
        <f>IFERROR(VLOOKUP(A156,'Banco de dados'!$A$6:H352, 8,0),0)</f>
        <v>m²</v>
      </c>
      <c r="E156" s="26">
        <f t="shared" si="8"/>
        <v>1.2996000000000001E-2</v>
      </c>
      <c r="F156" s="29">
        <f t="shared" si="6"/>
        <v>2.6485847999999999E-2</v>
      </c>
      <c r="G156" s="23">
        <f t="shared" si="7"/>
        <v>0.96911172000000001</v>
      </c>
      <c r="H156" s="22">
        <f>IFERROR(VLOOKUP(A156,'Banco de dados'!$A$6:F352, 3,0),0)</f>
        <v>74.569999999999993</v>
      </c>
      <c r="I156" s="24">
        <f>IFERROR(VLOOKUP(A156,'Banco de dados'!$A$6:$F$199, 5,0),0)</f>
        <v>2.0379999999999998</v>
      </c>
      <c r="J156" s="19" t="s">
        <v>193</v>
      </c>
    </row>
    <row r="157" spans="1:10" x14ac:dyDescent="0.25">
      <c r="A157" s="38" t="s">
        <v>38</v>
      </c>
      <c r="B157" s="18">
        <v>1</v>
      </c>
      <c r="C157" s="17">
        <f>0.067*0.067</f>
        <v>4.4890000000000008E-3</v>
      </c>
      <c r="D157" s="33" t="str">
        <f>IFERROR(VLOOKUP(A157,'Banco de dados'!$A$6:H353, 8,0),0)</f>
        <v>m²</v>
      </c>
      <c r="E157" s="26">
        <f t="shared" si="8"/>
        <v>4.4890000000000008E-3</v>
      </c>
      <c r="F157" s="29">
        <f t="shared" si="6"/>
        <v>9.0902250000000004E-3</v>
      </c>
      <c r="G157" s="23">
        <f t="shared" si="7"/>
        <v>0.22202594000000003</v>
      </c>
      <c r="H157" s="22">
        <f>IFERROR(VLOOKUP(A157,'Banco de dados'!$A$6:F353, 3,0),0)</f>
        <v>49.46</v>
      </c>
      <c r="I157" s="24">
        <f>IFERROR(VLOOKUP(A157,'Banco de dados'!$A$6:$F$199, 5,0),0)</f>
        <v>2.0249999999999999</v>
      </c>
      <c r="J157" s="19" t="s">
        <v>193</v>
      </c>
    </row>
    <row r="158" spans="1:10" x14ac:dyDescent="0.25">
      <c r="A158" s="38" t="s">
        <v>31</v>
      </c>
      <c r="B158" s="18">
        <v>1</v>
      </c>
      <c r="C158" s="17">
        <v>1.28</v>
      </c>
      <c r="D158" s="33" t="str">
        <f>IFERROR(VLOOKUP(A158,'Banco de dados'!$A$6:H354, 8,0),0)</f>
        <v>m</v>
      </c>
      <c r="E158" s="26">
        <f t="shared" si="8"/>
        <v>1.28</v>
      </c>
      <c r="F158" s="29">
        <f t="shared" si="6"/>
        <v>0.29311999999999999</v>
      </c>
      <c r="G158" s="23">
        <f t="shared" si="7"/>
        <v>11.0336</v>
      </c>
      <c r="H158" s="22">
        <f>IFERROR(VLOOKUP(A158,'Banco de dados'!$A$6:F354, 3,0),0)</f>
        <v>8.6199999999999992</v>
      </c>
      <c r="I158" s="24">
        <f>IFERROR(VLOOKUP(A158,'Banco de dados'!$A$6:$F$199, 5,0),0)</f>
        <v>0.22900000000000001</v>
      </c>
      <c r="J158" s="19" t="s">
        <v>193</v>
      </c>
    </row>
    <row r="159" spans="1:10" x14ac:dyDescent="0.25">
      <c r="A159" s="38" t="s">
        <v>19</v>
      </c>
      <c r="B159" s="18">
        <v>1</v>
      </c>
      <c r="C159" s="17">
        <v>0.33500000000000002</v>
      </c>
      <c r="D159" s="33" t="str">
        <f>IFERROR(VLOOKUP(A159,'Banco de dados'!$A$6:H355, 8,0),0)</f>
        <v>m</v>
      </c>
      <c r="E159" s="26">
        <f t="shared" si="8"/>
        <v>0.33500000000000002</v>
      </c>
      <c r="F159" s="29">
        <f t="shared" si="6"/>
        <v>6.8339999999999998E-2</v>
      </c>
      <c r="G159" s="23">
        <f t="shared" si="7"/>
        <v>1.5879000000000001</v>
      </c>
      <c r="H159" s="22">
        <f>IFERROR(VLOOKUP(A159,'Banco de dados'!$A$6:F355, 3,0),0)</f>
        <v>4.74</v>
      </c>
      <c r="I159" s="24">
        <f>IFERROR(VLOOKUP(A159,'Banco de dados'!$A$6:$F$199, 5,0),0)</f>
        <v>0.20399999999999999</v>
      </c>
      <c r="J159" s="19" t="s">
        <v>193</v>
      </c>
    </row>
    <row r="160" spans="1:10" ht="30" x14ac:dyDescent="0.25">
      <c r="A160" s="38" t="s">
        <v>97</v>
      </c>
      <c r="B160" s="18">
        <v>4</v>
      </c>
      <c r="C160" s="17">
        <v>1</v>
      </c>
      <c r="D160" s="33" t="str">
        <f>IFERROR(VLOOKUP(A160,'Banco de dados'!$A$6:H356, 8,0),0)</f>
        <v>pç</v>
      </c>
      <c r="E160" s="26">
        <f t="shared" si="8"/>
        <v>4</v>
      </c>
      <c r="F160" s="29">
        <f t="shared" si="6"/>
        <v>0</v>
      </c>
      <c r="G160" s="23">
        <f t="shared" si="7"/>
        <v>0</v>
      </c>
      <c r="H160" s="22">
        <f>IFERROR(VLOOKUP(A160,'Banco de dados'!$A$6:F356, 3,0),0)</f>
        <v>0</v>
      </c>
      <c r="I160" s="24">
        <f>IFERROR(VLOOKUP(A160,'Banco de dados'!$A$6:$F$199, 5,0),0)</f>
        <v>0</v>
      </c>
      <c r="J160" s="19" t="s">
        <v>193</v>
      </c>
    </row>
    <row r="161" spans="1:10" ht="45" x14ac:dyDescent="0.25">
      <c r="A161" s="38" t="s">
        <v>132</v>
      </c>
      <c r="B161" s="18">
        <v>4</v>
      </c>
      <c r="C161" s="17">
        <v>1</v>
      </c>
      <c r="D161" s="33" t="str">
        <f>IFERROR(VLOOKUP(A161,'Banco de dados'!$A$6:H357, 8,0),0)</f>
        <v>pç</v>
      </c>
      <c r="E161" s="26">
        <f t="shared" si="8"/>
        <v>4</v>
      </c>
      <c r="F161" s="29">
        <f t="shared" si="6"/>
        <v>0</v>
      </c>
      <c r="G161" s="23">
        <f t="shared" si="7"/>
        <v>0</v>
      </c>
      <c r="H161" s="22">
        <f>IFERROR(VLOOKUP(A161,'Banco de dados'!$A$6:F357, 3,0),0)</f>
        <v>0</v>
      </c>
      <c r="I161" s="24">
        <f>IFERROR(VLOOKUP(A161,'Banco de dados'!$A$6:$F$199, 5,0),0)</f>
        <v>0</v>
      </c>
      <c r="J161" s="19" t="s">
        <v>193</v>
      </c>
    </row>
    <row r="162" spans="1:10" ht="30" x14ac:dyDescent="0.25">
      <c r="A162" s="38" t="s">
        <v>82</v>
      </c>
      <c r="B162" s="18">
        <v>8</v>
      </c>
      <c r="C162" s="17">
        <v>1</v>
      </c>
      <c r="D162" s="33" t="str">
        <f>IFERROR(VLOOKUP(A162,'Banco de dados'!$A$6:H358, 8,0),0)</f>
        <v>pç</v>
      </c>
      <c r="E162" s="26">
        <f t="shared" si="8"/>
        <v>8</v>
      </c>
      <c r="F162" s="29">
        <f t="shared" si="6"/>
        <v>0</v>
      </c>
      <c r="G162" s="23">
        <f t="shared" si="7"/>
        <v>0</v>
      </c>
      <c r="H162" s="22">
        <f>IFERROR(VLOOKUP(A162,'Banco de dados'!$A$6:F358, 3,0),0)</f>
        <v>0</v>
      </c>
      <c r="I162" s="24">
        <f>IFERROR(VLOOKUP(A162,'Banco de dados'!$A$6:$F$199, 5,0),0)</f>
        <v>0</v>
      </c>
      <c r="J162" s="19" t="s">
        <v>193</v>
      </c>
    </row>
    <row r="163" spans="1:10" x14ac:dyDescent="0.25">
      <c r="A163" s="38" t="s">
        <v>19</v>
      </c>
      <c r="B163" s="18">
        <v>1</v>
      </c>
      <c r="C163" s="17">
        <v>0.17499999999999999</v>
      </c>
      <c r="D163" s="33" t="str">
        <f>IFERROR(VLOOKUP(A163,'Banco de dados'!$A$6:H359, 8,0),0)</f>
        <v>m</v>
      </c>
      <c r="E163" s="26">
        <f t="shared" si="8"/>
        <v>0.17499999999999999</v>
      </c>
      <c r="F163" s="29">
        <f t="shared" si="6"/>
        <v>3.5699999999999996E-2</v>
      </c>
      <c r="G163" s="23">
        <f t="shared" si="7"/>
        <v>0.82950000000000002</v>
      </c>
      <c r="H163" s="22">
        <f>IFERROR(VLOOKUP(A163,'Banco de dados'!$A$6:F359, 3,0),0)</f>
        <v>4.74</v>
      </c>
      <c r="I163" s="24">
        <f>IFERROR(VLOOKUP(A163,'Banco de dados'!$A$6:$F$199, 5,0),0)</f>
        <v>0.20399999999999999</v>
      </c>
      <c r="J163" s="19" t="s">
        <v>193</v>
      </c>
    </row>
    <row r="164" spans="1:10" x14ac:dyDescent="0.25">
      <c r="A164" s="38" t="s">
        <v>36</v>
      </c>
      <c r="B164" s="18">
        <v>1</v>
      </c>
      <c r="C164" s="17">
        <f>0.19*0.045</f>
        <v>8.5500000000000003E-3</v>
      </c>
      <c r="D164" s="33" t="str">
        <f>IFERROR(VLOOKUP(A164,'Banco de dados'!$A$6:H360, 8,0),0)</f>
        <v>m²</v>
      </c>
      <c r="E164" s="26">
        <f t="shared" si="8"/>
        <v>8.5500000000000003E-3</v>
      </c>
      <c r="F164" s="29">
        <f t="shared" si="6"/>
        <v>1.74249E-2</v>
      </c>
      <c r="G164" s="23">
        <f t="shared" si="7"/>
        <v>0.63757350000000002</v>
      </c>
      <c r="H164" s="22">
        <f>IFERROR(VLOOKUP(A164,'Banco de dados'!$A$6:F360, 3,0),0)</f>
        <v>74.569999999999993</v>
      </c>
      <c r="I164" s="24">
        <f>IFERROR(VLOOKUP(A164,'Banco de dados'!$A$6:$F$199, 5,0),0)</f>
        <v>2.0379999999999998</v>
      </c>
      <c r="J164" s="19" t="s">
        <v>193</v>
      </c>
    </row>
    <row r="165" spans="1:10" ht="30" x14ac:dyDescent="0.25">
      <c r="A165" s="38" t="s">
        <v>97</v>
      </c>
      <c r="B165" s="18">
        <v>3</v>
      </c>
      <c r="C165" s="17">
        <v>1</v>
      </c>
      <c r="D165" s="33" t="str">
        <f>IFERROR(VLOOKUP(A165,'Banco de dados'!$A$6:H361, 8,0),0)</f>
        <v>pç</v>
      </c>
      <c r="E165" s="26">
        <f t="shared" si="8"/>
        <v>3</v>
      </c>
      <c r="F165" s="29">
        <f t="shared" si="6"/>
        <v>0</v>
      </c>
      <c r="G165" s="23">
        <f t="shared" si="7"/>
        <v>0</v>
      </c>
      <c r="H165" s="22">
        <f>IFERROR(VLOOKUP(A165,'Banco de dados'!$A$6:F361, 3,0),0)</f>
        <v>0</v>
      </c>
      <c r="I165" s="24">
        <f>IFERROR(VLOOKUP(A165,'Banco de dados'!$A$6:$F$199, 5,0),0)</f>
        <v>0</v>
      </c>
      <c r="J165" s="19" t="s">
        <v>193</v>
      </c>
    </row>
    <row r="166" spans="1:10" ht="45" x14ac:dyDescent="0.25">
      <c r="A166" s="38" t="s">
        <v>132</v>
      </c>
      <c r="B166" s="18">
        <v>3</v>
      </c>
      <c r="C166" s="17">
        <v>1</v>
      </c>
      <c r="D166" s="33" t="str">
        <f>IFERROR(VLOOKUP(A166,'Banco de dados'!$A$6:H362, 8,0),0)</f>
        <v>pç</v>
      </c>
      <c r="E166" s="26">
        <f t="shared" si="8"/>
        <v>3</v>
      </c>
      <c r="F166" s="29">
        <f t="shared" si="6"/>
        <v>0</v>
      </c>
      <c r="G166" s="23">
        <f t="shared" si="7"/>
        <v>0</v>
      </c>
      <c r="H166" s="22">
        <f>IFERROR(VLOOKUP(A166,'Banco de dados'!$A$6:F362, 3,0),0)</f>
        <v>0</v>
      </c>
      <c r="I166" s="24">
        <f>IFERROR(VLOOKUP(A166,'Banco de dados'!$A$6:$F$199, 5,0),0)</f>
        <v>0</v>
      </c>
      <c r="J166" s="19" t="s">
        <v>193</v>
      </c>
    </row>
    <row r="167" spans="1:10" ht="30" x14ac:dyDescent="0.25">
      <c r="A167" s="38" t="s">
        <v>82</v>
      </c>
      <c r="B167" s="18">
        <v>6</v>
      </c>
      <c r="C167" s="17">
        <v>1</v>
      </c>
      <c r="D167" s="33" t="str">
        <f>IFERROR(VLOOKUP(A167,'Banco de dados'!$A$6:H363, 8,0),0)</f>
        <v>pç</v>
      </c>
      <c r="E167" s="26">
        <f t="shared" si="8"/>
        <v>6</v>
      </c>
      <c r="F167" s="29">
        <f t="shared" si="6"/>
        <v>0</v>
      </c>
      <c r="G167" s="23">
        <f t="shared" si="7"/>
        <v>0</v>
      </c>
      <c r="H167" s="22">
        <f>IFERROR(VLOOKUP(A167,'Banco de dados'!$A$6:F363, 3,0),0)</f>
        <v>0</v>
      </c>
      <c r="I167" s="24">
        <f>IFERROR(VLOOKUP(A167,'Banco de dados'!$A$6:$F$199, 5,0),0)</f>
        <v>0</v>
      </c>
      <c r="J167" s="19" t="s">
        <v>193</v>
      </c>
    </row>
    <row r="168" spans="1:10" ht="60" x14ac:dyDescent="0.25">
      <c r="A168" s="38" t="s">
        <v>83</v>
      </c>
      <c r="B168" s="18">
        <v>1</v>
      </c>
      <c r="C168" s="17">
        <v>1</v>
      </c>
      <c r="D168" s="33" t="str">
        <f>IFERROR(VLOOKUP(A168,'Banco de dados'!$A$6:H364, 8,0),0)</f>
        <v>cj</v>
      </c>
      <c r="E168" s="26">
        <f t="shared" si="8"/>
        <v>1</v>
      </c>
      <c r="F168" s="29">
        <f t="shared" si="6"/>
        <v>0</v>
      </c>
      <c r="G168" s="23">
        <f t="shared" si="7"/>
        <v>0</v>
      </c>
      <c r="H168" s="22">
        <f>IFERROR(VLOOKUP(A168,'Banco de dados'!$A$6:F364, 3,0),0)</f>
        <v>0</v>
      </c>
      <c r="I168" s="24">
        <f>IFERROR(VLOOKUP(A168,'Banco de dados'!$A$6:$F$199, 5,0),0)</f>
        <v>0</v>
      </c>
      <c r="J168" s="19" t="s">
        <v>193</v>
      </c>
    </row>
    <row r="169" spans="1:10" x14ac:dyDescent="0.25">
      <c r="A169" s="38" t="s">
        <v>60</v>
      </c>
      <c r="B169" s="18">
        <v>1</v>
      </c>
      <c r="C169" s="17">
        <v>0.41699999999999998</v>
      </c>
      <c r="D169" s="33" t="str">
        <f>IFERROR(VLOOKUP(A169,'Banco de dados'!$A$6:H365, 8,0),0)</f>
        <v>m</v>
      </c>
      <c r="E169" s="26">
        <f t="shared" si="8"/>
        <v>0.41699999999999998</v>
      </c>
      <c r="F169" s="29">
        <f t="shared" si="6"/>
        <v>0.12676799999999999</v>
      </c>
      <c r="G169" s="23">
        <f t="shared" si="7"/>
        <v>3.03993</v>
      </c>
      <c r="H169" s="22">
        <f>IFERROR(VLOOKUP(A169,'Banco de dados'!$A$6:F365, 3,0),0)</f>
        <v>7.29</v>
      </c>
      <c r="I169" s="24">
        <f>IFERROR(VLOOKUP(A169,'Banco de dados'!$A$6:$F$199, 5,0),0)</f>
        <v>0.30399999999999999</v>
      </c>
      <c r="J169" s="19" t="s">
        <v>194</v>
      </c>
    </row>
    <row r="170" spans="1:10" x14ac:dyDescent="0.25">
      <c r="A170" s="38" t="s">
        <v>36</v>
      </c>
      <c r="B170" s="18">
        <v>1</v>
      </c>
      <c r="C170" s="17">
        <f>0.09*0.17</f>
        <v>1.5300000000000001E-2</v>
      </c>
      <c r="D170" s="33" t="str">
        <f>IFERROR(VLOOKUP(A170,'Banco de dados'!$A$6:H366, 8,0),0)</f>
        <v>m²</v>
      </c>
      <c r="E170" s="26">
        <f t="shared" si="8"/>
        <v>1.5300000000000001E-2</v>
      </c>
      <c r="F170" s="29">
        <f t="shared" si="6"/>
        <v>3.1181399999999998E-2</v>
      </c>
      <c r="G170" s="23">
        <f t="shared" si="7"/>
        <v>1.1409210000000001</v>
      </c>
      <c r="H170" s="22">
        <f>IFERROR(VLOOKUP(A170,'Banco de dados'!$A$6:F366, 3,0),0)</f>
        <v>74.569999999999993</v>
      </c>
      <c r="I170" s="24">
        <f>IFERROR(VLOOKUP(A170,'Banco de dados'!$A$6:$F$199, 5,0),0)</f>
        <v>2.0379999999999998</v>
      </c>
      <c r="J170" s="19" t="s">
        <v>194</v>
      </c>
    </row>
    <row r="171" spans="1:10" ht="30" x14ac:dyDescent="0.25">
      <c r="A171" s="38" t="s">
        <v>97</v>
      </c>
      <c r="B171" s="18">
        <v>3</v>
      </c>
      <c r="C171" s="17">
        <v>1</v>
      </c>
      <c r="D171" s="33" t="str">
        <f>IFERROR(VLOOKUP(A171,'Banco de dados'!$A$6:H367, 8,0),0)</f>
        <v>pç</v>
      </c>
      <c r="E171" s="26">
        <f t="shared" si="8"/>
        <v>3</v>
      </c>
      <c r="F171" s="29">
        <f t="shared" si="6"/>
        <v>0</v>
      </c>
      <c r="G171" s="23">
        <f t="shared" si="7"/>
        <v>0</v>
      </c>
      <c r="H171" s="22">
        <f>IFERROR(VLOOKUP(A171,'Banco de dados'!$A$6:F367, 3,0),0)</f>
        <v>0</v>
      </c>
      <c r="I171" s="24">
        <f>IFERROR(VLOOKUP(A171,'Banco de dados'!$A$6:$F$199, 5,0),0)</f>
        <v>0</v>
      </c>
      <c r="J171" s="19" t="s">
        <v>194</v>
      </c>
    </row>
    <row r="172" spans="1:10" ht="45" x14ac:dyDescent="0.25">
      <c r="A172" s="38" t="s">
        <v>132</v>
      </c>
      <c r="B172" s="18">
        <v>3</v>
      </c>
      <c r="C172" s="17">
        <v>1</v>
      </c>
      <c r="D172" s="33" t="str">
        <f>IFERROR(VLOOKUP(A172,'Banco de dados'!$A$6:H368, 8,0),0)</f>
        <v>pç</v>
      </c>
      <c r="E172" s="26">
        <f t="shared" si="8"/>
        <v>3</v>
      </c>
      <c r="F172" s="29">
        <f t="shared" si="6"/>
        <v>0</v>
      </c>
      <c r="G172" s="23">
        <f t="shared" si="7"/>
        <v>0</v>
      </c>
      <c r="H172" s="22">
        <f>IFERROR(VLOOKUP(A172,'Banco de dados'!$A$6:F368, 3,0),0)</f>
        <v>0</v>
      </c>
      <c r="I172" s="24">
        <f>IFERROR(VLOOKUP(A172,'Banco de dados'!$A$6:$F$199, 5,0),0)</f>
        <v>0</v>
      </c>
      <c r="J172" s="19" t="s">
        <v>194</v>
      </c>
    </row>
    <row r="173" spans="1:10" ht="30" x14ac:dyDescent="0.25">
      <c r="A173" s="38" t="s">
        <v>82</v>
      </c>
      <c r="B173" s="18">
        <v>6</v>
      </c>
      <c r="C173" s="17">
        <v>1</v>
      </c>
      <c r="D173" s="33" t="str">
        <f>IFERROR(VLOOKUP(A173,'Banco de dados'!$A$6:H369, 8,0),0)</f>
        <v>pç</v>
      </c>
      <c r="E173" s="26">
        <f t="shared" si="8"/>
        <v>6</v>
      </c>
      <c r="F173" s="29">
        <f t="shared" si="6"/>
        <v>0</v>
      </c>
      <c r="G173" s="23">
        <f t="shared" si="7"/>
        <v>0</v>
      </c>
      <c r="H173" s="22">
        <f>IFERROR(VLOOKUP(A173,'Banco de dados'!$A$6:F369, 3,0),0)</f>
        <v>0</v>
      </c>
      <c r="I173" s="24">
        <f>IFERROR(VLOOKUP(A173,'Banco de dados'!$A$6:$F$199, 5,0),0)</f>
        <v>0</v>
      </c>
      <c r="J173" s="19" t="s">
        <v>194</v>
      </c>
    </row>
    <row r="174" spans="1:10" ht="60" x14ac:dyDescent="0.25">
      <c r="A174" s="38" t="s">
        <v>83</v>
      </c>
      <c r="B174" s="18">
        <v>1</v>
      </c>
      <c r="C174" s="17">
        <v>1</v>
      </c>
      <c r="D174" s="33" t="str">
        <f>IFERROR(VLOOKUP(A174,'Banco de dados'!$A$6:H370, 8,0),0)</f>
        <v>cj</v>
      </c>
      <c r="E174" s="26">
        <f t="shared" si="8"/>
        <v>1</v>
      </c>
      <c r="F174" s="29">
        <f t="shared" si="6"/>
        <v>0</v>
      </c>
      <c r="G174" s="23">
        <f t="shared" si="7"/>
        <v>0</v>
      </c>
      <c r="H174" s="22">
        <f>IFERROR(VLOOKUP(A174,'Banco de dados'!$A$6:F370, 3,0),0)</f>
        <v>0</v>
      </c>
      <c r="I174" s="24">
        <f>IFERROR(VLOOKUP(A174,'Banco de dados'!$A$6:$F$199, 5,0),0)</f>
        <v>0</v>
      </c>
      <c r="J174" s="19" t="s">
        <v>194</v>
      </c>
    </row>
    <row r="175" spans="1:10" x14ac:dyDescent="0.25">
      <c r="A175" s="38" t="s">
        <v>60</v>
      </c>
      <c r="B175" s="18">
        <v>1</v>
      </c>
      <c r="C175" s="17">
        <v>0.375</v>
      </c>
      <c r="D175" s="33" t="str">
        <f>IFERROR(VLOOKUP(A175,'Banco de dados'!$A$6:H371, 8,0),0)</f>
        <v>m</v>
      </c>
      <c r="E175" s="26">
        <f t="shared" si="8"/>
        <v>0.375</v>
      </c>
      <c r="F175" s="29">
        <f t="shared" si="6"/>
        <v>0.11399999999999999</v>
      </c>
      <c r="G175" s="23">
        <f t="shared" si="7"/>
        <v>2.7337500000000001</v>
      </c>
      <c r="H175" s="22">
        <f>IFERROR(VLOOKUP(A175,'Banco de dados'!$A$6:F371, 3,0),0)</f>
        <v>7.29</v>
      </c>
      <c r="I175" s="24">
        <f>IFERROR(VLOOKUP(A175,'Banco de dados'!$A$6:$F$199, 5,0),0)</f>
        <v>0.30399999999999999</v>
      </c>
      <c r="J175" s="19" t="s">
        <v>194</v>
      </c>
    </row>
    <row r="176" spans="1:10" x14ac:dyDescent="0.25">
      <c r="A176" s="38" t="s">
        <v>60</v>
      </c>
      <c r="B176" s="18">
        <v>1</v>
      </c>
      <c r="C176" s="17">
        <v>0.26600000000000001</v>
      </c>
      <c r="D176" s="33" t="str">
        <f>IFERROR(VLOOKUP(A176,'Banco de dados'!$A$6:H372, 8,0),0)</f>
        <v>m</v>
      </c>
      <c r="E176" s="26">
        <f t="shared" si="8"/>
        <v>0.26600000000000001</v>
      </c>
      <c r="F176" s="29">
        <f t="shared" si="6"/>
        <v>8.0864000000000005E-2</v>
      </c>
      <c r="G176" s="23">
        <f t="shared" si="7"/>
        <v>1.9391400000000001</v>
      </c>
      <c r="H176" s="22">
        <f>IFERROR(VLOOKUP(A176,'Banco de dados'!$A$6:F372, 3,0),0)</f>
        <v>7.29</v>
      </c>
      <c r="I176" s="24">
        <f>IFERROR(VLOOKUP(A176,'Banco de dados'!$A$6:$F$199, 5,0),0)</f>
        <v>0.30399999999999999</v>
      </c>
      <c r="J176" s="19" t="s">
        <v>194</v>
      </c>
    </row>
    <row r="177" spans="1:10" x14ac:dyDescent="0.25">
      <c r="A177" s="38" t="s">
        <v>36</v>
      </c>
      <c r="B177" s="18">
        <v>1</v>
      </c>
      <c r="C177" s="17">
        <f>0.14*0.16</f>
        <v>2.2400000000000003E-2</v>
      </c>
      <c r="D177" s="33" t="str">
        <f>IFERROR(VLOOKUP(A177,'Banco de dados'!$A$6:H373, 8,0),0)</f>
        <v>m²</v>
      </c>
      <c r="E177" s="26">
        <f t="shared" si="8"/>
        <v>2.2400000000000003E-2</v>
      </c>
      <c r="F177" s="29">
        <f t="shared" si="6"/>
        <v>4.5651200000000003E-2</v>
      </c>
      <c r="G177" s="23">
        <f t="shared" si="7"/>
        <v>1.6703680000000001</v>
      </c>
      <c r="H177" s="22">
        <f>IFERROR(VLOOKUP(A177,'Banco de dados'!$A$6:F373, 3,0),0)</f>
        <v>74.569999999999993</v>
      </c>
      <c r="I177" s="24">
        <f>IFERROR(VLOOKUP(A177,'Banco de dados'!$A$6:$F$199, 5,0),0)</f>
        <v>2.0379999999999998</v>
      </c>
      <c r="J177" s="19" t="s">
        <v>194</v>
      </c>
    </row>
    <row r="178" spans="1:10" ht="30" x14ac:dyDescent="0.25">
      <c r="A178" s="38" t="s">
        <v>97</v>
      </c>
      <c r="B178" s="18">
        <v>4</v>
      </c>
      <c r="C178" s="17">
        <v>1</v>
      </c>
      <c r="D178" s="33" t="str">
        <f>IFERROR(VLOOKUP(A178,'Banco de dados'!$A$6:H374, 8,0),0)</f>
        <v>pç</v>
      </c>
      <c r="E178" s="26">
        <f t="shared" si="8"/>
        <v>4</v>
      </c>
      <c r="F178" s="29">
        <f t="shared" si="6"/>
        <v>0</v>
      </c>
      <c r="G178" s="23">
        <f t="shared" si="7"/>
        <v>0</v>
      </c>
      <c r="H178" s="22">
        <f>IFERROR(VLOOKUP(A178,'Banco de dados'!$A$6:F374, 3,0),0)</f>
        <v>0</v>
      </c>
      <c r="I178" s="24">
        <f>IFERROR(VLOOKUP(A178,'Banco de dados'!$A$6:$F$199, 5,0),0)</f>
        <v>0</v>
      </c>
      <c r="J178" s="19" t="s">
        <v>194</v>
      </c>
    </row>
    <row r="179" spans="1:10" ht="45" x14ac:dyDescent="0.25">
      <c r="A179" s="38" t="s">
        <v>132</v>
      </c>
      <c r="B179" s="18">
        <v>4</v>
      </c>
      <c r="C179" s="17">
        <v>1</v>
      </c>
      <c r="D179" s="33" t="str">
        <f>IFERROR(VLOOKUP(A179,'Banco de dados'!$A$6:H375, 8,0),0)</f>
        <v>pç</v>
      </c>
      <c r="E179" s="26">
        <f t="shared" si="8"/>
        <v>4</v>
      </c>
      <c r="F179" s="29">
        <f t="shared" si="6"/>
        <v>0</v>
      </c>
      <c r="G179" s="23">
        <f t="shared" si="7"/>
        <v>0</v>
      </c>
      <c r="H179" s="22">
        <f>IFERROR(VLOOKUP(A179,'Banco de dados'!$A$6:F375, 3,0),0)</f>
        <v>0</v>
      </c>
      <c r="I179" s="24">
        <f>IFERROR(VLOOKUP(A179,'Banco de dados'!$A$6:$F$199, 5,0),0)</f>
        <v>0</v>
      </c>
      <c r="J179" s="19" t="s">
        <v>194</v>
      </c>
    </row>
    <row r="180" spans="1:10" ht="30" x14ac:dyDescent="0.25">
      <c r="A180" s="38" t="s">
        <v>82</v>
      </c>
      <c r="B180" s="18">
        <v>8</v>
      </c>
      <c r="C180" s="17">
        <v>1</v>
      </c>
      <c r="D180" s="33" t="str">
        <f>IFERROR(VLOOKUP(A180,'Banco de dados'!$A$6:H376, 8,0),0)</f>
        <v>pç</v>
      </c>
      <c r="E180" s="26">
        <f t="shared" si="8"/>
        <v>8</v>
      </c>
      <c r="F180" s="29">
        <f t="shared" si="6"/>
        <v>0</v>
      </c>
      <c r="G180" s="23">
        <f t="shared" si="7"/>
        <v>0</v>
      </c>
      <c r="H180" s="22">
        <f>IFERROR(VLOOKUP(A180,'Banco de dados'!$A$6:F376, 3,0),0)</f>
        <v>0</v>
      </c>
      <c r="I180" s="24">
        <f>IFERROR(VLOOKUP(A180,'Banco de dados'!$A$6:$F$199, 5,0),0)</f>
        <v>0</v>
      </c>
      <c r="J180" s="19" t="s">
        <v>194</v>
      </c>
    </row>
    <row r="181" spans="1:10" x14ac:dyDescent="0.25">
      <c r="A181" s="38" t="s">
        <v>51</v>
      </c>
      <c r="B181" s="18">
        <v>1</v>
      </c>
      <c r="C181" s="17">
        <v>1.2</v>
      </c>
      <c r="D181" s="33" t="str">
        <f>IFERROR(VLOOKUP(A181,'Banco de dados'!$A$6:H377, 8,0),0)</f>
        <v>m</v>
      </c>
      <c r="E181" s="26">
        <f t="shared" si="8"/>
        <v>1.2</v>
      </c>
      <c r="F181" s="29">
        <f t="shared" si="6"/>
        <v>1.056</v>
      </c>
      <c r="G181" s="23">
        <f t="shared" si="7"/>
        <v>27</v>
      </c>
      <c r="H181" s="22">
        <f>IFERROR(VLOOKUP(A181,'Banco de dados'!$A$6:F377, 3,0),0)</f>
        <v>22.5</v>
      </c>
      <c r="I181" s="24">
        <f>IFERROR(VLOOKUP(A181,'Banco de dados'!$A$6:$F$199, 5,0),0)</f>
        <v>0.88</v>
      </c>
      <c r="J181" s="39" t="s">
        <v>197</v>
      </c>
    </row>
    <row r="182" spans="1:10" x14ac:dyDescent="0.25">
      <c r="A182" s="38" t="s">
        <v>36</v>
      </c>
      <c r="B182" s="18">
        <v>2</v>
      </c>
      <c r="C182" s="17">
        <f>(0.113*0.15)</f>
        <v>1.695E-2</v>
      </c>
      <c r="D182" s="33" t="str">
        <f>IFERROR(VLOOKUP(A182,'Banco de dados'!$A$6:H378, 8,0),0)</f>
        <v>m²</v>
      </c>
      <c r="E182" s="26">
        <f t="shared" si="8"/>
        <v>3.39E-2</v>
      </c>
      <c r="F182" s="29">
        <f t="shared" si="6"/>
        <v>6.9088199999999989E-2</v>
      </c>
      <c r="G182" s="23">
        <f t="shared" si="7"/>
        <v>2.5279229999999999</v>
      </c>
      <c r="H182" s="22">
        <f>IFERROR(VLOOKUP(A182,'Banco de dados'!$A$6:F378, 3,0),0)</f>
        <v>74.569999999999993</v>
      </c>
      <c r="I182" s="24">
        <f>IFERROR(VLOOKUP(A182,'Banco de dados'!$A$6:$F$199, 5,0),0)</f>
        <v>2.0379999999999998</v>
      </c>
      <c r="J182" s="39" t="s">
        <v>197</v>
      </c>
    </row>
    <row r="183" spans="1:10" x14ac:dyDescent="0.25">
      <c r="A183" s="38" t="s">
        <v>36</v>
      </c>
      <c r="B183" s="18">
        <v>2</v>
      </c>
      <c r="C183" s="17">
        <f>(0.13*0.15)</f>
        <v>1.95E-2</v>
      </c>
      <c r="D183" s="33" t="str">
        <f>IFERROR(VLOOKUP(A183,'Banco de dados'!$A$6:H379, 8,0),0)</f>
        <v>m²</v>
      </c>
      <c r="E183" s="26">
        <f t="shared" si="8"/>
        <v>3.9E-2</v>
      </c>
      <c r="F183" s="29">
        <f t="shared" si="6"/>
        <v>7.9481999999999997E-2</v>
      </c>
      <c r="G183" s="23">
        <f t="shared" si="7"/>
        <v>2.9082299999999996</v>
      </c>
      <c r="H183" s="22">
        <f>IFERROR(VLOOKUP(A183,'Banco de dados'!$A$6:F379, 3,0),0)</f>
        <v>74.569999999999993</v>
      </c>
      <c r="I183" s="24">
        <f>IFERROR(VLOOKUP(A183,'Banco de dados'!$A$6:$F$199, 5,0),0)</f>
        <v>2.0379999999999998</v>
      </c>
      <c r="J183" s="39" t="s">
        <v>197</v>
      </c>
    </row>
    <row r="184" spans="1:10" ht="30" x14ac:dyDescent="0.25">
      <c r="A184" s="38" t="s">
        <v>71</v>
      </c>
      <c r="B184" s="18">
        <v>10</v>
      </c>
      <c r="C184" s="17">
        <v>1</v>
      </c>
      <c r="D184" s="33" t="str">
        <f>IFERROR(VLOOKUP(A184,'Banco de dados'!$A$6:H380, 8,0),0)</f>
        <v>pç</v>
      </c>
      <c r="E184" s="26">
        <f t="shared" si="8"/>
        <v>10</v>
      </c>
      <c r="F184" s="29">
        <f t="shared" si="6"/>
        <v>0</v>
      </c>
      <c r="G184" s="23">
        <f t="shared" si="7"/>
        <v>0</v>
      </c>
      <c r="H184" s="22">
        <f>IFERROR(VLOOKUP(A184,'Banco de dados'!$A$6:F380, 3,0),0)</f>
        <v>0</v>
      </c>
      <c r="I184" s="24">
        <f>IFERROR(VLOOKUP(A184,'Banco de dados'!$A$6:$F$199, 5,0),0)</f>
        <v>0</v>
      </c>
      <c r="J184" s="39" t="s">
        <v>197</v>
      </c>
    </row>
    <row r="185" spans="1:10" ht="30" x14ac:dyDescent="0.25">
      <c r="A185" s="38" t="s">
        <v>93</v>
      </c>
      <c r="B185" s="18">
        <v>10</v>
      </c>
      <c r="C185" s="17">
        <v>1</v>
      </c>
      <c r="D185" s="33" t="str">
        <f>IFERROR(VLOOKUP(A185,'Banco de dados'!$A$6:H381, 8,0),0)</f>
        <v>pç</v>
      </c>
      <c r="E185" s="26">
        <f t="shared" si="8"/>
        <v>10</v>
      </c>
      <c r="F185" s="29">
        <f t="shared" si="6"/>
        <v>0</v>
      </c>
      <c r="G185" s="23">
        <f t="shared" si="7"/>
        <v>0</v>
      </c>
      <c r="H185" s="22">
        <f>IFERROR(VLOOKUP(A185,'Banco de dados'!$A$6:F381, 3,0),0)</f>
        <v>0</v>
      </c>
      <c r="I185" s="24">
        <f>IFERROR(VLOOKUP(A185,'Banco de dados'!$A$6:$F$199, 5,0),0)</f>
        <v>0</v>
      </c>
      <c r="J185" s="39" t="s">
        <v>197</v>
      </c>
    </row>
    <row r="186" spans="1:10" ht="30" x14ac:dyDescent="0.25">
      <c r="A186" s="38" t="s">
        <v>82</v>
      </c>
      <c r="B186" s="18">
        <v>20</v>
      </c>
      <c r="C186" s="17">
        <v>1</v>
      </c>
      <c r="D186" s="33" t="str">
        <f>IFERROR(VLOOKUP(A186,'Banco de dados'!$A$6:H382, 8,0),0)</f>
        <v>pç</v>
      </c>
      <c r="E186" s="26">
        <f t="shared" si="8"/>
        <v>20</v>
      </c>
      <c r="F186" s="29">
        <f t="shared" si="6"/>
        <v>0</v>
      </c>
      <c r="G186" s="23">
        <f t="shared" si="7"/>
        <v>0</v>
      </c>
      <c r="H186" s="22">
        <f>IFERROR(VLOOKUP(A186,'Banco de dados'!$A$6:F382, 3,0),0)</f>
        <v>0</v>
      </c>
      <c r="I186" s="24">
        <f>IFERROR(VLOOKUP(A186,'Banco de dados'!$A$6:$F$199, 5,0),0)</f>
        <v>0</v>
      </c>
      <c r="J186" s="39" t="s">
        <v>197</v>
      </c>
    </row>
    <row r="187" spans="1:10" ht="60" x14ac:dyDescent="0.25">
      <c r="A187" s="38" t="s">
        <v>33</v>
      </c>
      <c r="B187" s="18">
        <v>1</v>
      </c>
      <c r="C187" s="17">
        <v>1</v>
      </c>
      <c r="D187" s="33" t="str">
        <f>IFERROR(VLOOKUP(A187,'Banco de dados'!$A$6:H383, 8,0),0)</f>
        <v>cj</v>
      </c>
      <c r="E187" s="26">
        <f t="shared" si="8"/>
        <v>1</v>
      </c>
      <c r="F187" s="29">
        <f t="shared" si="6"/>
        <v>0</v>
      </c>
      <c r="G187" s="23">
        <f t="shared" si="7"/>
        <v>0</v>
      </c>
      <c r="H187" s="22">
        <f>IFERROR(VLOOKUP(A187,'Banco de dados'!$A$6:F383, 3,0),0)</f>
        <v>0</v>
      </c>
      <c r="I187" s="24">
        <f>IFERROR(VLOOKUP(A187,'Banco de dados'!$A$6:$F$199, 5,0),0)</f>
        <v>0</v>
      </c>
      <c r="J187" s="39" t="s">
        <v>197</v>
      </c>
    </row>
    <row r="188" spans="1:10" x14ac:dyDescent="0.25">
      <c r="A188" s="10" t="s">
        <v>41</v>
      </c>
      <c r="B188" s="18">
        <v>1</v>
      </c>
      <c r="C188" s="17">
        <f>(0.22*0.28)</f>
        <v>6.1600000000000009E-2</v>
      </c>
      <c r="D188" s="33" t="str">
        <f>IFERROR(VLOOKUP(A188,'Banco de dados'!$A$6:H384, 8,0),0)</f>
        <v>m²</v>
      </c>
      <c r="E188" s="26">
        <f t="shared" si="8"/>
        <v>6.1600000000000009E-2</v>
      </c>
      <c r="F188" s="29">
        <f t="shared" si="6"/>
        <v>0.12634160000000003</v>
      </c>
      <c r="G188" s="23">
        <f t="shared" si="7"/>
        <v>6.1409040000000008</v>
      </c>
      <c r="H188" s="22">
        <f>IFERROR(VLOOKUP(A188,'Banco de dados'!$A$6:F384, 3,0),0)</f>
        <v>99.69</v>
      </c>
      <c r="I188" s="24">
        <f>IFERROR(VLOOKUP(A188,'Banco de dados'!$A$6:$F$199, 5,0),0)</f>
        <v>2.0510000000000002</v>
      </c>
      <c r="J188" s="39" t="s">
        <v>197</v>
      </c>
    </row>
    <row r="189" spans="1:10" x14ac:dyDescent="0.25">
      <c r="A189" s="10" t="s">
        <v>41</v>
      </c>
      <c r="B189" s="18">
        <v>1</v>
      </c>
      <c r="C189" s="17">
        <f>(0.082*0.26)</f>
        <v>2.1320000000000002E-2</v>
      </c>
      <c r="D189" s="33" t="str">
        <f>IFERROR(VLOOKUP(A189,'Banco de dados'!$A$6:H385, 8,0),0)</f>
        <v>m²</v>
      </c>
      <c r="E189" s="26">
        <f t="shared" si="8"/>
        <v>2.1320000000000002E-2</v>
      </c>
      <c r="F189" s="29">
        <f t="shared" si="6"/>
        <v>4.3727320000000007E-2</v>
      </c>
      <c r="G189" s="23">
        <f t="shared" si="7"/>
        <v>2.1253908000000004</v>
      </c>
      <c r="H189" s="22">
        <f>IFERROR(VLOOKUP(A189,'Banco de dados'!$A$6:F385, 3,0),0)</f>
        <v>99.69</v>
      </c>
      <c r="I189" s="24">
        <f>IFERROR(VLOOKUP(A189,'Banco de dados'!$A$6:$F$199, 5,0),0)</f>
        <v>2.0510000000000002</v>
      </c>
      <c r="J189" s="39" t="s">
        <v>197</v>
      </c>
    </row>
    <row r="190" spans="1:10" x14ac:dyDescent="0.25">
      <c r="A190" s="38" t="s">
        <v>38</v>
      </c>
      <c r="B190" s="18">
        <v>1</v>
      </c>
      <c r="C190" s="17">
        <f>0.108*0.108</f>
        <v>1.1663999999999999E-2</v>
      </c>
      <c r="D190" s="33" t="str">
        <f>IFERROR(VLOOKUP(A190,'Banco de dados'!$A$6:H386, 8,0),0)</f>
        <v>m²</v>
      </c>
      <c r="E190" s="26">
        <f t="shared" si="8"/>
        <v>1.1663999999999999E-2</v>
      </c>
      <c r="F190" s="29">
        <f t="shared" si="6"/>
        <v>2.3619599999999998E-2</v>
      </c>
      <c r="G190" s="23">
        <f t="shared" si="7"/>
        <v>0.57690143999999999</v>
      </c>
      <c r="H190" s="22">
        <f>IFERROR(VLOOKUP(A190,'Banco de dados'!$A$6:F386, 3,0),0)</f>
        <v>49.46</v>
      </c>
      <c r="I190" s="24">
        <f>IFERROR(VLOOKUP(A190,'Banco de dados'!$A$6:$F$199, 5,0),0)</f>
        <v>2.0249999999999999</v>
      </c>
      <c r="J190" s="19" t="s">
        <v>195</v>
      </c>
    </row>
    <row r="191" spans="1:10" x14ac:dyDescent="0.25">
      <c r="A191" s="38" t="s">
        <v>38</v>
      </c>
      <c r="B191" s="18">
        <v>1</v>
      </c>
      <c r="C191" s="17">
        <f>0.13*0.2</f>
        <v>2.6000000000000002E-2</v>
      </c>
      <c r="D191" s="33" t="str">
        <f>IFERROR(VLOOKUP(A191,'Banco de dados'!$A$6:H387, 8,0),0)</f>
        <v>m²</v>
      </c>
      <c r="E191" s="26">
        <f t="shared" si="8"/>
        <v>2.6000000000000002E-2</v>
      </c>
      <c r="F191" s="29">
        <f t="shared" si="6"/>
        <v>5.2650000000000002E-2</v>
      </c>
      <c r="G191" s="23">
        <f t="shared" si="7"/>
        <v>1.2859600000000002</v>
      </c>
      <c r="H191" s="22">
        <f>IFERROR(VLOOKUP(A191,'Banco de dados'!$A$6:F387, 3,0),0)</f>
        <v>49.46</v>
      </c>
      <c r="I191" s="24">
        <f>IFERROR(VLOOKUP(A191,'Banco de dados'!$A$6:$F$199, 5,0),0)</f>
        <v>2.0249999999999999</v>
      </c>
      <c r="J191" s="19" t="s">
        <v>195</v>
      </c>
    </row>
    <row r="192" spans="1:10" ht="30" x14ac:dyDescent="0.25">
      <c r="A192" s="38" t="s">
        <v>59</v>
      </c>
      <c r="B192" s="18">
        <v>1</v>
      </c>
      <c r="C192" s="17">
        <v>0.55000000000000004</v>
      </c>
      <c r="D192" s="33" t="str">
        <f>IFERROR(VLOOKUP(A192,'Banco de dados'!$A$6:H388, 8,0),0)</f>
        <v>m</v>
      </c>
      <c r="E192" s="26">
        <f t="shared" si="8"/>
        <v>0.55000000000000004</v>
      </c>
      <c r="F192" s="29">
        <f t="shared" si="6"/>
        <v>0.2772</v>
      </c>
      <c r="G192" s="23">
        <f t="shared" si="7"/>
        <v>8.5910000000000011</v>
      </c>
      <c r="H192" s="22">
        <f>IFERROR(VLOOKUP(A192,'Banco de dados'!$A$6:F388, 3,0),0)</f>
        <v>15.62</v>
      </c>
      <c r="I192" s="24">
        <f>IFERROR(VLOOKUP(A192,'Banco de dados'!$A$6:$F$199, 5,0),0)</f>
        <v>0.504</v>
      </c>
      <c r="J192" s="19" t="s">
        <v>195</v>
      </c>
    </row>
    <row r="193" spans="1:10" x14ac:dyDescent="0.25">
      <c r="A193" s="38" t="s">
        <v>24</v>
      </c>
      <c r="B193" s="18">
        <v>1</v>
      </c>
      <c r="C193" s="17">
        <v>0.56000000000000005</v>
      </c>
      <c r="D193" s="33" t="str">
        <f>IFERROR(VLOOKUP(A193,'Banco de dados'!$A$6:H389, 8,0),0)</f>
        <v>m</v>
      </c>
      <c r="E193" s="26">
        <f t="shared" si="8"/>
        <v>0.56000000000000005</v>
      </c>
      <c r="F193" s="29">
        <f t="shared" si="6"/>
        <v>0.19936000000000001</v>
      </c>
      <c r="G193" s="23">
        <f t="shared" si="7"/>
        <v>8.9936000000000007</v>
      </c>
      <c r="H193" s="22">
        <f>IFERROR(VLOOKUP(A193,'Banco de dados'!$A$6:F389, 3,0),0)</f>
        <v>16.059999999999999</v>
      </c>
      <c r="I193" s="24">
        <f>IFERROR(VLOOKUP(A193,'Banco de dados'!$A$6:$F$199, 5,0),0)</f>
        <v>0.35599999999999998</v>
      </c>
      <c r="J193" s="19" t="s">
        <v>195</v>
      </c>
    </row>
    <row r="194" spans="1:10" x14ac:dyDescent="0.25">
      <c r="A194" s="38" t="s">
        <v>96</v>
      </c>
      <c r="B194" s="18">
        <v>4</v>
      </c>
      <c r="C194" s="17">
        <v>1</v>
      </c>
      <c r="D194" s="33" t="str">
        <f>IFERROR(VLOOKUP(A194,'Banco de dados'!$A$6:H390, 8,0),0)</f>
        <v>cj</v>
      </c>
      <c r="E194" s="26">
        <f t="shared" si="8"/>
        <v>4</v>
      </c>
      <c r="F194" s="29">
        <f t="shared" si="6"/>
        <v>0</v>
      </c>
      <c r="G194" s="23">
        <f t="shared" si="7"/>
        <v>0</v>
      </c>
      <c r="H194" s="22">
        <f>IFERROR(VLOOKUP(A194,'Banco de dados'!$A$6:F390, 3,0),0)</f>
        <v>0</v>
      </c>
      <c r="I194" s="24">
        <f>IFERROR(VLOOKUP(A194,'Banco de dados'!$A$6:$F$199, 5,0),0)</f>
        <v>0</v>
      </c>
      <c r="J194" s="19" t="s">
        <v>195</v>
      </c>
    </row>
    <row r="195" spans="1:10" x14ac:dyDescent="0.25">
      <c r="A195" s="38" t="s">
        <v>67</v>
      </c>
      <c r="B195" s="18">
        <v>1</v>
      </c>
      <c r="C195" s="17">
        <f>0.13*0.2</f>
        <v>2.6000000000000002E-2</v>
      </c>
      <c r="D195" s="33" t="str">
        <f>IFERROR(VLOOKUP(A195,'Banco de dados'!$A$6:H391, 8,0),0)</f>
        <v>kg</v>
      </c>
      <c r="E195" s="26">
        <f t="shared" si="8"/>
        <v>2.6000000000000002E-2</v>
      </c>
      <c r="F195" s="29">
        <f t="shared" ref="F195:F258" si="9">E195*I195</f>
        <v>0</v>
      </c>
      <c r="G195" s="23">
        <f t="shared" ref="G195:G258" si="10">E195*H195</f>
        <v>0</v>
      </c>
      <c r="H195" s="22">
        <f>IFERROR(VLOOKUP(A195,'Banco de dados'!$A$6:F391, 3,0),0)</f>
        <v>0</v>
      </c>
      <c r="I195" s="24">
        <f>IFERROR(VLOOKUP(A195,'Banco de dados'!$A$6:$F$199, 5,0),0)</f>
        <v>0</v>
      </c>
      <c r="J195" s="19" t="s">
        <v>195</v>
      </c>
    </row>
    <row r="196" spans="1:10" x14ac:dyDescent="0.25">
      <c r="A196" s="10" t="s">
        <v>177</v>
      </c>
      <c r="B196" s="45">
        <v>2</v>
      </c>
      <c r="C196" s="45">
        <v>0.35</v>
      </c>
      <c r="D196" s="33" t="str">
        <f>IFERROR(VLOOKUP(A196,'Banco de dados'!$A$6:H392, 8,0),0)</f>
        <v>m</v>
      </c>
      <c r="E196" s="26">
        <f t="shared" ref="E196:E259" si="11">B196*C196</f>
        <v>0.7</v>
      </c>
      <c r="F196" s="29">
        <f t="shared" si="9"/>
        <v>0.26798016000000002</v>
      </c>
      <c r="G196" s="23">
        <f t="shared" si="10"/>
        <v>130.9</v>
      </c>
      <c r="H196" s="22">
        <f>IFERROR(VLOOKUP(A196,'Banco de dados'!$A$6:F392, 3,0),0)</f>
        <v>187</v>
      </c>
      <c r="I196" s="24">
        <f>IFERROR(VLOOKUP(A196,'Banco de dados'!$A$6:$F$199, 5,0),0)</f>
        <v>0.38282880000000008</v>
      </c>
      <c r="J196" s="19" t="s">
        <v>194</v>
      </c>
    </row>
    <row r="197" spans="1:10" ht="30" x14ac:dyDescent="0.25">
      <c r="A197" s="44" t="s">
        <v>176</v>
      </c>
      <c r="B197" s="45">
        <v>1</v>
      </c>
      <c r="C197" s="45">
        <v>1.6919999999999999</v>
      </c>
      <c r="D197" s="33" t="str">
        <f>IFERROR(VLOOKUP(A197,'Banco de dados'!$A$6:H393, 8,0),0)</f>
        <v>m</v>
      </c>
      <c r="E197" s="26">
        <f t="shared" si="11"/>
        <v>1.6919999999999999</v>
      </c>
      <c r="F197" s="29">
        <f t="shared" si="9"/>
        <v>2.0913119999999998</v>
      </c>
      <c r="G197" s="23">
        <f t="shared" si="10"/>
        <v>89.676000000000002</v>
      </c>
      <c r="H197" s="22">
        <f>IFERROR(VLOOKUP(A197,'Banco de dados'!$A$6:F393, 3,0),0)</f>
        <v>53</v>
      </c>
      <c r="I197" s="24">
        <f>IFERROR(VLOOKUP(A197,'Banco de dados'!$A$6:$F$199, 5,0),0)</f>
        <v>1.236</v>
      </c>
      <c r="J197" s="19" t="s">
        <v>194</v>
      </c>
    </row>
    <row r="198" spans="1:10" ht="30" x14ac:dyDescent="0.25">
      <c r="A198" s="44" t="s">
        <v>176</v>
      </c>
      <c r="B198" s="45">
        <v>1</v>
      </c>
      <c r="C198" s="45">
        <v>1.5169999999999999</v>
      </c>
      <c r="D198" s="33" t="str">
        <f>IFERROR(VLOOKUP(A198,'Banco de dados'!$A$6:H394, 8,0),0)</f>
        <v>m</v>
      </c>
      <c r="E198" s="26">
        <f t="shared" si="11"/>
        <v>1.5169999999999999</v>
      </c>
      <c r="F198" s="29">
        <f t="shared" si="9"/>
        <v>1.8750119999999999</v>
      </c>
      <c r="G198" s="23">
        <f t="shared" si="10"/>
        <v>80.400999999999996</v>
      </c>
      <c r="H198" s="22">
        <f>IFERROR(VLOOKUP(A198,'Banco de dados'!$A$6:F394, 3,0),0)</f>
        <v>53</v>
      </c>
      <c r="I198" s="24">
        <f>IFERROR(VLOOKUP(A198,'Banco de dados'!$A$6:$F$199, 5,0),0)</f>
        <v>1.236</v>
      </c>
      <c r="J198" s="19" t="s">
        <v>194</v>
      </c>
    </row>
    <row r="199" spans="1:10" x14ac:dyDescent="0.25">
      <c r="A199" s="10" t="s">
        <v>41</v>
      </c>
      <c r="B199" s="45">
        <v>4</v>
      </c>
      <c r="C199" s="45">
        <v>3.5000000000000003E-2</v>
      </c>
      <c r="D199" s="33" t="str">
        <f>IFERROR(VLOOKUP(A199,'Banco de dados'!$A$6:H395, 8,0),0)</f>
        <v>m²</v>
      </c>
      <c r="E199" s="26">
        <f t="shared" si="11"/>
        <v>0.14000000000000001</v>
      </c>
      <c r="F199" s="29">
        <f t="shared" si="9"/>
        <v>0.28714000000000006</v>
      </c>
      <c r="G199" s="23">
        <f t="shared" si="10"/>
        <v>13.956600000000002</v>
      </c>
      <c r="H199" s="22">
        <f>IFERROR(VLOOKUP(A199,'Banco de dados'!$A$6:F395, 3,0),0)</f>
        <v>99.69</v>
      </c>
      <c r="I199" s="24">
        <f>IFERROR(VLOOKUP(A199,'Banco de dados'!$A$6:$F$199, 5,0),0)</f>
        <v>2.0510000000000002</v>
      </c>
      <c r="J199" s="19" t="s">
        <v>194</v>
      </c>
    </row>
    <row r="200" spans="1:10" x14ac:dyDescent="0.25">
      <c r="A200" s="44" t="s">
        <v>39</v>
      </c>
      <c r="B200" s="45">
        <v>8</v>
      </c>
      <c r="C200" s="17">
        <f>0.162*0.062</f>
        <v>1.0044000000000001E-2</v>
      </c>
      <c r="D200" s="33" t="str">
        <f>IFERROR(VLOOKUP(A200,'Banco de dados'!$A$6:H396, 8,0),0)</f>
        <v>m²</v>
      </c>
      <c r="E200" s="26">
        <f t="shared" si="11"/>
        <v>8.0352000000000007E-2</v>
      </c>
      <c r="F200" s="29">
        <f t="shared" si="9"/>
        <v>0.163275264</v>
      </c>
      <c r="G200" s="23">
        <f t="shared" si="10"/>
        <v>5.0461056000000006</v>
      </c>
      <c r="H200" s="22">
        <f>IFERROR(VLOOKUP(A200,'Banco de dados'!$A$6:F396, 3,0),0)</f>
        <v>62.8</v>
      </c>
      <c r="I200" s="24">
        <f>IFERROR(VLOOKUP(A200,'Banco de dados'!$A$6:$F$199, 5,0),0)</f>
        <v>2.032</v>
      </c>
      <c r="J200" s="19" t="s">
        <v>194</v>
      </c>
    </row>
    <row r="201" spans="1:10" x14ac:dyDescent="0.25">
      <c r="A201" s="10" t="s">
        <v>177</v>
      </c>
      <c r="B201" s="45">
        <v>2</v>
      </c>
      <c r="C201" s="45">
        <v>0.35</v>
      </c>
      <c r="D201" s="33" t="str">
        <f>IFERROR(VLOOKUP(A201,'Banco de dados'!$A$6:H397, 8,0),0)</f>
        <v>m</v>
      </c>
      <c r="E201" s="26">
        <f t="shared" si="11"/>
        <v>0.7</v>
      </c>
      <c r="F201" s="29">
        <f t="shared" si="9"/>
        <v>0.26798016000000002</v>
      </c>
      <c r="G201" s="23">
        <f t="shared" si="10"/>
        <v>130.9</v>
      </c>
      <c r="H201" s="22">
        <f>IFERROR(VLOOKUP(A201,'Banco de dados'!$A$6:F397, 3,0),0)</f>
        <v>187</v>
      </c>
      <c r="I201" s="24">
        <f>IFERROR(VLOOKUP(A201,'Banco de dados'!$A$6:$F$199, 5,0),0)</f>
        <v>0.38282880000000008</v>
      </c>
      <c r="J201" s="19" t="s">
        <v>194</v>
      </c>
    </row>
    <row r="202" spans="1:10" x14ac:dyDescent="0.25">
      <c r="A202" s="44" t="s">
        <v>41</v>
      </c>
      <c r="B202" s="45">
        <v>4</v>
      </c>
      <c r="C202" s="45">
        <v>3.5000000000000003E-2</v>
      </c>
      <c r="D202" s="33" t="str">
        <f>IFERROR(VLOOKUP(A202,'Banco de dados'!$A$6:H398, 8,0),0)</f>
        <v>m²</v>
      </c>
      <c r="E202" s="26">
        <f t="shared" si="11"/>
        <v>0.14000000000000001</v>
      </c>
      <c r="F202" s="29">
        <f t="shared" si="9"/>
        <v>0.28714000000000006</v>
      </c>
      <c r="G202" s="23">
        <f t="shared" si="10"/>
        <v>13.956600000000002</v>
      </c>
      <c r="H202" s="22">
        <f>IFERROR(VLOOKUP(A202,'Banco de dados'!$A$6:F398, 3,0),0)</f>
        <v>99.69</v>
      </c>
      <c r="I202" s="24">
        <f>IFERROR(VLOOKUP(A202,'Banco de dados'!$A$6:$F$199, 5,0),0)</f>
        <v>2.0510000000000002</v>
      </c>
      <c r="J202" s="19" t="s">
        <v>194</v>
      </c>
    </row>
    <row r="203" spans="1:10" x14ac:dyDescent="0.25">
      <c r="A203" s="44" t="s">
        <v>39</v>
      </c>
      <c r="B203" s="45">
        <v>8</v>
      </c>
      <c r="C203" s="45">
        <v>0.01</v>
      </c>
      <c r="D203" s="33" t="str">
        <f>IFERROR(VLOOKUP(A203,'Banco de dados'!$A$6:H399, 8,0),0)</f>
        <v>m²</v>
      </c>
      <c r="E203" s="26">
        <f t="shared" si="11"/>
        <v>0.08</v>
      </c>
      <c r="F203" s="29">
        <f t="shared" si="9"/>
        <v>0.16256000000000001</v>
      </c>
      <c r="G203" s="23">
        <f t="shared" si="10"/>
        <v>5.024</v>
      </c>
      <c r="H203" s="22">
        <f>IFERROR(VLOOKUP(A203,'Banco de dados'!$A$6:F399, 3,0),0)</f>
        <v>62.8</v>
      </c>
      <c r="I203" s="24">
        <f>IFERROR(VLOOKUP(A203,'Banco de dados'!$A$6:$F$199, 5,0),0)</f>
        <v>2.032</v>
      </c>
      <c r="J203" s="19" t="s">
        <v>194</v>
      </c>
    </row>
    <row r="204" spans="1:10" ht="30" x14ac:dyDescent="0.25">
      <c r="A204" s="44" t="s">
        <v>92</v>
      </c>
      <c r="B204" s="45">
        <v>12</v>
      </c>
      <c r="C204" s="45">
        <v>1</v>
      </c>
      <c r="D204" s="33" t="str">
        <f>IFERROR(VLOOKUP(A204,'Banco de dados'!$A$6:H400, 8,0),0)</f>
        <v>pç</v>
      </c>
      <c r="E204" s="26">
        <f t="shared" si="11"/>
        <v>12</v>
      </c>
      <c r="F204" s="29">
        <f t="shared" si="9"/>
        <v>0</v>
      </c>
      <c r="G204" s="23">
        <f t="shared" si="10"/>
        <v>0</v>
      </c>
      <c r="H204" s="22">
        <f>IFERROR(VLOOKUP(A204,'Banco de dados'!$A$6:F400, 3,0),0)</f>
        <v>0</v>
      </c>
      <c r="I204" s="24">
        <f>IFERROR(VLOOKUP(A204,'Banco de dados'!$A$6:$F$199, 5,0),0)</f>
        <v>0</v>
      </c>
      <c r="J204" s="19" t="s">
        <v>194</v>
      </c>
    </row>
    <row r="205" spans="1:10" ht="45" x14ac:dyDescent="0.25">
      <c r="A205" s="46" t="s">
        <v>131</v>
      </c>
      <c r="B205" s="45">
        <v>12</v>
      </c>
      <c r="C205" s="45">
        <v>1</v>
      </c>
      <c r="D205" s="33" t="str">
        <f>IFERROR(VLOOKUP(A205,'Banco de dados'!$A$6:H401, 8,0),0)</f>
        <v>pç</v>
      </c>
      <c r="E205" s="26">
        <f t="shared" si="11"/>
        <v>12</v>
      </c>
      <c r="F205" s="29">
        <f t="shared" si="9"/>
        <v>0</v>
      </c>
      <c r="G205" s="23">
        <f t="shared" si="10"/>
        <v>0</v>
      </c>
      <c r="H205" s="22">
        <f>IFERROR(VLOOKUP(A205,'Banco de dados'!$A$6:F401, 3,0),0)</f>
        <v>0</v>
      </c>
      <c r="I205" s="24">
        <f>IFERROR(VLOOKUP(A205,'Banco de dados'!$A$6:$F$199, 5,0),0)</f>
        <v>0</v>
      </c>
      <c r="J205" s="19" t="s">
        <v>194</v>
      </c>
    </row>
    <row r="206" spans="1:10" ht="30" x14ac:dyDescent="0.25">
      <c r="A206" s="44" t="s">
        <v>80</v>
      </c>
      <c r="B206" s="45">
        <v>24</v>
      </c>
      <c r="C206" s="45">
        <v>1</v>
      </c>
      <c r="D206" s="33" t="str">
        <f>IFERROR(VLOOKUP(A206,'Banco de dados'!$A$6:H402, 8,0),0)</f>
        <v>pç</v>
      </c>
      <c r="E206" s="26">
        <f t="shared" si="11"/>
        <v>24</v>
      </c>
      <c r="F206" s="29">
        <f t="shared" si="9"/>
        <v>0</v>
      </c>
      <c r="G206" s="23">
        <f t="shared" si="10"/>
        <v>0</v>
      </c>
      <c r="H206" s="22">
        <f>IFERROR(VLOOKUP(A206,'Banco de dados'!$A$6:F402, 3,0),0)</f>
        <v>0</v>
      </c>
      <c r="I206" s="24">
        <f>IFERROR(VLOOKUP(A206,'Banco de dados'!$A$6:$F$199, 5,0),0)</f>
        <v>0</v>
      </c>
      <c r="J206" s="19" t="s">
        <v>194</v>
      </c>
    </row>
    <row r="207" spans="1:10" ht="45" x14ac:dyDescent="0.25">
      <c r="A207" s="44" t="s">
        <v>159</v>
      </c>
      <c r="B207" s="45">
        <v>1</v>
      </c>
      <c r="C207" s="45">
        <v>1</v>
      </c>
      <c r="D207" s="33" t="str">
        <f>IFERROR(VLOOKUP(A207,'Banco de dados'!$A$6:H403, 8,0),0)</f>
        <v>pç</v>
      </c>
      <c r="E207" s="26">
        <f t="shared" si="11"/>
        <v>1</v>
      </c>
      <c r="F207" s="29">
        <f t="shared" si="9"/>
        <v>0</v>
      </c>
      <c r="G207" s="23">
        <f t="shared" si="10"/>
        <v>0</v>
      </c>
      <c r="H207" s="22">
        <f>IFERROR(VLOOKUP(A207,'Banco de dados'!$A$6:F403, 3,0),0)</f>
        <v>0</v>
      </c>
      <c r="I207" s="24">
        <f>IFERROR(VLOOKUP(A207,'Banco de dados'!$A$6:$F$199, 5,0),0)</f>
        <v>0</v>
      </c>
      <c r="J207" s="19" t="s">
        <v>194</v>
      </c>
    </row>
    <row r="208" spans="1:10" x14ac:dyDescent="0.25">
      <c r="A208" s="46" t="s">
        <v>138</v>
      </c>
      <c r="B208" s="45">
        <v>1</v>
      </c>
      <c r="C208" s="45">
        <v>1</v>
      </c>
      <c r="D208" s="33" t="str">
        <f>IFERROR(VLOOKUP(A208,'Banco de dados'!$A$6:H404, 8,0),0)</f>
        <v>m²</v>
      </c>
      <c r="E208" s="26">
        <f t="shared" si="11"/>
        <v>1</v>
      </c>
      <c r="F208" s="29">
        <f t="shared" si="9"/>
        <v>0</v>
      </c>
      <c r="G208" s="23">
        <f t="shared" si="10"/>
        <v>0</v>
      </c>
      <c r="H208" s="22">
        <f>IFERROR(VLOOKUP(A208,'Banco de dados'!$A$6:F404, 3,0),0)</f>
        <v>0</v>
      </c>
      <c r="I208" s="24">
        <f>IFERROR(VLOOKUP(A208,'Banco de dados'!$A$6:$F$199, 5,0),0)</f>
        <v>0</v>
      </c>
      <c r="J208" s="19" t="s">
        <v>194</v>
      </c>
    </row>
    <row r="209" spans="1:10" x14ac:dyDescent="0.25">
      <c r="A209" s="38" t="s">
        <v>19</v>
      </c>
      <c r="B209" s="18">
        <v>1</v>
      </c>
      <c r="C209" s="17">
        <v>0.185</v>
      </c>
      <c r="D209" s="33" t="str">
        <f>IFERROR(VLOOKUP(A209,'Banco de dados'!$A$6:H405, 8,0),0)</f>
        <v>m</v>
      </c>
      <c r="E209" s="26">
        <f t="shared" si="11"/>
        <v>0.185</v>
      </c>
      <c r="F209" s="29">
        <f t="shared" si="9"/>
        <v>3.7739999999999996E-2</v>
      </c>
      <c r="G209" s="23">
        <f t="shared" si="10"/>
        <v>0.87690000000000001</v>
      </c>
      <c r="H209" s="22">
        <f>IFERROR(VLOOKUP(A209,'Banco de dados'!$A$6:F405, 3,0),0)</f>
        <v>4.74</v>
      </c>
      <c r="I209" s="24">
        <f>IFERROR(VLOOKUP(A209,'Banco de dados'!$A$6:$F$199, 5,0),0)</f>
        <v>0.20399999999999999</v>
      </c>
      <c r="J209" s="19" t="s">
        <v>193</v>
      </c>
    </row>
    <row r="210" spans="1:10" x14ac:dyDescent="0.25">
      <c r="A210" s="38" t="s">
        <v>38</v>
      </c>
      <c r="B210" s="18">
        <v>1</v>
      </c>
      <c r="C210" s="17">
        <f>0.09*0.09</f>
        <v>8.0999999999999996E-3</v>
      </c>
      <c r="D210" s="33" t="str">
        <f>IFERROR(VLOOKUP(A210,'Banco de dados'!$A$6:H406, 8,0),0)</f>
        <v>m²</v>
      </c>
      <c r="E210" s="26">
        <f t="shared" si="11"/>
        <v>8.0999999999999996E-3</v>
      </c>
      <c r="F210" s="29">
        <f t="shared" si="9"/>
        <v>1.6402499999999997E-2</v>
      </c>
      <c r="G210" s="23">
        <f t="shared" si="10"/>
        <v>0.40062599999999998</v>
      </c>
      <c r="H210" s="22">
        <f>IFERROR(VLOOKUP(A210,'Banco de dados'!$A$6:F406, 3,0),0)</f>
        <v>49.46</v>
      </c>
      <c r="I210" s="24">
        <f>IFERROR(VLOOKUP(A210,'Banco de dados'!$A$6:$F$199, 5,0),0)</f>
        <v>2.0249999999999999</v>
      </c>
      <c r="J210" s="19" t="s">
        <v>193</v>
      </c>
    </row>
    <row r="211" spans="1:10" x14ac:dyDescent="0.25">
      <c r="B211" s="18"/>
      <c r="C211" s="17"/>
      <c r="D211" s="33">
        <f>IFERROR(VLOOKUP(A211,'Banco de dados'!$A$6:H407, 8,0),0)</f>
        <v>0</v>
      </c>
      <c r="E211" s="26">
        <f t="shared" si="11"/>
        <v>0</v>
      </c>
      <c r="F211" s="29">
        <f t="shared" si="9"/>
        <v>0</v>
      </c>
      <c r="G211" s="23">
        <f t="shared" si="10"/>
        <v>0</v>
      </c>
      <c r="H211" s="22">
        <f>IFERROR(VLOOKUP(A211,'Banco de dados'!$A$6:F407, 3,0),0)</f>
        <v>0</v>
      </c>
      <c r="I211" s="24">
        <f>IFERROR(VLOOKUP(A211,'Banco de dados'!$A$6:$F$199, 5,0),0)</f>
        <v>0</v>
      </c>
      <c r="J211" s="19"/>
    </row>
    <row r="212" spans="1:10" x14ac:dyDescent="0.25">
      <c r="B212" s="18"/>
      <c r="C212" s="17"/>
      <c r="D212" s="33">
        <f>IFERROR(VLOOKUP(A212,'Banco de dados'!$A$6:H408, 8,0),0)</f>
        <v>0</v>
      </c>
      <c r="E212" s="26">
        <f t="shared" si="11"/>
        <v>0</v>
      </c>
      <c r="F212" s="29">
        <f t="shared" si="9"/>
        <v>0</v>
      </c>
      <c r="G212" s="23">
        <f t="shared" si="10"/>
        <v>0</v>
      </c>
      <c r="H212" s="22">
        <f>IFERROR(VLOOKUP(A212,'Banco de dados'!$A$6:F408, 3,0),0)</f>
        <v>0</v>
      </c>
      <c r="I212" s="24">
        <f>IFERROR(VLOOKUP(A212,'Banco de dados'!$A$6:$F$199, 5,0),0)</f>
        <v>0</v>
      </c>
      <c r="J212" s="19"/>
    </row>
    <row r="213" spans="1:10" x14ac:dyDescent="0.25">
      <c r="B213" s="18"/>
      <c r="C213" s="17"/>
      <c r="D213" s="33">
        <f>IFERROR(VLOOKUP(A213,'Banco de dados'!$A$6:H409, 8,0),0)</f>
        <v>0</v>
      </c>
      <c r="E213" s="26">
        <f t="shared" si="11"/>
        <v>0</v>
      </c>
      <c r="F213" s="29">
        <f t="shared" si="9"/>
        <v>0</v>
      </c>
      <c r="G213" s="23">
        <f t="shared" si="10"/>
        <v>0</v>
      </c>
      <c r="H213" s="22">
        <f>IFERROR(VLOOKUP(A213,'Banco de dados'!$A$6:F409, 3,0),0)</f>
        <v>0</v>
      </c>
      <c r="I213" s="24">
        <f>IFERROR(VLOOKUP(A213,'Banco de dados'!$A$6:$F$199, 5,0),0)</f>
        <v>0</v>
      </c>
      <c r="J213" s="19"/>
    </row>
    <row r="214" spans="1:10" x14ac:dyDescent="0.25">
      <c r="B214" s="18"/>
      <c r="C214" s="17"/>
      <c r="D214" s="33">
        <f>IFERROR(VLOOKUP(A214,'Banco de dados'!$A$6:H410, 8,0),0)</f>
        <v>0</v>
      </c>
      <c r="E214" s="26">
        <f t="shared" si="11"/>
        <v>0</v>
      </c>
      <c r="F214" s="29">
        <f t="shared" si="9"/>
        <v>0</v>
      </c>
      <c r="G214" s="23">
        <f t="shared" si="10"/>
        <v>0</v>
      </c>
      <c r="H214" s="22">
        <f>IFERROR(VLOOKUP(A214,'Banco de dados'!$A$6:F410, 3,0),0)</f>
        <v>0</v>
      </c>
      <c r="I214" s="24">
        <f>IFERROR(VLOOKUP(A214,'Banco de dados'!$A$6:$F$199, 5,0),0)</f>
        <v>0</v>
      </c>
      <c r="J214" s="19"/>
    </row>
    <row r="215" spans="1:10" x14ac:dyDescent="0.25">
      <c r="B215" s="18"/>
      <c r="C215" s="17"/>
      <c r="D215" s="33">
        <f>IFERROR(VLOOKUP(A215,'Banco de dados'!$A$6:H411, 8,0),0)</f>
        <v>0</v>
      </c>
      <c r="E215" s="26">
        <f t="shared" si="11"/>
        <v>0</v>
      </c>
      <c r="F215" s="29">
        <f t="shared" si="9"/>
        <v>0</v>
      </c>
      <c r="G215" s="23">
        <f t="shared" si="10"/>
        <v>0</v>
      </c>
      <c r="H215" s="22">
        <f>IFERROR(VLOOKUP(A215,'Banco de dados'!$A$6:F411, 3,0),0)</f>
        <v>0</v>
      </c>
      <c r="I215" s="24">
        <f>IFERROR(VLOOKUP(A215,'Banco de dados'!$A$6:$F$199, 5,0),0)</f>
        <v>0</v>
      </c>
      <c r="J215" s="19"/>
    </row>
    <row r="216" spans="1:10" x14ac:dyDescent="0.25">
      <c r="B216" s="18"/>
      <c r="C216" s="17"/>
      <c r="D216" s="33">
        <f>IFERROR(VLOOKUP(A216,'Banco de dados'!$A$6:H412, 8,0),0)</f>
        <v>0</v>
      </c>
      <c r="E216" s="26">
        <f t="shared" si="11"/>
        <v>0</v>
      </c>
      <c r="F216" s="29">
        <f t="shared" si="9"/>
        <v>0</v>
      </c>
      <c r="G216" s="23">
        <f t="shared" si="10"/>
        <v>0</v>
      </c>
      <c r="H216" s="22">
        <f>IFERROR(VLOOKUP(A216,'Banco de dados'!$A$6:F412, 3,0),0)</f>
        <v>0</v>
      </c>
      <c r="I216" s="24">
        <f>IFERROR(VLOOKUP(A216,'Banco de dados'!$A$6:$F$199, 5,0),0)</f>
        <v>0</v>
      </c>
      <c r="J216" s="19"/>
    </row>
    <row r="217" spans="1:10" x14ac:dyDescent="0.25">
      <c r="B217" s="18"/>
      <c r="C217" s="17"/>
      <c r="D217" s="33">
        <f>IFERROR(VLOOKUP(A217,'Banco de dados'!$A$6:H413, 8,0),0)</f>
        <v>0</v>
      </c>
      <c r="E217" s="26">
        <f t="shared" si="11"/>
        <v>0</v>
      </c>
      <c r="F217" s="29">
        <f t="shared" si="9"/>
        <v>0</v>
      </c>
      <c r="G217" s="23">
        <f t="shared" si="10"/>
        <v>0</v>
      </c>
      <c r="H217" s="22">
        <f>IFERROR(VLOOKUP(A217,'Banco de dados'!$A$6:F413, 3,0),0)</f>
        <v>0</v>
      </c>
      <c r="I217" s="24">
        <f>IFERROR(VLOOKUP(A217,'Banco de dados'!$A$6:$F$199, 5,0),0)</f>
        <v>0</v>
      </c>
      <c r="J217" s="19"/>
    </row>
    <row r="218" spans="1:10" x14ac:dyDescent="0.25">
      <c r="B218" s="18"/>
      <c r="C218" s="17"/>
      <c r="D218" s="33">
        <f>IFERROR(VLOOKUP(A218,'Banco de dados'!$A$6:H414, 8,0),0)</f>
        <v>0</v>
      </c>
      <c r="E218" s="26">
        <f t="shared" si="11"/>
        <v>0</v>
      </c>
      <c r="F218" s="29">
        <f t="shared" si="9"/>
        <v>0</v>
      </c>
      <c r="G218" s="23">
        <f t="shared" si="10"/>
        <v>0</v>
      </c>
      <c r="H218" s="22">
        <f>IFERROR(VLOOKUP(A218,'Banco de dados'!$A$6:F414, 3,0),0)</f>
        <v>0</v>
      </c>
      <c r="I218" s="24">
        <f>IFERROR(VLOOKUP(A218,'Banco de dados'!$A$6:$F$199, 5,0),0)</f>
        <v>0</v>
      </c>
      <c r="J218" s="19"/>
    </row>
    <row r="219" spans="1:10" x14ac:dyDescent="0.25">
      <c r="B219" s="18"/>
      <c r="C219" s="17"/>
      <c r="D219" s="33">
        <f>IFERROR(VLOOKUP(A219,'Banco de dados'!$A$6:H415, 8,0),0)</f>
        <v>0</v>
      </c>
      <c r="E219" s="26">
        <f t="shared" si="11"/>
        <v>0</v>
      </c>
      <c r="F219" s="29">
        <f t="shared" si="9"/>
        <v>0</v>
      </c>
      <c r="G219" s="23">
        <f t="shared" si="10"/>
        <v>0</v>
      </c>
      <c r="H219" s="22">
        <f>IFERROR(VLOOKUP(A219,'Banco de dados'!$A$6:F415, 3,0),0)</f>
        <v>0</v>
      </c>
      <c r="I219" s="24">
        <f>IFERROR(VLOOKUP(A219,'Banco de dados'!$A$6:$F$199, 5,0),0)</f>
        <v>0</v>
      </c>
      <c r="J219" s="19"/>
    </row>
    <row r="220" spans="1:10" x14ac:dyDescent="0.25">
      <c r="B220" s="18"/>
      <c r="C220" s="17"/>
      <c r="D220" s="33">
        <f>IFERROR(VLOOKUP(A220,'Banco de dados'!$A$6:H416, 8,0),0)</f>
        <v>0</v>
      </c>
      <c r="E220" s="26">
        <f t="shared" si="11"/>
        <v>0</v>
      </c>
      <c r="F220" s="29">
        <f t="shared" si="9"/>
        <v>0</v>
      </c>
      <c r="G220" s="23">
        <f t="shared" si="10"/>
        <v>0</v>
      </c>
      <c r="H220" s="22">
        <f>IFERROR(VLOOKUP(A220,'Banco de dados'!$A$6:F416, 3,0),0)</f>
        <v>0</v>
      </c>
      <c r="I220" s="24">
        <f>IFERROR(VLOOKUP(A220,'Banco de dados'!$A$6:$F$199, 5,0),0)</f>
        <v>0</v>
      </c>
      <c r="J220" s="19"/>
    </row>
    <row r="221" spans="1:10" x14ac:dyDescent="0.25">
      <c r="B221" s="18"/>
      <c r="C221" s="17"/>
      <c r="D221" s="33">
        <f>IFERROR(VLOOKUP(A221,'Banco de dados'!$A$6:H417, 8,0),0)</f>
        <v>0</v>
      </c>
      <c r="E221" s="26">
        <f t="shared" si="11"/>
        <v>0</v>
      </c>
      <c r="F221" s="29">
        <f t="shared" si="9"/>
        <v>0</v>
      </c>
      <c r="G221" s="23">
        <f t="shared" si="10"/>
        <v>0</v>
      </c>
      <c r="H221" s="22">
        <f>IFERROR(VLOOKUP(A221,'Banco de dados'!$A$6:F417, 3,0),0)</f>
        <v>0</v>
      </c>
      <c r="I221" s="24">
        <f>IFERROR(VLOOKUP(A221,'Banco de dados'!$A$6:$F$199, 5,0),0)</f>
        <v>0</v>
      </c>
      <c r="J221" s="19"/>
    </row>
    <row r="222" spans="1:10" x14ac:dyDescent="0.25">
      <c r="B222" s="18"/>
      <c r="C222" s="17"/>
      <c r="D222" s="33">
        <f>IFERROR(VLOOKUP(A222,'Banco de dados'!$A$6:H418, 8,0),0)</f>
        <v>0</v>
      </c>
      <c r="E222" s="26">
        <f t="shared" si="11"/>
        <v>0</v>
      </c>
      <c r="F222" s="29">
        <f t="shared" si="9"/>
        <v>0</v>
      </c>
      <c r="G222" s="23">
        <f t="shared" si="10"/>
        <v>0</v>
      </c>
      <c r="H222" s="22">
        <f>IFERROR(VLOOKUP(A222,'Banco de dados'!$A$6:F418, 3,0),0)</f>
        <v>0</v>
      </c>
      <c r="I222" s="24">
        <f>IFERROR(VLOOKUP(A222,'Banco de dados'!$A$6:$F$199, 5,0),0)</f>
        <v>0</v>
      </c>
      <c r="J222" s="19"/>
    </row>
    <row r="223" spans="1:10" x14ac:dyDescent="0.25">
      <c r="B223" s="18"/>
      <c r="C223" s="17"/>
      <c r="D223" s="33">
        <f>IFERROR(VLOOKUP(A223,'Banco de dados'!$A$6:H419, 8,0),0)</f>
        <v>0</v>
      </c>
      <c r="E223" s="26">
        <f t="shared" si="11"/>
        <v>0</v>
      </c>
      <c r="F223" s="29">
        <f t="shared" si="9"/>
        <v>0</v>
      </c>
      <c r="G223" s="23">
        <f t="shared" si="10"/>
        <v>0</v>
      </c>
      <c r="H223" s="22">
        <f>IFERROR(VLOOKUP(A223,'Banco de dados'!$A$6:F419, 3,0),0)</f>
        <v>0</v>
      </c>
      <c r="I223" s="24">
        <f>IFERROR(VLOOKUP(A223,'Banco de dados'!$A$6:$F$199, 5,0),0)</f>
        <v>0</v>
      </c>
      <c r="J223" s="19"/>
    </row>
    <row r="224" spans="1:10" x14ac:dyDescent="0.25">
      <c r="B224" s="18"/>
      <c r="C224" s="17"/>
      <c r="D224" s="33">
        <f>IFERROR(VLOOKUP(A224,'Banco de dados'!$A$6:H420, 8,0),0)</f>
        <v>0</v>
      </c>
      <c r="E224" s="26">
        <f t="shared" si="11"/>
        <v>0</v>
      </c>
      <c r="F224" s="29">
        <f t="shared" si="9"/>
        <v>0</v>
      </c>
      <c r="G224" s="23">
        <f t="shared" si="10"/>
        <v>0</v>
      </c>
      <c r="H224" s="22">
        <f>IFERROR(VLOOKUP(A224,'Banco de dados'!$A$6:F420, 3,0),0)</f>
        <v>0</v>
      </c>
      <c r="I224" s="24">
        <f>IFERROR(VLOOKUP(A224,'Banco de dados'!$A$6:$F$199, 5,0),0)</f>
        <v>0</v>
      </c>
      <c r="J224" s="19"/>
    </row>
    <row r="225" spans="2:10" x14ac:dyDescent="0.25">
      <c r="B225" s="18"/>
      <c r="C225" s="17"/>
      <c r="D225" s="33">
        <f>IFERROR(VLOOKUP(A225,'Banco de dados'!$A$6:H421, 8,0),0)</f>
        <v>0</v>
      </c>
      <c r="E225" s="26">
        <f t="shared" si="11"/>
        <v>0</v>
      </c>
      <c r="F225" s="29">
        <f t="shared" si="9"/>
        <v>0</v>
      </c>
      <c r="G225" s="23">
        <f t="shared" si="10"/>
        <v>0</v>
      </c>
      <c r="H225" s="22">
        <f>IFERROR(VLOOKUP(A225,'Banco de dados'!$A$6:F421, 3,0),0)</f>
        <v>0</v>
      </c>
      <c r="I225" s="24">
        <f>IFERROR(VLOOKUP(A225,'Banco de dados'!$A$6:$F$199, 5,0),0)</f>
        <v>0</v>
      </c>
      <c r="J225" s="19"/>
    </row>
    <row r="226" spans="2:10" x14ac:dyDescent="0.25">
      <c r="B226" s="18"/>
      <c r="C226" s="17"/>
      <c r="D226" s="33">
        <f>IFERROR(VLOOKUP(A226,'Banco de dados'!$A$6:H422, 8,0),0)</f>
        <v>0</v>
      </c>
      <c r="E226" s="26">
        <f t="shared" si="11"/>
        <v>0</v>
      </c>
      <c r="F226" s="29">
        <f t="shared" si="9"/>
        <v>0</v>
      </c>
      <c r="G226" s="23">
        <f t="shared" si="10"/>
        <v>0</v>
      </c>
      <c r="H226" s="22">
        <f>IFERROR(VLOOKUP(A226,'Banco de dados'!$A$6:F422, 3,0),0)</f>
        <v>0</v>
      </c>
      <c r="I226" s="24">
        <f>IFERROR(VLOOKUP(A226,'Banco de dados'!$A$6:$F$199, 5,0),0)</f>
        <v>0</v>
      </c>
      <c r="J226" s="19"/>
    </row>
    <row r="227" spans="2:10" x14ac:dyDescent="0.25">
      <c r="B227" s="18"/>
      <c r="C227" s="17"/>
      <c r="D227" s="33">
        <f>IFERROR(VLOOKUP(A227,'Banco de dados'!$A$6:H423, 8,0),0)</f>
        <v>0</v>
      </c>
      <c r="E227" s="26">
        <f t="shared" si="11"/>
        <v>0</v>
      </c>
      <c r="F227" s="29">
        <f t="shared" si="9"/>
        <v>0</v>
      </c>
      <c r="G227" s="23">
        <f t="shared" si="10"/>
        <v>0</v>
      </c>
      <c r="H227" s="22">
        <f>IFERROR(VLOOKUP(A227,'Banco de dados'!$A$6:F423, 3,0),0)</f>
        <v>0</v>
      </c>
      <c r="I227" s="24">
        <f>IFERROR(VLOOKUP(A227,'Banco de dados'!$A$6:$F$199, 5,0),0)</f>
        <v>0</v>
      </c>
      <c r="J227" s="19"/>
    </row>
    <row r="228" spans="2:10" x14ac:dyDescent="0.25">
      <c r="B228" s="18"/>
      <c r="C228" s="17"/>
      <c r="D228" s="33">
        <f>IFERROR(VLOOKUP(A228,'Banco de dados'!$A$6:H424, 8,0),0)</f>
        <v>0</v>
      </c>
      <c r="E228" s="26">
        <f t="shared" si="11"/>
        <v>0</v>
      </c>
      <c r="F228" s="29">
        <f t="shared" si="9"/>
        <v>0</v>
      </c>
      <c r="G228" s="23">
        <f t="shared" si="10"/>
        <v>0</v>
      </c>
      <c r="H228" s="22">
        <f>IFERROR(VLOOKUP(A228,'Banco de dados'!$A$6:F424, 3,0),0)</f>
        <v>0</v>
      </c>
      <c r="I228" s="24">
        <f>IFERROR(VLOOKUP(A228,'Banco de dados'!$A$6:$F$199, 5,0),0)</f>
        <v>0</v>
      </c>
      <c r="J228" s="19"/>
    </row>
    <row r="229" spans="2:10" x14ac:dyDescent="0.25">
      <c r="B229" s="18"/>
      <c r="C229" s="17"/>
      <c r="D229" s="33">
        <f>IFERROR(VLOOKUP(A229,'Banco de dados'!$A$6:H425, 8,0),0)</f>
        <v>0</v>
      </c>
      <c r="E229" s="26">
        <f t="shared" si="11"/>
        <v>0</v>
      </c>
      <c r="F229" s="29">
        <f t="shared" si="9"/>
        <v>0</v>
      </c>
      <c r="G229" s="23">
        <f t="shared" si="10"/>
        <v>0</v>
      </c>
      <c r="H229" s="22">
        <f>IFERROR(VLOOKUP(A229,'Banco de dados'!$A$6:F425, 3,0),0)</f>
        <v>0</v>
      </c>
      <c r="I229" s="24">
        <f>IFERROR(VLOOKUP(A229,'Banco de dados'!$A$6:$F$199, 5,0),0)</f>
        <v>0</v>
      </c>
      <c r="J229" s="19"/>
    </row>
    <row r="230" spans="2:10" x14ac:dyDescent="0.25">
      <c r="B230" s="18"/>
      <c r="C230" s="17"/>
      <c r="D230" s="33">
        <f>IFERROR(VLOOKUP(A230,'Banco de dados'!$A$6:H426, 8,0),0)</f>
        <v>0</v>
      </c>
      <c r="E230" s="26">
        <f t="shared" si="11"/>
        <v>0</v>
      </c>
      <c r="F230" s="29">
        <f t="shared" si="9"/>
        <v>0</v>
      </c>
      <c r="G230" s="23">
        <f t="shared" si="10"/>
        <v>0</v>
      </c>
      <c r="H230" s="22">
        <f>IFERROR(VLOOKUP(A230,'Banco de dados'!$A$6:F426, 3,0),0)</f>
        <v>0</v>
      </c>
      <c r="I230" s="24">
        <f>IFERROR(VLOOKUP(A230,'Banco de dados'!$A$6:$F$199, 5,0),0)</f>
        <v>0</v>
      </c>
      <c r="J230" s="19"/>
    </row>
    <row r="231" spans="2:10" x14ac:dyDescent="0.25">
      <c r="B231" s="18"/>
      <c r="C231" s="17"/>
      <c r="D231" s="33">
        <f>IFERROR(VLOOKUP(A231,'Banco de dados'!$A$6:H427, 8,0),0)</f>
        <v>0</v>
      </c>
      <c r="E231" s="26">
        <f t="shared" si="11"/>
        <v>0</v>
      </c>
      <c r="F231" s="29">
        <f t="shared" si="9"/>
        <v>0</v>
      </c>
      <c r="G231" s="23">
        <f t="shared" si="10"/>
        <v>0</v>
      </c>
      <c r="H231" s="22">
        <f>IFERROR(VLOOKUP(A231,'Banco de dados'!$A$6:F427, 3,0),0)</f>
        <v>0</v>
      </c>
      <c r="I231" s="24">
        <f>IFERROR(VLOOKUP(A231,'Banco de dados'!$A$6:$F$199, 5,0),0)</f>
        <v>0</v>
      </c>
      <c r="J231" s="19"/>
    </row>
    <row r="232" spans="2:10" x14ac:dyDescent="0.25">
      <c r="B232" s="18"/>
      <c r="C232" s="17"/>
      <c r="D232" s="33">
        <f>IFERROR(VLOOKUP(A232,'Banco de dados'!$A$6:H428, 8,0),0)</f>
        <v>0</v>
      </c>
      <c r="E232" s="26">
        <f t="shared" si="11"/>
        <v>0</v>
      </c>
      <c r="F232" s="29">
        <f t="shared" si="9"/>
        <v>0</v>
      </c>
      <c r="G232" s="23">
        <f t="shared" si="10"/>
        <v>0</v>
      </c>
      <c r="H232" s="22">
        <f>IFERROR(VLOOKUP(A232,'Banco de dados'!$A$6:F428, 3,0),0)</f>
        <v>0</v>
      </c>
      <c r="I232" s="24">
        <f>IFERROR(VLOOKUP(A232,'Banco de dados'!$A$6:$F$199, 5,0),0)</f>
        <v>0</v>
      </c>
      <c r="J232" s="19"/>
    </row>
    <row r="233" spans="2:10" x14ac:dyDescent="0.25">
      <c r="B233" s="18"/>
      <c r="C233" s="17"/>
      <c r="D233" s="33">
        <f>IFERROR(VLOOKUP(A233,'Banco de dados'!$A$6:H429, 8,0),0)</f>
        <v>0</v>
      </c>
      <c r="E233" s="26">
        <f t="shared" si="11"/>
        <v>0</v>
      </c>
      <c r="F233" s="29">
        <f t="shared" si="9"/>
        <v>0</v>
      </c>
      <c r="G233" s="23">
        <f t="shared" si="10"/>
        <v>0</v>
      </c>
      <c r="H233" s="22">
        <f>IFERROR(VLOOKUP(A233,'Banco de dados'!$A$6:F429, 3,0),0)</f>
        <v>0</v>
      </c>
      <c r="I233" s="24">
        <f>IFERROR(VLOOKUP(A233,'Banco de dados'!$A$6:$F$199, 5,0),0)</f>
        <v>0</v>
      </c>
      <c r="J233" s="19"/>
    </row>
    <row r="234" spans="2:10" x14ac:dyDescent="0.25">
      <c r="B234" s="18"/>
      <c r="C234" s="17"/>
      <c r="D234" s="33">
        <f>IFERROR(VLOOKUP(A234,'Banco de dados'!$A$6:H430, 8,0),0)</f>
        <v>0</v>
      </c>
      <c r="E234" s="26">
        <f t="shared" si="11"/>
        <v>0</v>
      </c>
      <c r="F234" s="29">
        <f t="shared" si="9"/>
        <v>0</v>
      </c>
      <c r="G234" s="23">
        <f t="shared" si="10"/>
        <v>0</v>
      </c>
      <c r="H234" s="22">
        <f>IFERROR(VLOOKUP(A234,'Banco de dados'!$A$6:F430, 3,0),0)</f>
        <v>0</v>
      </c>
      <c r="I234" s="24">
        <f>IFERROR(VLOOKUP(A234,'Banco de dados'!$A$6:$F$199, 5,0),0)</f>
        <v>0</v>
      </c>
      <c r="J234" s="19"/>
    </row>
    <row r="235" spans="2:10" x14ac:dyDescent="0.25">
      <c r="B235" s="18"/>
      <c r="C235" s="17"/>
      <c r="D235" s="33">
        <f>IFERROR(VLOOKUP(A235,'Banco de dados'!$A$6:H431, 8,0),0)</f>
        <v>0</v>
      </c>
      <c r="E235" s="26">
        <f t="shared" si="11"/>
        <v>0</v>
      </c>
      <c r="F235" s="29">
        <f t="shared" si="9"/>
        <v>0</v>
      </c>
      <c r="G235" s="23">
        <f t="shared" si="10"/>
        <v>0</v>
      </c>
      <c r="H235" s="22">
        <f>IFERROR(VLOOKUP(A235,'Banco de dados'!$A$6:F431, 3,0),0)</f>
        <v>0</v>
      </c>
      <c r="I235" s="24">
        <f>IFERROR(VLOOKUP(A235,'Banco de dados'!$A$6:$F$199, 5,0),0)</f>
        <v>0</v>
      </c>
      <c r="J235" s="19"/>
    </row>
    <row r="236" spans="2:10" x14ac:dyDescent="0.25">
      <c r="B236" s="18"/>
      <c r="C236" s="17"/>
      <c r="D236" s="33">
        <f>IFERROR(VLOOKUP(A236,'Banco de dados'!$A$6:H432, 8,0),0)</f>
        <v>0</v>
      </c>
      <c r="E236" s="26">
        <f t="shared" si="11"/>
        <v>0</v>
      </c>
      <c r="F236" s="29">
        <f t="shared" si="9"/>
        <v>0</v>
      </c>
      <c r="G236" s="23">
        <f t="shared" si="10"/>
        <v>0</v>
      </c>
      <c r="H236" s="22">
        <f>IFERROR(VLOOKUP(A236,'Banco de dados'!$A$6:F432, 3,0),0)</f>
        <v>0</v>
      </c>
      <c r="I236" s="24">
        <f>IFERROR(VLOOKUP(A236,'Banco de dados'!$A$6:$F$199, 5,0),0)</f>
        <v>0</v>
      </c>
      <c r="J236" s="19"/>
    </row>
    <row r="237" spans="2:10" x14ac:dyDescent="0.25">
      <c r="B237" s="18"/>
      <c r="C237" s="17"/>
      <c r="D237" s="33">
        <f>IFERROR(VLOOKUP(A237,'Banco de dados'!$A$6:H433, 8,0),0)</f>
        <v>0</v>
      </c>
      <c r="E237" s="26">
        <f t="shared" si="11"/>
        <v>0</v>
      </c>
      <c r="F237" s="29">
        <f t="shared" si="9"/>
        <v>0</v>
      </c>
      <c r="G237" s="23">
        <f t="shared" si="10"/>
        <v>0</v>
      </c>
      <c r="H237" s="22">
        <f>IFERROR(VLOOKUP(A237,'Banco de dados'!$A$6:F433, 3,0),0)</f>
        <v>0</v>
      </c>
      <c r="I237" s="24">
        <f>IFERROR(VLOOKUP(A237,'Banco de dados'!$A$6:$F$199, 5,0),0)</f>
        <v>0</v>
      </c>
      <c r="J237" s="19"/>
    </row>
    <row r="238" spans="2:10" x14ac:dyDescent="0.25">
      <c r="B238" s="18"/>
      <c r="C238" s="17"/>
      <c r="D238" s="33">
        <f>IFERROR(VLOOKUP(A238,'Banco de dados'!$A$6:H434, 8,0),0)</f>
        <v>0</v>
      </c>
      <c r="E238" s="26">
        <f t="shared" si="11"/>
        <v>0</v>
      </c>
      <c r="F238" s="29">
        <f t="shared" si="9"/>
        <v>0</v>
      </c>
      <c r="G238" s="23">
        <f t="shared" si="10"/>
        <v>0</v>
      </c>
      <c r="H238" s="22">
        <f>IFERROR(VLOOKUP(A238,'Banco de dados'!$A$6:F434, 3,0),0)</f>
        <v>0</v>
      </c>
      <c r="I238" s="24">
        <f>IFERROR(VLOOKUP(A238,'Banco de dados'!$A$6:$F$199, 5,0),0)</f>
        <v>0</v>
      </c>
      <c r="J238" s="19"/>
    </row>
    <row r="239" spans="2:10" x14ac:dyDescent="0.25">
      <c r="B239" s="18"/>
      <c r="C239" s="17"/>
      <c r="D239" s="33">
        <f>IFERROR(VLOOKUP(A239,'Banco de dados'!$A$6:H435, 8,0),0)</f>
        <v>0</v>
      </c>
      <c r="E239" s="26">
        <f t="shared" si="11"/>
        <v>0</v>
      </c>
      <c r="F239" s="29">
        <f t="shared" si="9"/>
        <v>0</v>
      </c>
      <c r="G239" s="23">
        <f t="shared" si="10"/>
        <v>0</v>
      </c>
      <c r="H239" s="22">
        <f>IFERROR(VLOOKUP(A239,'Banco de dados'!$A$6:F435, 3,0),0)</f>
        <v>0</v>
      </c>
      <c r="I239" s="24">
        <f>IFERROR(VLOOKUP(A239,'Banco de dados'!$A$6:$F$199, 5,0),0)</f>
        <v>0</v>
      </c>
      <c r="J239" s="19"/>
    </row>
    <row r="240" spans="2:10" x14ac:dyDescent="0.25">
      <c r="B240" s="18"/>
      <c r="C240" s="17"/>
      <c r="D240" s="33">
        <f>IFERROR(VLOOKUP(A240,'Banco de dados'!$A$6:H436, 8,0),0)</f>
        <v>0</v>
      </c>
      <c r="E240" s="26">
        <f t="shared" si="11"/>
        <v>0</v>
      </c>
      <c r="F240" s="29">
        <f t="shared" si="9"/>
        <v>0</v>
      </c>
      <c r="G240" s="23">
        <f t="shared" si="10"/>
        <v>0</v>
      </c>
      <c r="H240" s="22">
        <f>IFERROR(VLOOKUP(A240,'Banco de dados'!$A$6:F436, 3,0),0)</f>
        <v>0</v>
      </c>
      <c r="I240" s="24">
        <f>IFERROR(VLOOKUP(A240,'Banco de dados'!$A$6:$F$199, 5,0),0)</f>
        <v>0</v>
      </c>
      <c r="J240" s="19"/>
    </row>
    <row r="241" spans="2:10" x14ac:dyDescent="0.25">
      <c r="B241" s="18"/>
      <c r="C241" s="17"/>
      <c r="D241" s="33">
        <f>IFERROR(VLOOKUP(A241,'Banco de dados'!$A$6:H437, 8,0),0)</f>
        <v>0</v>
      </c>
      <c r="E241" s="26">
        <f t="shared" si="11"/>
        <v>0</v>
      </c>
      <c r="F241" s="29">
        <f t="shared" si="9"/>
        <v>0</v>
      </c>
      <c r="G241" s="23">
        <f t="shared" si="10"/>
        <v>0</v>
      </c>
      <c r="H241" s="22">
        <f>IFERROR(VLOOKUP(A241,'Banco de dados'!$A$6:F437, 3,0),0)</f>
        <v>0</v>
      </c>
      <c r="I241" s="24">
        <f>IFERROR(VLOOKUP(A241,'Banco de dados'!$A$6:$F$199, 5,0),0)</f>
        <v>0</v>
      </c>
      <c r="J241" s="19"/>
    </row>
    <row r="242" spans="2:10" x14ac:dyDescent="0.25">
      <c r="B242" s="18"/>
      <c r="C242" s="17"/>
      <c r="D242" s="33">
        <f>IFERROR(VLOOKUP(A242,'Banco de dados'!$A$6:H438, 8,0),0)</f>
        <v>0</v>
      </c>
      <c r="E242" s="26">
        <f t="shared" si="11"/>
        <v>0</v>
      </c>
      <c r="F242" s="29">
        <f t="shared" si="9"/>
        <v>0</v>
      </c>
      <c r="G242" s="23">
        <f t="shared" si="10"/>
        <v>0</v>
      </c>
      <c r="H242" s="22">
        <f>IFERROR(VLOOKUP(A242,'Banco de dados'!$A$6:F438, 3,0),0)</f>
        <v>0</v>
      </c>
      <c r="I242" s="24">
        <f>IFERROR(VLOOKUP(A242,'Banco de dados'!$A$6:$F$199, 5,0),0)</f>
        <v>0</v>
      </c>
      <c r="J242" s="19"/>
    </row>
    <row r="243" spans="2:10" x14ac:dyDescent="0.25">
      <c r="B243" s="18"/>
      <c r="C243" s="17"/>
      <c r="D243" s="33">
        <f>IFERROR(VLOOKUP(A243,'Banco de dados'!$A$6:H439, 8,0),0)</f>
        <v>0</v>
      </c>
      <c r="E243" s="26">
        <f t="shared" si="11"/>
        <v>0</v>
      </c>
      <c r="F243" s="29">
        <f t="shared" si="9"/>
        <v>0</v>
      </c>
      <c r="G243" s="23">
        <f t="shared" si="10"/>
        <v>0</v>
      </c>
      <c r="H243" s="22">
        <f>IFERROR(VLOOKUP(A243,'Banco de dados'!$A$6:F439, 3,0),0)</f>
        <v>0</v>
      </c>
      <c r="I243" s="24">
        <f>IFERROR(VLOOKUP(A243,'Banco de dados'!$A$6:$F$199, 5,0),0)</f>
        <v>0</v>
      </c>
      <c r="J243" s="19"/>
    </row>
    <row r="244" spans="2:10" x14ac:dyDescent="0.25">
      <c r="B244" s="18"/>
      <c r="C244" s="17"/>
      <c r="D244" s="33">
        <f>IFERROR(VLOOKUP(A244,'Banco de dados'!$A$6:H440, 8,0),0)</f>
        <v>0</v>
      </c>
      <c r="E244" s="26">
        <f t="shared" si="11"/>
        <v>0</v>
      </c>
      <c r="F244" s="29">
        <f t="shared" si="9"/>
        <v>0</v>
      </c>
      <c r="G244" s="23">
        <f t="shared" si="10"/>
        <v>0</v>
      </c>
      <c r="H244" s="22">
        <f>IFERROR(VLOOKUP(A244,'Banco de dados'!$A$6:F440, 3,0),0)</f>
        <v>0</v>
      </c>
      <c r="I244" s="24">
        <f>IFERROR(VLOOKUP(A244,'Banco de dados'!$A$6:$F$199, 5,0),0)</f>
        <v>0</v>
      </c>
      <c r="J244" s="19"/>
    </row>
    <row r="245" spans="2:10" x14ac:dyDescent="0.25">
      <c r="B245" s="18"/>
      <c r="C245" s="17"/>
      <c r="D245" s="33">
        <f>IFERROR(VLOOKUP(A245,'Banco de dados'!$A$6:H441, 8,0),0)</f>
        <v>0</v>
      </c>
      <c r="E245" s="26">
        <f t="shared" si="11"/>
        <v>0</v>
      </c>
      <c r="F245" s="29">
        <f t="shared" si="9"/>
        <v>0</v>
      </c>
      <c r="G245" s="23">
        <f t="shared" si="10"/>
        <v>0</v>
      </c>
      <c r="H245" s="22">
        <f>IFERROR(VLOOKUP(A245,'Banco de dados'!$A$6:F441, 3,0),0)</f>
        <v>0</v>
      </c>
      <c r="I245" s="24">
        <f>IFERROR(VLOOKUP(A245,'Banco de dados'!$A$6:$F$199, 5,0),0)</f>
        <v>0</v>
      </c>
      <c r="J245" s="19"/>
    </row>
    <row r="246" spans="2:10" x14ac:dyDescent="0.25">
      <c r="B246" s="18"/>
      <c r="C246" s="17"/>
      <c r="D246" s="33">
        <f>IFERROR(VLOOKUP(A246,'Banco de dados'!$A$6:H442, 8,0),0)</f>
        <v>0</v>
      </c>
      <c r="E246" s="26">
        <f t="shared" si="11"/>
        <v>0</v>
      </c>
      <c r="F246" s="29">
        <f t="shared" si="9"/>
        <v>0</v>
      </c>
      <c r="G246" s="23">
        <f t="shared" si="10"/>
        <v>0</v>
      </c>
      <c r="H246" s="22">
        <f>IFERROR(VLOOKUP(A246,'Banco de dados'!$A$6:F442, 3,0),0)</f>
        <v>0</v>
      </c>
      <c r="I246" s="24">
        <f>IFERROR(VLOOKUP(A246,'Banco de dados'!$A$6:$F$199, 5,0),0)</f>
        <v>0</v>
      </c>
      <c r="J246" s="19"/>
    </row>
    <row r="247" spans="2:10" x14ac:dyDescent="0.25">
      <c r="B247" s="18"/>
      <c r="C247" s="17"/>
      <c r="D247" s="33">
        <f>IFERROR(VLOOKUP(A247,'Banco de dados'!$A$6:H443, 8,0),0)</f>
        <v>0</v>
      </c>
      <c r="E247" s="26">
        <f t="shared" si="11"/>
        <v>0</v>
      </c>
      <c r="F247" s="29">
        <f t="shared" si="9"/>
        <v>0</v>
      </c>
      <c r="G247" s="23">
        <f t="shared" si="10"/>
        <v>0</v>
      </c>
      <c r="H247" s="22">
        <f>IFERROR(VLOOKUP(A247,'Banco de dados'!$A$6:F443, 3,0),0)</f>
        <v>0</v>
      </c>
      <c r="I247" s="24">
        <f>IFERROR(VLOOKUP(A247,'Banco de dados'!$A$6:$F$199, 5,0),0)</f>
        <v>0</v>
      </c>
      <c r="J247" s="19"/>
    </row>
    <row r="248" spans="2:10" x14ac:dyDescent="0.25">
      <c r="B248" s="18"/>
      <c r="C248" s="17"/>
      <c r="D248" s="33">
        <f>IFERROR(VLOOKUP(A248,'Banco de dados'!$A$6:H444, 8,0),0)</f>
        <v>0</v>
      </c>
      <c r="E248" s="26">
        <f t="shared" si="11"/>
        <v>0</v>
      </c>
      <c r="F248" s="29">
        <f t="shared" si="9"/>
        <v>0</v>
      </c>
      <c r="G248" s="23">
        <f t="shared" si="10"/>
        <v>0</v>
      </c>
      <c r="H248" s="22">
        <f>IFERROR(VLOOKUP(A248,'Banco de dados'!$A$6:F444, 3,0),0)</f>
        <v>0</v>
      </c>
      <c r="I248" s="24">
        <f>IFERROR(VLOOKUP(A248,'Banco de dados'!$A$6:$F$199, 5,0),0)</f>
        <v>0</v>
      </c>
      <c r="J248" s="19"/>
    </row>
    <row r="249" spans="2:10" x14ac:dyDescent="0.25">
      <c r="B249" s="18"/>
      <c r="C249" s="17"/>
      <c r="D249" s="33">
        <f>IFERROR(VLOOKUP(A249,'Banco de dados'!$A$6:H445, 8,0),0)</f>
        <v>0</v>
      </c>
      <c r="E249" s="26">
        <f t="shared" si="11"/>
        <v>0</v>
      </c>
      <c r="F249" s="29">
        <f t="shared" si="9"/>
        <v>0</v>
      </c>
      <c r="G249" s="23">
        <f t="shared" si="10"/>
        <v>0</v>
      </c>
      <c r="H249" s="22">
        <f>IFERROR(VLOOKUP(A249,'Banco de dados'!$A$6:F445, 3,0),0)</f>
        <v>0</v>
      </c>
      <c r="I249" s="24">
        <f>IFERROR(VLOOKUP(A249,'Banco de dados'!$A$6:$F$199, 5,0),0)</f>
        <v>0</v>
      </c>
      <c r="J249" s="19"/>
    </row>
    <row r="250" spans="2:10" x14ac:dyDescent="0.25">
      <c r="B250" s="18"/>
      <c r="C250" s="17"/>
      <c r="D250" s="33">
        <f>IFERROR(VLOOKUP(A250,'Banco de dados'!$A$6:H446, 8,0),0)</f>
        <v>0</v>
      </c>
      <c r="E250" s="26">
        <f t="shared" si="11"/>
        <v>0</v>
      </c>
      <c r="F250" s="29">
        <f t="shared" si="9"/>
        <v>0</v>
      </c>
      <c r="G250" s="23">
        <f t="shared" si="10"/>
        <v>0</v>
      </c>
      <c r="H250" s="22">
        <f>IFERROR(VLOOKUP(A250,'Banco de dados'!$A$6:F446, 3,0),0)</f>
        <v>0</v>
      </c>
      <c r="I250" s="24">
        <f>IFERROR(VLOOKUP(A250,'Banco de dados'!$A$6:$F$199, 5,0),0)</f>
        <v>0</v>
      </c>
      <c r="J250" s="19"/>
    </row>
    <row r="251" spans="2:10" x14ac:dyDescent="0.25">
      <c r="B251" s="18"/>
      <c r="C251" s="17"/>
      <c r="D251" s="33">
        <f>IFERROR(VLOOKUP(A251,'Banco de dados'!$A$6:H447, 8,0),0)</f>
        <v>0</v>
      </c>
      <c r="E251" s="26">
        <f t="shared" si="11"/>
        <v>0</v>
      </c>
      <c r="F251" s="29">
        <f t="shared" si="9"/>
        <v>0</v>
      </c>
      <c r="G251" s="23">
        <f t="shared" si="10"/>
        <v>0</v>
      </c>
      <c r="H251" s="22">
        <f>IFERROR(VLOOKUP(A251,'Banco de dados'!$A$6:F447, 3,0),0)</f>
        <v>0</v>
      </c>
      <c r="I251" s="24">
        <f>IFERROR(VLOOKUP(A251,'Banco de dados'!$A$6:$F$199, 5,0),0)</f>
        <v>0</v>
      </c>
      <c r="J251" s="19"/>
    </row>
    <row r="252" spans="2:10" x14ac:dyDescent="0.25">
      <c r="B252" s="18"/>
      <c r="C252" s="17"/>
      <c r="D252" s="33">
        <f>IFERROR(VLOOKUP(A252,'Banco de dados'!$A$6:H448, 8,0),0)</f>
        <v>0</v>
      </c>
      <c r="E252" s="26">
        <f t="shared" si="11"/>
        <v>0</v>
      </c>
      <c r="F252" s="29">
        <f t="shared" si="9"/>
        <v>0</v>
      </c>
      <c r="G252" s="23">
        <f t="shared" si="10"/>
        <v>0</v>
      </c>
      <c r="H252" s="22">
        <f>IFERROR(VLOOKUP(A252,'Banco de dados'!$A$6:F448, 3,0),0)</f>
        <v>0</v>
      </c>
      <c r="I252" s="24">
        <f>IFERROR(VLOOKUP(A252,'Banco de dados'!$A$6:$F$199, 5,0),0)</f>
        <v>0</v>
      </c>
      <c r="J252" s="19"/>
    </row>
    <row r="253" spans="2:10" x14ac:dyDescent="0.25">
      <c r="B253" s="18"/>
      <c r="C253" s="17"/>
      <c r="D253" s="33">
        <f>IFERROR(VLOOKUP(A253,'Banco de dados'!$A$6:H449, 8,0),0)</f>
        <v>0</v>
      </c>
      <c r="E253" s="26">
        <f t="shared" si="11"/>
        <v>0</v>
      </c>
      <c r="F253" s="29">
        <f t="shared" si="9"/>
        <v>0</v>
      </c>
      <c r="G253" s="23">
        <f t="shared" si="10"/>
        <v>0</v>
      </c>
      <c r="H253" s="22">
        <f>IFERROR(VLOOKUP(A253,'Banco de dados'!$A$6:F449, 3,0),0)</f>
        <v>0</v>
      </c>
      <c r="I253" s="24">
        <f>IFERROR(VLOOKUP(A253,'Banco de dados'!$A$6:$F$199, 5,0),0)</f>
        <v>0</v>
      </c>
      <c r="J253" s="19"/>
    </row>
    <row r="254" spans="2:10" x14ac:dyDescent="0.25">
      <c r="B254" s="18"/>
      <c r="C254" s="17"/>
      <c r="D254" s="33">
        <f>IFERROR(VLOOKUP(A254,'Banco de dados'!$A$6:H450, 8,0),0)</f>
        <v>0</v>
      </c>
      <c r="E254" s="26">
        <f t="shared" si="11"/>
        <v>0</v>
      </c>
      <c r="F254" s="29">
        <f t="shared" si="9"/>
        <v>0</v>
      </c>
      <c r="G254" s="23">
        <f t="shared" si="10"/>
        <v>0</v>
      </c>
      <c r="H254" s="22">
        <f>IFERROR(VLOOKUP(A254,'Banco de dados'!$A$6:F450, 3,0),0)</f>
        <v>0</v>
      </c>
      <c r="I254" s="24">
        <f>IFERROR(VLOOKUP(A254,'Banco de dados'!$A$6:$F$199, 5,0),0)</f>
        <v>0</v>
      </c>
      <c r="J254" s="19"/>
    </row>
    <row r="255" spans="2:10" x14ac:dyDescent="0.25">
      <c r="B255" s="18"/>
      <c r="C255" s="17"/>
      <c r="D255" s="33">
        <f>IFERROR(VLOOKUP(A255,'Banco de dados'!$A$6:H451, 8,0),0)</f>
        <v>0</v>
      </c>
      <c r="E255" s="26">
        <f t="shared" si="11"/>
        <v>0</v>
      </c>
      <c r="F255" s="29">
        <f t="shared" si="9"/>
        <v>0</v>
      </c>
      <c r="G255" s="23">
        <f t="shared" si="10"/>
        <v>0</v>
      </c>
      <c r="H255" s="22">
        <f>IFERROR(VLOOKUP(A255,'Banco de dados'!$A$6:F451, 3,0),0)</f>
        <v>0</v>
      </c>
      <c r="I255" s="24">
        <f>IFERROR(VLOOKUP(A255,'Banco de dados'!$A$6:$F$199, 5,0),0)</f>
        <v>0</v>
      </c>
      <c r="J255" s="19"/>
    </row>
    <row r="256" spans="2:10" x14ac:dyDescent="0.25">
      <c r="B256" s="18"/>
      <c r="C256" s="17"/>
      <c r="D256" s="33">
        <f>IFERROR(VLOOKUP(A256,'Banco de dados'!$A$6:H452, 8,0),0)</f>
        <v>0</v>
      </c>
      <c r="E256" s="26">
        <f t="shared" si="11"/>
        <v>0</v>
      </c>
      <c r="F256" s="29">
        <f t="shared" si="9"/>
        <v>0</v>
      </c>
      <c r="G256" s="23">
        <f t="shared" si="10"/>
        <v>0</v>
      </c>
      <c r="H256" s="22">
        <f>IFERROR(VLOOKUP(A256,'Banco de dados'!$A$6:F452, 3,0),0)</f>
        <v>0</v>
      </c>
      <c r="I256" s="24">
        <f>IFERROR(VLOOKUP(A256,'Banco de dados'!$A$6:$F$199, 5,0),0)</f>
        <v>0</v>
      </c>
      <c r="J256" s="19"/>
    </row>
    <row r="257" spans="2:10" x14ac:dyDescent="0.25">
      <c r="B257" s="18"/>
      <c r="C257" s="17"/>
      <c r="D257" s="33">
        <f>IFERROR(VLOOKUP(A257,'Banco de dados'!$A$6:H453, 8,0),0)</f>
        <v>0</v>
      </c>
      <c r="E257" s="26">
        <f t="shared" si="11"/>
        <v>0</v>
      </c>
      <c r="F257" s="29">
        <f t="shared" si="9"/>
        <v>0</v>
      </c>
      <c r="G257" s="23">
        <f t="shared" si="10"/>
        <v>0</v>
      </c>
      <c r="H257" s="22">
        <f>IFERROR(VLOOKUP(A257,'Banco de dados'!$A$6:F453, 3,0),0)</f>
        <v>0</v>
      </c>
      <c r="I257" s="24">
        <f>IFERROR(VLOOKUP(A257,'Banco de dados'!$A$6:$F$199, 5,0),0)</f>
        <v>0</v>
      </c>
      <c r="J257" s="19"/>
    </row>
    <row r="258" spans="2:10" x14ac:dyDescent="0.25">
      <c r="B258" s="18"/>
      <c r="C258" s="17"/>
      <c r="D258" s="33">
        <f>IFERROR(VLOOKUP(A258,'Banco de dados'!$A$6:H454, 8,0),0)</f>
        <v>0</v>
      </c>
      <c r="E258" s="26">
        <f t="shared" si="11"/>
        <v>0</v>
      </c>
      <c r="F258" s="29">
        <f t="shared" si="9"/>
        <v>0</v>
      </c>
      <c r="G258" s="23">
        <f t="shared" si="10"/>
        <v>0</v>
      </c>
      <c r="H258" s="22">
        <f>IFERROR(VLOOKUP(A258,'Banco de dados'!$A$6:F454, 3,0),0)</f>
        <v>0</v>
      </c>
      <c r="I258" s="24">
        <f>IFERROR(VLOOKUP(A258,'Banco de dados'!$A$6:$F$199, 5,0),0)</f>
        <v>0</v>
      </c>
      <c r="J258" s="19"/>
    </row>
    <row r="259" spans="2:10" x14ac:dyDescent="0.25">
      <c r="B259" s="18"/>
      <c r="C259" s="17"/>
      <c r="D259" s="33">
        <f>IFERROR(VLOOKUP(A259,'Banco de dados'!$A$6:H455, 8,0),0)</f>
        <v>0</v>
      </c>
      <c r="E259" s="26">
        <f t="shared" si="11"/>
        <v>0</v>
      </c>
      <c r="F259" s="29">
        <f t="shared" ref="F259:F322" si="12">E259*I259</f>
        <v>0</v>
      </c>
      <c r="G259" s="23">
        <f t="shared" ref="G259:G322" si="13">E259*H259</f>
        <v>0</v>
      </c>
      <c r="H259" s="22">
        <f>IFERROR(VLOOKUP(A259,'Banco de dados'!$A$6:F455, 3,0),0)</f>
        <v>0</v>
      </c>
      <c r="I259" s="24">
        <f>IFERROR(VLOOKUP(A259,'Banco de dados'!$A$6:$F$199, 5,0),0)</f>
        <v>0</v>
      </c>
      <c r="J259" s="19"/>
    </row>
    <row r="260" spans="2:10" x14ac:dyDescent="0.25">
      <c r="B260" s="18"/>
      <c r="C260" s="17"/>
      <c r="D260" s="33">
        <f>IFERROR(VLOOKUP(A260,'Banco de dados'!$A$6:H456, 8,0),0)</f>
        <v>0</v>
      </c>
      <c r="E260" s="26">
        <f t="shared" ref="E260:E323" si="14">B260*C260</f>
        <v>0</v>
      </c>
      <c r="F260" s="29">
        <f t="shared" si="12"/>
        <v>0</v>
      </c>
      <c r="G260" s="23">
        <f t="shared" si="13"/>
        <v>0</v>
      </c>
      <c r="H260" s="22">
        <f>IFERROR(VLOOKUP(A260,'Banco de dados'!$A$6:F456, 3,0),0)</f>
        <v>0</v>
      </c>
      <c r="I260" s="24">
        <f>IFERROR(VLOOKUP(A260,'Banco de dados'!$A$6:$F$199, 5,0),0)</f>
        <v>0</v>
      </c>
      <c r="J260" s="19"/>
    </row>
    <row r="261" spans="2:10" x14ac:dyDescent="0.25">
      <c r="B261" s="18"/>
      <c r="C261" s="17"/>
      <c r="D261" s="33">
        <f>IFERROR(VLOOKUP(A261,'Banco de dados'!$A$6:H457, 8,0),0)</f>
        <v>0</v>
      </c>
      <c r="E261" s="26">
        <f t="shared" si="14"/>
        <v>0</v>
      </c>
      <c r="F261" s="29">
        <f t="shared" si="12"/>
        <v>0</v>
      </c>
      <c r="G261" s="23">
        <f t="shared" si="13"/>
        <v>0</v>
      </c>
      <c r="H261" s="22">
        <f>IFERROR(VLOOKUP(A261,'Banco de dados'!$A$6:F457, 3,0),0)</f>
        <v>0</v>
      </c>
      <c r="I261" s="24">
        <f>IFERROR(VLOOKUP(A261,'Banco de dados'!$A$6:$F$199, 5,0),0)</f>
        <v>0</v>
      </c>
      <c r="J261" s="19"/>
    </row>
    <row r="262" spans="2:10" x14ac:dyDescent="0.25">
      <c r="B262" s="18"/>
      <c r="C262" s="17"/>
      <c r="D262" s="33">
        <f>IFERROR(VLOOKUP(A262,'Banco de dados'!$A$6:H458, 8,0),0)</f>
        <v>0</v>
      </c>
      <c r="E262" s="26">
        <f t="shared" si="14"/>
        <v>0</v>
      </c>
      <c r="F262" s="29">
        <f t="shared" si="12"/>
        <v>0</v>
      </c>
      <c r="G262" s="23">
        <f t="shared" si="13"/>
        <v>0</v>
      </c>
      <c r="H262" s="22">
        <f>IFERROR(VLOOKUP(A262,'Banco de dados'!$A$6:F458, 3,0),0)</f>
        <v>0</v>
      </c>
      <c r="I262" s="24">
        <f>IFERROR(VLOOKUP(A262,'Banco de dados'!$A$6:$F$199, 5,0),0)</f>
        <v>0</v>
      </c>
      <c r="J262" s="19"/>
    </row>
    <row r="263" spans="2:10" x14ac:dyDescent="0.25">
      <c r="B263" s="18"/>
      <c r="C263" s="17"/>
      <c r="D263" s="33">
        <f>IFERROR(VLOOKUP(A263,'Banco de dados'!$A$6:H459, 8,0),0)</f>
        <v>0</v>
      </c>
      <c r="E263" s="26">
        <f t="shared" si="14"/>
        <v>0</v>
      </c>
      <c r="F263" s="29">
        <f t="shared" si="12"/>
        <v>0</v>
      </c>
      <c r="G263" s="23">
        <f t="shared" si="13"/>
        <v>0</v>
      </c>
      <c r="H263" s="22">
        <f>IFERROR(VLOOKUP(A263,'Banco de dados'!$A$6:F459, 3,0),0)</f>
        <v>0</v>
      </c>
      <c r="I263" s="24">
        <f>IFERROR(VLOOKUP(A263,'Banco de dados'!$A$6:$F$199, 5,0),0)</f>
        <v>0</v>
      </c>
      <c r="J263" s="19"/>
    </row>
    <row r="264" spans="2:10" x14ac:dyDescent="0.25">
      <c r="B264" s="18"/>
      <c r="C264" s="17"/>
      <c r="D264" s="33">
        <f>IFERROR(VLOOKUP(A264,'Banco de dados'!$A$6:H460, 8,0),0)</f>
        <v>0</v>
      </c>
      <c r="E264" s="26">
        <f t="shared" si="14"/>
        <v>0</v>
      </c>
      <c r="F264" s="29">
        <f t="shared" si="12"/>
        <v>0</v>
      </c>
      <c r="G264" s="23">
        <f t="shared" si="13"/>
        <v>0</v>
      </c>
      <c r="H264" s="22">
        <f>IFERROR(VLOOKUP(A264,'Banco de dados'!$A$6:F460, 3,0),0)</f>
        <v>0</v>
      </c>
      <c r="I264" s="24">
        <f>IFERROR(VLOOKUP(A264,'Banco de dados'!$A$6:$F$199, 5,0),0)</f>
        <v>0</v>
      </c>
      <c r="J264" s="19"/>
    </row>
    <row r="265" spans="2:10" x14ac:dyDescent="0.25">
      <c r="B265" s="18"/>
      <c r="C265" s="17"/>
      <c r="D265" s="33">
        <f>IFERROR(VLOOKUP(A265,'Banco de dados'!$A$6:H461, 8,0),0)</f>
        <v>0</v>
      </c>
      <c r="E265" s="26">
        <f t="shared" si="14"/>
        <v>0</v>
      </c>
      <c r="F265" s="29">
        <f t="shared" si="12"/>
        <v>0</v>
      </c>
      <c r="G265" s="23">
        <f t="shared" si="13"/>
        <v>0</v>
      </c>
      <c r="H265" s="22">
        <f>IFERROR(VLOOKUP(A265,'Banco de dados'!$A$6:F461, 3,0),0)</f>
        <v>0</v>
      </c>
      <c r="I265" s="24">
        <f>IFERROR(VLOOKUP(A265,'Banco de dados'!$A$6:$F$199, 5,0),0)</f>
        <v>0</v>
      </c>
      <c r="J265" s="19"/>
    </row>
    <row r="266" spans="2:10" x14ac:dyDescent="0.25">
      <c r="B266" s="18"/>
      <c r="C266" s="17"/>
      <c r="D266" s="33">
        <f>IFERROR(VLOOKUP(A266,'Banco de dados'!$A$6:H462, 8,0),0)</f>
        <v>0</v>
      </c>
      <c r="E266" s="26">
        <f t="shared" si="14"/>
        <v>0</v>
      </c>
      <c r="F266" s="29">
        <f t="shared" si="12"/>
        <v>0</v>
      </c>
      <c r="G266" s="23">
        <f t="shared" si="13"/>
        <v>0</v>
      </c>
      <c r="H266" s="22">
        <f>IFERROR(VLOOKUP(A266,'Banco de dados'!$A$6:F462, 3,0),0)</f>
        <v>0</v>
      </c>
      <c r="I266" s="24">
        <f>IFERROR(VLOOKUP(A266,'Banco de dados'!$A$6:$F$199, 5,0),0)</f>
        <v>0</v>
      </c>
      <c r="J266" s="19"/>
    </row>
    <row r="267" spans="2:10" x14ac:dyDescent="0.25">
      <c r="B267" s="18"/>
      <c r="C267" s="17"/>
      <c r="D267" s="33">
        <f>IFERROR(VLOOKUP(A267,'Banco de dados'!$A$6:H463, 8,0),0)</f>
        <v>0</v>
      </c>
      <c r="E267" s="26">
        <f t="shared" si="14"/>
        <v>0</v>
      </c>
      <c r="F267" s="29">
        <f t="shared" si="12"/>
        <v>0</v>
      </c>
      <c r="G267" s="23">
        <f t="shared" si="13"/>
        <v>0</v>
      </c>
      <c r="H267" s="22">
        <f>IFERROR(VLOOKUP(A267,'Banco de dados'!$A$6:F463, 3,0),0)</f>
        <v>0</v>
      </c>
      <c r="I267" s="24">
        <f>IFERROR(VLOOKUP(A267,'Banco de dados'!$A$6:$F$199, 5,0),0)</f>
        <v>0</v>
      </c>
      <c r="J267" s="19"/>
    </row>
    <row r="268" spans="2:10" x14ac:dyDescent="0.25">
      <c r="B268" s="18"/>
      <c r="C268" s="17"/>
      <c r="D268" s="33">
        <f>IFERROR(VLOOKUP(A268,'Banco de dados'!$A$6:H464, 8,0),0)</f>
        <v>0</v>
      </c>
      <c r="E268" s="26">
        <f t="shared" si="14"/>
        <v>0</v>
      </c>
      <c r="F268" s="29">
        <f t="shared" si="12"/>
        <v>0</v>
      </c>
      <c r="G268" s="23">
        <f t="shared" si="13"/>
        <v>0</v>
      </c>
      <c r="H268" s="22">
        <f>IFERROR(VLOOKUP(A268,'Banco de dados'!$A$6:F464, 3,0),0)</f>
        <v>0</v>
      </c>
      <c r="I268" s="24">
        <f>IFERROR(VLOOKUP(A268,'Banco de dados'!$A$6:$F$199, 5,0),0)</f>
        <v>0</v>
      </c>
      <c r="J268" s="19"/>
    </row>
    <row r="269" spans="2:10" x14ac:dyDescent="0.25">
      <c r="B269" s="18"/>
      <c r="C269" s="17"/>
      <c r="D269" s="33">
        <f>IFERROR(VLOOKUP(A269,'Banco de dados'!$A$6:H465, 8,0),0)</f>
        <v>0</v>
      </c>
      <c r="E269" s="26">
        <f t="shared" si="14"/>
        <v>0</v>
      </c>
      <c r="F269" s="29">
        <f t="shared" si="12"/>
        <v>0</v>
      </c>
      <c r="G269" s="23">
        <f t="shared" si="13"/>
        <v>0</v>
      </c>
      <c r="H269" s="22">
        <f>IFERROR(VLOOKUP(A269,'Banco de dados'!$A$6:F465, 3,0),0)</f>
        <v>0</v>
      </c>
      <c r="I269" s="24">
        <f>IFERROR(VLOOKUP(A269,'Banco de dados'!$A$6:$F$199, 5,0),0)</f>
        <v>0</v>
      </c>
      <c r="J269" s="19"/>
    </row>
    <row r="270" spans="2:10" x14ac:dyDescent="0.25">
      <c r="B270" s="18"/>
      <c r="C270" s="17"/>
      <c r="D270" s="33">
        <f>IFERROR(VLOOKUP(A270,'Banco de dados'!$A$6:H466, 8,0),0)</f>
        <v>0</v>
      </c>
      <c r="E270" s="26">
        <f t="shared" si="14"/>
        <v>0</v>
      </c>
      <c r="F270" s="29">
        <f t="shared" si="12"/>
        <v>0</v>
      </c>
      <c r="G270" s="23">
        <f t="shared" si="13"/>
        <v>0</v>
      </c>
      <c r="H270" s="22">
        <f>IFERROR(VLOOKUP(A270,'Banco de dados'!$A$6:F466, 3,0),0)</f>
        <v>0</v>
      </c>
      <c r="I270" s="24">
        <f>IFERROR(VLOOKUP(A270,'Banco de dados'!$A$6:$F$199, 5,0),0)</f>
        <v>0</v>
      </c>
      <c r="J270" s="19"/>
    </row>
    <row r="271" spans="2:10" x14ac:dyDescent="0.25">
      <c r="B271" s="18"/>
      <c r="C271" s="17"/>
      <c r="D271" s="33">
        <f>IFERROR(VLOOKUP(A271,'Banco de dados'!$A$6:H467, 8,0),0)</f>
        <v>0</v>
      </c>
      <c r="E271" s="26">
        <f t="shared" si="14"/>
        <v>0</v>
      </c>
      <c r="F271" s="29">
        <f t="shared" si="12"/>
        <v>0</v>
      </c>
      <c r="G271" s="23">
        <f t="shared" si="13"/>
        <v>0</v>
      </c>
      <c r="H271" s="22">
        <f>IFERROR(VLOOKUP(A271,'Banco de dados'!$A$6:F467, 3,0),0)</f>
        <v>0</v>
      </c>
      <c r="I271" s="24">
        <f>IFERROR(VLOOKUP(A271,'Banco de dados'!$A$6:$F$199, 5,0),0)</f>
        <v>0</v>
      </c>
      <c r="J271" s="19"/>
    </row>
    <row r="272" spans="2:10" x14ac:dyDescent="0.25">
      <c r="B272" s="18"/>
      <c r="C272" s="17"/>
      <c r="D272" s="33">
        <f>IFERROR(VLOOKUP(A272,'Banco de dados'!$A$6:H468, 8,0),0)</f>
        <v>0</v>
      </c>
      <c r="E272" s="26">
        <f t="shared" si="14"/>
        <v>0</v>
      </c>
      <c r="F272" s="29">
        <f t="shared" si="12"/>
        <v>0</v>
      </c>
      <c r="G272" s="23">
        <f t="shared" si="13"/>
        <v>0</v>
      </c>
      <c r="H272" s="22">
        <f>IFERROR(VLOOKUP(A272,'Banco de dados'!$A$6:F468, 3,0),0)</f>
        <v>0</v>
      </c>
      <c r="I272" s="24">
        <f>IFERROR(VLOOKUP(A272,'Banco de dados'!$A$6:$F$199, 5,0),0)</f>
        <v>0</v>
      </c>
      <c r="J272" s="19"/>
    </row>
    <row r="273" spans="2:10" x14ac:dyDescent="0.25">
      <c r="B273" s="18"/>
      <c r="C273" s="17"/>
      <c r="D273" s="33">
        <f>IFERROR(VLOOKUP(A273,'Banco de dados'!$A$6:H469, 8,0),0)</f>
        <v>0</v>
      </c>
      <c r="E273" s="26">
        <f t="shared" si="14"/>
        <v>0</v>
      </c>
      <c r="F273" s="29">
        <f t="shared" si="12"/>
        <v>0</v>
      </c>
      <c r="G273" s="23">
        <f t="shared" si="13"/>
        <v>0</v>
      </c>
      <c r="H273" s="22">
        <f>IFERROR(VLOOKUP(A273,'Banco de dados'!$A$6:F469, 3,0),0)</f>
        <v>0</v>
      </c>
      <c r="I273" s="24">
        <f>IFERROR(VLOOKUP(A273,'Banco de dados'!$A$6:$F$199, 5,0),0)</f>
        <v>0</v>
      </c>
      <c r="J273" s="19"/>
    </row>
    <row r="274" spans="2:10" x14ac:dyDescent="0.25">
      <c r="B274" s="18"/>
      <c r="C274" s="17"/>
      <c r="D274" s="33">
        <f>IFERROR(VLOOKUP(A274,'Banco de dados'!$A$6:H470, 8,0),0)</f>
        <v>0</v>
      </c>
      <c r="E274" s="26">
        <f t="shared" si="14"/>
        <v>0</v>
      </c>
      <c r="F274" s="29">
        <f t="shared" si="12"/>
        <v>0</v>
      </c>
      <c r="G274" s="23">
        <f t="shared" si="13"/>
        <v>0</v>
      </c>
      <c r="H274" s="22">
        <f>IFERROR(VLOOKUP(A274,'Banco de dados'!$A$6:F470, 3,0),0)</f>
        <v>0</v>
      </c>
      <c r="I274" s="24">
        <f>IFERROR(VLOOKUP(A274,'Banco de dados'!$A$6:$F$199, 5,0),0)</f>
        <v>0</v>
      </c>
      <c r="J274" s="19"/>
    </row>
    <row r="275" spans="2:10" x14ac:dyDescent="0.25">
      <c r="B275" s="18"/>
      <c r="C275" s="17"/>
      <c r="D275" s="33">
        <f>IFERROR(VLOOKUP(A275,'Banco de dados'!$A$6:H471, 8,0),0)</f>
        <v>0</v>
      </c>
      <c r="E275" s="26">
        <f t="shared" si="14"/>
        <v>0</v>
      </c>
      <c r="F275" s="29">
        <f t="shared" si="12"/>
        <v>0</v>
      </c>
      <c r="G275" s="23">
        <f t="shared" si="13"/>
        <v>0</v>
      </c>
      <c r="H275" s="22">
        <f>IFERROR(VLOOKUP(A275,'Banco de dados'!$A$6:F471, 3,0),0)</f>
        <v>0</v>
      </c>
      <c r="I275" s="24">
        <f>IFERROR(VLOOKUP(A275,'Banco de dados'!$A$6:$F$199, 5,0),0)</f>
        <v>0</v>
      </c>
      <c r="J275" s="19"/>
    </row>
    <row r="276" spans="2:10" x14ac:dyDescent="0.25">
      <c r="B276" s="18"/>
      <c r="C276" s="17"/>
      <c r="D276" s="33">
        <f>IFERROR(VLOOKUP(A276,'Banco de dados'!$A$6:H472, 8,0),0)</f>
        <v>0</v>
      </c>
      <c r="E276" s="26">
        <f t="shared" si="14"/>
        <v>0</v>
      </c>
      <c r="F276" s="29">
        <f t="shared" si="12"/>
        <v>0</v>
      </c>
      <c r="G276" s="23">
        <f t="shared" si="13"/>
        <v>0</v>
      </c>
      <c r="H276" s="22">
        <f>IFERROR(VLOOKUP(A276,'Banco de dados'!$A$6:F472, 3,0),0)</f>
        <v>0</v>
      </c>
      <c r="I276" s="24">
        <f>IFERROR(VLOOKUP(A276,'Banco de dados'!$A$6:$F$199, 5,0),0)</f>
        <v>0</v>
      </c>
      <c r="J276" s="19"/>
    </row>
    <row r="277" spans="2:10" x14ac:dyDescent="0.25">
      <c r="B277" s="18"/>
      <c r="C277" s="17"/>
      <c r="D277" s="33">
        <f>IFERROR(VLOOKUP(A277,'Banco de dados'!$A$6:H473, 8,0),0)</f>
        <v>0</v>
      </c>
      <c r="E277" s="26">
        <f t="shared" si="14"/>
        <v>0</v>
      </c>
      <c r="F277" s="29">
        <f t="shared" si="12"/>
        <v>0</v>
      </c>
      <c r="G277" s="23">
        <f t="shared" si="13"/>
        <v>0</v>
      </c>
      <c r="H277" s="22">
        <f>IFERROR(VLOOKUP(A277,'Banco de dados'!$A$6:F473, 3,0),0)</f>
        <v>0</v>
      </c>
      <c r="I277" s="24">
        <f>IFERROR(VLOOKUP(A277,'Banco de dados'!$A$6:$F$199, 5,0),0)</f>
        <v>0</v>
      </c>
      <c r="J277" s="19"/>
    </row>
    <row r="278" spans="2:10" x14ac:dyDescent="0.25">
      <c r="B278" s="18"/>
      <c r="C278" s="17"/>
      <c r="D278" s="33">
        <f>IFERROR(VLOOKUP(A278,'Banco de dados'!$A$6:H474, 8,0),0)</f>
        <v>0</v>
      </c>
      <c r="E278" s="26">
        <f t="shared" si="14"/>
        <v>0</v>
      </c>
      <c r="F278" s="29">
        <f t="shared" si="12"/>
        <v>0</v>
      </c>
      <c r="G278" s="23">
        <f t="shared" si="13"/>
        <v>0</v>
      </c>
      <c r="H278" s="22">
        <f>IFERROR(VLOOKUP(A278,'Banco de dados'!$A$6:F474, 3,0),0)</f>
        <v>0</v>
      </c>
      <c r="I278" s="24">
        <f>IFERROR(VLOOKUP(A278,'Banco de dados'!$A$6:$F$199, 5,0),0)</f>
        <v>0</v>
      </c>
      <c r="J278" s="19"/>
    </row>
    <row r="279" spans="2:10" x14ac:dyDescent="0.25">
      <c r="B279" s="18"/>
      <c r="C279" s="17"/>
      <c r="D279" s="33">
        <f>IFERROR(VLOOKUP(A279,'Banco de dados'!$A$6:H475, 8,0),0)</f>
        <v>0</v>
      </c>
      <c r="E279" s="26">
        <f t="shared" si="14"/>
        <v>0</v>
      </c>
      <c r="F279" s="29">
        <f t="shared" si="12"/>
        <v>0</v>
      </c>
      <c r="G279" s="23">
        <f t="shared" si="13"/>
        <v>0</v>
      </c>
      <c r="H279" s="22">
        <f>IFERROR(VLOOKUP(A279,'Banco de dados'!$A$6:F475, 3,0),0)</f>
        <v>0</v>
      </c>
      <c r="I279" s="24">
        <f>IFERROR(VLOOKUP(A279,'Banco de dados'!$A$6:$F$199, 5,0),0)</f>
        <v>0</v>
      </c>
      <c r="J279" s="19"/>
    </row>
    <row r="280" spans="2:10" x14ac:dyDescent="0.25">
      <c r="B280" s="18"/>
      <c r="C280" s="17"/>
      <c r="D280" s="33">
        <f>IFERROR(VLOOKUP(A280,'Banco de dados'!$A$6:H476, 8,0),0)</f>
        <v>0</v>
      </c>
      <c r="E280" s="26">
        <f t="shared" si="14"/>
        <v>0</v>
      </c>
      <c r="F280" s="29">
        <f t="shared" si="12"/>
        <v>0</v>
      </c>
      <c r="G280" s="23">
        <f t="shared" si="13"/>
        <v>0</v>
      </c>
      <c r="H280" s="22">
        <f>IFERROR(VLOOKUP(A280,'Banco de dados'!$A$6:F476, 3,0),0)</f>
        <v>0</v>
      </c>
      <c r="I280" s="24">
        <f>IFERROR(VLOOKUP(A280,'Banco de dados'!$A$6:$F$199, 5,0),0)</f>
        <v>0</v>
      </c>
      <c r="J280" s="19"/>
    </row>
    <row r="281" spans="2:10" x14ac:dyDescent="0.25">
      <c r="B281" s="18"/>
      <c r="C281" s="17"/>
      <c r="D281" s="33">
        <f>IFERROR(VLOOKUP(A281,'Banco de dados'!$A$6:H477, 8,0),0)</f>
        <v>0</v>
      </c>
      <c r="E281" s="26">
        <f t="shared" si="14"/>
        <v>0</v>
      </c>
      <c r="F281" s="29">
        <f t="shared" si="12"/>
        <v>0</v>
      </c>
      <c r="G281" s="23">
        <f t="shared" si="13"/>
        <v>0</v>
      </c>
      <c r="H281" s="22">
        <f>IFERROR(VLOOKUP(A281,'Banco de dados'!$A$6:F477, 3,0),0)</f>
        <v>0</v>
      </c>
      <c r="I281" s="24">
        <f>IFERROR(VLOOKUP(A281,'Banco de dados'!$A$6:$F$199, 5,0),0)</f>
        <v>0</v>
      </c>
      <c r="J281" s="19"/>
    </row>
    <row r="282" spans="2:10" x14ac:dyDescent="0.25">
      <c r="B282" s="18"/>
      <c r="C282" s="17"/>
      <c r="D282" s="33">
        <f>IFERROR(VLOOKUP(A282,'Banco de dados'!$A$6:H478, 8,0),0)</f>
        <v>0</v>
      </c>
      <c r="E282" s="26">
        <f t="shared" si="14"/>
        <v>0</v>
      </c>
      <c r="F282" s="29">
        <f t="shared" si="12"/>
        <v>0</v>
      </c>
      <c r="G282" s="23">
        <f t="shared" si="13"/>
        <v>0</v>
      </c>
      <c r="H282" s="22">
        <f>IFERROR(VLOOKUP(A282,'Banco de dados'!$A$6:F478, 3,0),0)</f>
        <v>0</v>
      </c>
      <c r="I282" s="24">
        <f>IFERROR(VLOOKUP(A282,'Banco de dados'!$A$6:$F$199, 5,0),0)</f>
        <v>0</v>
      </c>
      <c r="J282" s="19"/>
    </row>
    <row r="283" spans="2:10" x14ac:dyDescent="0.25">
      <c r="B283" s="18"/>
      <c r="C283" s="17"/>
      <c r="D283" s="33">
        <f>IFERROR(VLOOKUP(A283,'Banco de dados'!$A$6:H479, 8,0),0)</f>
        <v>0</v>
      </c>
      <c r="E283" s="26">
        <f t="shared" si="14"/>
        <v>0</v>
      </c>
      <c r="F283" s="29">
        <f t="shared" si="12"/>
        <v>0</v>
      </c>
      <c r="G283" s="23">
        <f t="shared" si="13"/>
        <v>0</v>
      </c>
      <c r="H283" s="22">
        <f>IFERROR(VLOOKUP(A283,'Banco de dados'!$A$6:F479, 3,0),0)</f>
        <v>0</v>
      </c>
      <c r="I283" s="24">
        <f>IFERROR(VLOOKUP(A283,'Banco de dados'!$A$6:$F$199, 5,0),0)</f>
        <v>0</v>
      </c>
      <c r="J283" s="19"/>
    </row>
    <row r="284" spans="2:10" x14ac:dyDescent="0.25">
      <c r="B284" s="18"/>
      <c r="C284" s="17"/>
      <c r="D284" s="33">
        <f>IFERROR(VLOOKUP(A284,'Banco de dados'!$A$6:H480, 8,0),0)</f>
        <v>0</v>
      </c>
      <c r="E284" s="26">
        <f t="shared" si="14"/>
        <v>0</v>
      </c>
      <c r="F284" s="29">
        <f t="shared" si="12"/>
        <v>0</v>
      </c>
      <c r="G284" s="23">
        <f t="shared" si="13"/>
        <v>0</v>
      </c>
      <c r="H284" s="22">
        <f>IFERROR(VLOOKUP(A284,'Banco de dados'!$A$6:F480, 3,0),0)</f>
        <v>0</v>
      </c>
      <c r="I284" s="24">
        <f>IFERROR(VLOOKUP(A284,'Banco de dados'!$A$6:$F$199, 5,0),0)</f>
        <v>0</v>
      </c>
      <c r="J284" s="19"/>
    </row>
    <row r="285" spans="2:10" x14ac:dyDescent="0.25">
      <c r="B285" s="18"/>
      <c r="C285" s="17"/>
      <c r="D285" s="33">
        <f>IFERROR(VLOOKUP(A285,'Banco de dados'!$A$6:H481, 8,0),0)</f>
        <v>0</v>
      </c>
      <c r="E285" s="26">
        <f t="shared" si="14"/>
        <v>0</v>
      </c>
      <c r="F285" s="29">
        <f t="shared" si="12"/>
        <v>0</v>
      </c>
      <c r="G285" s="23">
        <f t="shared" si="13"/>
        <v>0</v>
      </c>
      <c r="H285" s="22">
        <f>IFERROR(VLOOKUP(A285,'Banco de dados'!$A$6:F481, 3,0),0)</f>
        <v>0</v>
      </c>
      <c r="I285" s="24">
        <f>IFERROR(VLOOKUP(A285,'Banco de dados'!$A$6:$F$199, 5,0),0)</f>
        <v>0</v>
      </c>
      <c r="J285" s="19"/>
    </row>
    <row r="286" spans="2:10" x14ac:dyDescent="0.25">
      <c r="B286" s="18"/>
      <c r="C286" s="17"/>
      <c r="D286" s="33">
        <f>IFERROR(VLOOKUP(A286,'Banco de dados'!$A$6:H482, 8,0),0)</f>
        <v>0</v>
      </c>
      <c r="E286" s="26">
        <f t="shared" si="14"/>
        <v>0</v>
      </c>
      <c r="F286" s="29">
        <f t="shared" si="12"/>
        <v>0</v>
      </c>
      <c r="G286" s="23">
        <f t="shared" si="13"/>
        <v>0</v>
      </c>
      <c r="H286" s="22">
        <f>IFERROR(VLOOKUP(A286,'Banco de dados'!$A$6:F482, 3,0),0)</f>
        <v>0</v>
      </c>
      <c r="I286" s="24">
        <f>IFERROR(VLOOKUP(A286,'Banco de dados'!$A$6:$F$199, 5,0),0)</f>
        <v>0</v>
      </c>
      <c r="J286" s="19"/>
    </row>
    <row r="287" spans="2:10" x14ac:dyDescent="0.25">
      <c r="B287" s="18"/>
      <c r="C287" s="17"/>
      <c r="D287" s="33">
        <f>IFERROR(VLOOKUP(A287,'Banco de dados'!$A$6:H483, 8,0),0)</f>
        <v>0</v>
      </c>
      <c r="E287" s="26">
        <f t="shared" si="14"/>
        <v>0</v>
      </c>
      <c r="F287" s="29">
        <f t="shared" si="12"/>
        <v>0</v>
      </c>
      <c r="G287" s="23">
        <f t="shared" si="13"/>
        <v>0</v>
      </c>
      <c r="H287" s="22">
        <f>IFERROR(VLOOKUP(A287,'Banco de dados'!$A$6:F483, 3,0),0)</f>
        <v>0</v>
      </c>
      <c r="I287" s="24">
        <f>IFERROR(VLOOKUP(A287,'Banco de dados'!$A$6:$F$199, 5,0),0)</f>
        <v>0</v>
      </c>
      <c r="J287" s="19"/>
    </row>
    <row r="288" spans="2:10" x14ac:dyDescent="0.25">
      <c r="B288" s="18"/>
      <c r="C288" s="17"/>
      <c r="D288" s="33">
        <f>IFERROR(VLOOKUP(A288,'Banco de dados'!$A$6:H484, 8,0),0)</f>
        <v>0</v>
      </c>
      <c r="E288" s="26">
        <f t="shared" si="14"/>
        <v>0</v>
      </c>
      <c r="F288" s="29">
        <f t="shared" si="12"/>
        <v>0</v>
      </c>
      <c r="G288" s="23">
        <f t="shared" si="13"/>
        <v>0</v>
      </c>
      <c r="H288" s="22">
        <f>IFERROR(VLOOKUP(A288,'Banco de dados'!$A$6:F484, 3,0),0)</f>
        <v>0</v>
      </c>
      <c r="I288" s="24">
        <f>IFERROR(VLOOKUP(A288,'Banco de dados'!$A$6:$F$199, 5,0),0)</f>
        <v>0</v>
      </c>
      <c r="J288" s="19"/>
    </row>
    <row r="289" spans="2:10" x14ac:dyDescent="0.25">
      <c r="B289" s="18"/>
      <c r="C289" s="17"/>
      <c r="D289" s="33">
        <f>IFERROR(VLOOKUP(A289,'Banco de dados'!$A$6:H485, 8,0),0)</f>
        <v>0</v>
      </c>
      <c r="E289" s="26">
        <f t="shared" si="14"/>
        <v>0</v>
      </c>
      <c r="F289" s="29">
        <f t="shared" si="12"/>
        <v>0</v>
      </c>
      <c r="G289" s="23">
        <f t="shared" si="13"/>
        <v>0</v>
      </c>
      <c r="H289" s="22">
        <f>IFERROR(VLOOKUP(A289,'Banco de dados'!$A$6:F485, 3,0),0)</f>
        <v>0</v>
      </c>
      <c r="I289" s="24">
        <f>IFERROR(VLOOKUP(A289,'Banco de dados'!$A$6:$F$199, 5,0),0)</f>
        <v>0</v>
      </c>
      <c r="J289" s="19"/>
    </row>
    <row r="290" spans="2:10" x14ac:dyDescent="0.25">
      <c r="B290" s="18"/>
      <c r="C290" s="17"/>
      <c r="D290" s="33">
        <f>IFERROR(VLOOKUP(A290,'Banco de dados'!$A$6:H486, 8,0),0)</f>
        <v>0</v>
      </c>
      <c r="E290" s="26">
        <f t="shared" si="14"/>
        <v>0</v>
      </c>
      <c r="F290" s="29">
        <f t="shared" si="12"/>
        <v>0</v>
      </c>
      <c r="G290" s="23">
        <f t="shared" si="13"/>
        <v>0</v>
      </c>
      <c r="H290" s="22">
        <f>IFERROR(VLOOKUP(A290,'Banco de dados'!$A$6:F486, 3,0),0)</f>
        <v>0</v>
      </c>
      <c r="I290" s="24">
        <f>IFERROR(VLOOKUP(A290,'Banco de dados'!$A$6:$F$199, 5,0),0)</f>
        <v>0</v>
      </c>
      <c r="J290" s="19"/>
    </row>
    <row r="291" spans="2:10" x14ac:dyDescent="0.25">
      <c r="B291" s="18"/>
      <c r="C291" s="17"/>
      <c r="D291" s="33">
        <f>IFERROR(VLOOKUP(A291,'Banco de dados'!$A$6:H487, 8,0),0)</f>
        <v>0</v>
      </c>
      <c r="E291" s="26">
        <f t="shared" si="14"/>
        <v>0</v>
      </c>
      <c r="F291" s="29">
        <f t="shared" si="12"/>
        <v>0</v>
      </c>
      <c r="G291" s="23">
        <f t="shared" si="13"/>
        <v>0</v>
      </c>
      <c r="H291" s="22">
        <f>IFERROR(VLOOKUP(A291,'Banco de dados'!$A$6:F487, 3,0),0)</f>
        <v>0</v>
      </c>
      <c r="I291" s="24">
        <f>IFERROR(VLOOKUP(A291,'Banco de dados'!$A$6:$F$199, 5,0),0)</f>
        <v>0</v>
      </c>
      <c r="J291" s="19"/>
    </row>
    <row r="292" spans="2:10" x14ac:dyDescent="0.25">
      <c r="B292" s="18"/>
      <c r="C292" s="17"/>
      <c r="D292" s="33">
        <f>IFERROR(VLOOKUP(A292,'Banco de dados'!$A$6:H488, 8,0),0)</f>
        <v>0</v>
      </c>
      <c r="E292" s="26">
        <f t="shared" si="14"/>
        <v>0</v>
      </c>
      <c r="F292" s="29">
        <f t="shared" si="12"/>
        <v>0</v>
      </c>
      <c r="G292" s="23">
        <f t="shared" si="13"/>
        <v>0</v>
      </c>
      <c r="H292" s="22">
        <f>IFERROR(VLOOKUP(A292,'Banco de dados'!$A$6:F488, 3,0),0)</f>
        <v>0</v>
      </c>
      <c r="I292" s="24">
        <f>IFERROR(VLOOKUP(A292,'Banco de dados'!$A$6:$F$199, 5,0),0)</f>
        <v>0</v>
      </c>
      <c r="J292" s="19"/>
    </row>
    <row r="293" spans="2:10" x14ac:dyDescent="0.25">
      <c r="B293" s="18"/>
      <c r="C293" s="17"/>
      <c r="D293" s="33">
        <f>IFERROR(VLOOKUP(A293,'Banco de dados'!$A$6:H489, 8,0),0)</f>
        <v>0</v>
      </c>
      <c r="E293" s="26">
        <f t="shared" si="14"/>
        <v>0</v>
      </c>
      <c r="F293" s="29">
        <f t="shared" si="12"/>
        <v>0</v>
      </c>
      <c r="G293" s="23">
        <f t="shared" si="13"/>
        <v>0</v>
      </c>
      <c r="H293" s="22">
        <f>IFERROR(VLOOKUP(A293,'Banco de dados'!$A$6:F489, 3,0),0)</f>
        <v>0</v>
      </c>
      <c r="I293" s="24">
        <f>IFERROR(VLOOKUP(A293,'Banco de dados'!$A$6:$F$199, 5,0),0)</f>
        <v>0</v>
      </c>
      <c r="J293" s="19"/>
    </row>
    <row r="294" spans="2:10" x14ac:dyDescent="0.25">
      <c r="B294" s="18"/>
      <c r="C294" s="17"/>
      <c r="D294" s="33">
        <f>IFERROR(VLOOKUP(A294,'Banco de dados'!$A$6:H490, 8,0),0)</f>
        <v>0</v>
      </c>
      <c r="E294" s="26">
        <f t="shared" si="14"/>
        <v>0</v>
      </c>
      <c r="F294" s="29">
        <f t="shared" si="12"/>
        <v>0</v>
      </c>
      <c r="G294" s="23">
        <f t="shared" si="13"/>
        <v>0</v>
      </c>
      <c r="H294" s="22">
        <f>IFERROR(VLOOKUP(A294,'Banco de dados'!$A$6:F490, 3,0),0)</f>
        <v>0</v>
      </c>
      <c r="I294" s="24">
        <f>IFERROR(VLOOKUP(A294,'Banco de dados'!$A$6:$F$199, 5,0),0)</f>
        <v>0</v>
      </c>
      <c r="J294" s="19"/>
    </row>
    <row r="295" spans="2:10" x14ac:dyDescent="0.25">
      <c r="B295" s="18"/>
      <c r="C295" s="17"/>
      <c r="D295" s="33">
        <f>IFERROR(VLOOKUP(A295,'Banco de dados'!$A$6:H491, 8,0),0)</f>
        <v>0</v>
      </c>
      <c r="E295" s="26">
        <f t="shared" si="14"/>
        <v>0</v>
      </c>
      <c r="F295" s="29">
        <f t="shared" si="12"/>
        <v>0</v>
      </c>
      <c r="G295" s="23">
        <f t="shared" si="13"/>
        <v>0</v>
      </c>
      <c r="H295" s="22">
        <f>IFERROR(VLOOKUP(A295,'Banco de dados'!$A$6:F491, 3,0),0)</f>
        <v>0</v>
      </c>
      <c r="I295" s="24">
        <f>IFERROR(VLOOKUP(A295,'Banco de dados'!$A$6:$F$199, 5,0),0)</f>
        <v>0</v>
      </c>
      <c r="J295" s="19"/>
    </row>
    <row r="296" spans="2:10" x14ac:dyDescent="0.25">
      <c r="B296" s="18"/>
      <c r="C296" s="17"/>
      <c r="D296" s="33">
        <f>IFERROR(VLOOKUP(A296,'Banco de dados'!$A$6:H492, 8,0),0)</f>
        <v>0</v>
      </c>
      <c r="E296" s="26">
        <f t="shared" si="14"/>
        <v>0</v>
      </c>
      <c r="F296" s="29">
        <f t="shared" si="12"/>
        <v>0</v>
      </c>
      <c r="G296" s="23">
        <f t="shared" si="13"/>
        <v>0</v>
      </c>
      <c r="H296" s="22">
        <f>IFERROR(VLOOKUP(A296,'Banco de dados'!$A$6:F492, 3,0),0)</f>
        <v>0</v>
      </c>
      <c r="I296" s="24">
        <f>IFERROR(VLOOKUP(A296,'Banco de dados'!$A$6:$F$199, 5,0),0)</f>
        <v>0</v>
      </c>
      <c r="J296" s="19"/>
    </row>
    <row r="297" spans="2:10" x14ac:dyDescent="0.25">
      <c r="B297" s="18"/>
      <c r="C297" s="17"/>
      <c r="D297" s="33">
        <f>IFERROR(VLOOKUP(A297,'Banco de dados'!$A$6:H493, 8,0),0)</f>
        <v>0</v>
      </c>
      <c r="E297" s="26">
        <f t="shared" si="14"/>
        <v>0</v>
      </c>
      <c r="F297" s="29">
        <f t="shared" si="12"/>
        <v>0</v>
      </c>
      <c r="G297" s="23">
        <f t="shared" si="13"/>
        <v>0</v>
      </c>
      <c r="H297" s="22">
        <f>IFERROR(VLOOKUP(A297,'Banco de dados'!$A$6:F493, 3,0),0)</f>
        <v>0</v>
      </c>
      <c r="I297" s="24">
        <f>IFERROR(VLOOKUP(A297,'Banco de dados'!$A$6:$F$199, 5,0),0)</f>
        <v>0</v>
      </c>
      <c r="J297" s="19"/>
    </row>
    <row r="298" spans="2:10" x14ac:dyDescent="0.25">
      <c r="B298" s="18"/>
      <c r="C298" s="17"/>
      <c r="D298" s="33">
        <f>IFERROR(VLOOKUP(A298,'Banco de dados'!$A$6:H494, 8,0),0)</f>
        <v>0</v>
      </c>
      <c r="E298" s="26">
        <f t="shared" si="14"/>
        <v>0</v>
      </c>
      <c r="F298" s="29">
        <f t="shared" si="12"/>
        <v>0</v>
      </c>
      <c r="G298" s="23">
        <f t="shared" si="13"/>
        <v>0</v>
      </c>
      <c r="H298" s="22">
        <f>IFERROR(VLOOKUP(A298,'Banco de dados'!$A$6:F494, 3,0),0)</f>
        <v>0</v>
      </c>
      <c r="I298" s="24">
        <f>IFERROR(VLOOKUP(A298,'Banco de dados'!$A$6:$F$199, 5,0),0)</f>
        <v>0</v>
      </c>
      <c r="J298" s="19"/>
    </row>
    <row r="299" spans="2:10" x14ac:dyDescent="0.25">
      <c r="B299" s="18"/>
      <c r="C299" s="17"/>
      <c r="D299" s="33">
        <f>IFERROR(VLOOKUP(A299,'Banco de dados'!$A$6:H495, 8,0),0)</f>
        <v>0</v>
      </c>
      <c r="E299" s="26">
        <f t="shared" si="14"/>
        <v>0</v>
      </c>
      <c r="F299" s="29">
        <f t="shared" si="12"/>
        <v>0</v>
      </c>
      <c r="G299" s="23">
        <f t="shared" si="13"/>
        <v>0</v>
      </c>
      <c r="H299" s="22">
        <f>IFERROR(VLOOKUP(A299,'Banco de dados'!$A$6:F495, 3,0),0)</f>
        <v>0</v>
      </c>
      <c r="I299" s="24">
        <f>IFERROR(VLOOKUP(A299,'Banco de dados'!$A$6:$F$199, 5,0),0)</f>
        <v>0</v>
      </c>
      <c r="J299" s="19"/>
    </row>
    <row r="300" spans="2:10" x14ac:dyDescent="0.25">
      <c r="B300" s="18"/>
      <c r="C300" s="17"/>
      <c r="D300" s="33">
        <f>IFERROR(VLOOKUP(A300,'Banco de dados'!$A$6:H496, 8,0),0)</f>
        <v>0</v>
      </c>
      <c r="E300" s="26">
        <f t="shared" si="14"/>
        <v>0</v>
      </c>
      <c r="F300" s="29">
        <f t="shared" si="12"/>
        <v>0</v>
      </c>
      <c r="G300" s="23">
        <f t="shared" si="13"/>
        <v>0</v>
      </c>
      <c r="H300" s="22">
        <f>IFERROR(VLOOKUP(A300,'Banco de dados'!$A$6:F496, 3,0),0)</f>
        <v>0</v>
      </c>
      <c r="I300" s="24">
        <f>IFERROR(VLOOKUP(A300,'Banco de dados'!$A$6:$F$199, 5,0),0)</f>
        <v>0</v>
      </c>
      <c r="J300" s="19"/>
    </row>
    <row r="301" spans="2:10" x14ac:dyDescent="0.25">
      <c r="B301" s="18"/>
      <c r="C301" s="17"/>
      <c r="D301" s="33">
        <f>IFERROR(VLOOKUP(A301,'Banco de dados'!$A$6:H497, 8,0),0)</f>
        <v>0</v>
      </c>
      <c r="E301" s="26">
        <f t="shared" si="14"/>
        <v>0</v>
      </c>
      <c r="F301" s="29">
        <f t="shared" si="12"/>
        <v>0</v>
      </c>
      <c r="G301" s="23">
        <f t="shared" si="13"/>
        <v>0</v>
      </c>
      <c r="H301" s="22">
        <f>IFERROR(VLOOKUP(A301,'Banco de dados'!$A$6:F497, 3,0),0)</f>
        <v>0</v>
      </c>
      <c r="I301" s="24">
        <f>IFERROR(VLOOKUP(A301,'Banco de dados'!$A$6:$F$199, 5,0),0)</f>
        <v>0</v>
      </c>
      <c r="J301" s="19"/>
    </row>
    <row r="302" spans="2:10" x14ac:dyDescent="0.25">
      <c r="B302" s="18"/>
      <c r="C302" s="17"/>
      <c r="D302" s="33">
        <f>IFERROR(VLOOKUP(A302,'Banco de dados'!$A$6:H498, 8,0),0)</f>
        <v>0</v>
      </c>
      <c r="E302" s="26">
        <f t="shared" si="14"/>
        <v>0</v>
      </c>
      <c r="F302" s="29">
        <f t="shared" si="12"/>
        <v>0</v>
      </c>
      <c r="G302" s="23">
        <f t="shared" si="13"/>
        <v>0</v>
      </c>
      <c r="H302" s="22">
        <f>IFERROR(VLOOKUP(A302,'Banco de dados'!$A$6:F498, 3,0),0)</f>
        <v>0</v>
      </c>
      <c r="I302" s="24">
        <f>IFERROR(VLOOKUP(A302,'Banco de dados'!$A$6:$F$199, 5,0),0)</f>
        <v>0</v>
      </c>
      <c r="J302" s="19"/>
    </row>
    <row r="303" spans="2:10" x14ac:dyDescent="0.25">
      <c r="B303" s="18"/>
      <c r="C303" s="17"/>
      <c r="D303" s="33">
        <f>IFERROR(VLOOKUP(A303,'Banco de dados'!$A$6:H499, 8,0),0)</f>
        <v>0</v>
      </c>
      <c r="E303" s="26">
        <f t="shared" si="14"/>
        <v>0</v>
      </c>
      <c r="F303" s="29">
        <f t="shared" si="12"/>
        <v>0</v>
      </c>
      <c r="G303" s="23">
        <f t="shared" si="13"/>
        <v>0</v>
      </c>
      <c r="H303" s="22">
        <f>IFERROR(VLOOKUP(A303,'Banco de dados'!$A$6:F499, 3,0),0)</f>
        <v>0</v>
      </c>
      <c r="I303" s="24">
        <f>IFERROR(VLOOKUP(A303,'Banco de dados'!$A$6:$F$199, 5,0),0)</f>
        <v>0</v>
      </c>
      <c r="J303" s="19"/>
    </row>
    <row r="304" spans="2:10" x14ac:dyDescent="0.25">
      <c r="B304" s="18"/>
      <c r="C304" s="17"/>
      <c r="D304" s="33">
        <f>IFERROR(VLOOKUP(A304,'Banco de dados'!$A$6:H500, 8,0),0)</f>
        <v>0</v>
      </c>
      <c r="E304" s="26">
        <f t="shared" si="14"/>
        <v>0</v>
      </c>
      <c r="F304" s="29">
        <f t="shared" si="12"/>
        <v>0</v>
      </c>
      <c r="G304" s="23">
        <f t="shared" si="13"/>
        <v>0</v>
      </c>
      <c r="H304" s="22">
        <f>IFERROR(VLOOKUP(A304,'Banco de dados'!$A$6:F500, 3,0),0)</f>
        <v>0</v>
      </c>
      <c r="I304" s="24">
        <f>IFERROR(VLOOKUP(A304,'Banco de dados'!$A$6:$F$199, 5,0),0)</f>
        <v>0</v>
      </c>
      <c r="J304" s="19"/>
    </row>
    <row r="305" spans="2:10" x14ac:dyDescent="0.25">
      <c r="B305" s="18"/>
      <c r="C305" s="17"/>
      <c r="D305" s="33">
        <f>IFERROR(VLOOKUP(A305,'Banco de dados'!$A$6:H501, 8,0),0)</f>
        <v>0</v>
      </c>
      <c r="E305" s="26">
        <f t="shared" si="14"/>
        <v>0</v>
      </c>
      <c r="F305" s="29">
        <f t="shared" si="12"/>
        <v>0</v>
      </c>
      <c r="G305" s="23">
        <f t="shared" si="13"/>
        <v>0</v>
      </c>
      <c r="H305" s="22">
        <f>IFERROR(VLOOKUP(A305,'Banco de dados'!$A$6:F501, 3,0),0)</f>
        <v>0</v>
      </c>
      <c r="I305" s="24">
        <f>IFERROR(VLOOKUP(A305,'Banco de dados'!$A$6:$F$199, 5,0),0)</f>
        <v>0</v>
      </c>
      <c r="J305" s="19"/>
    </row>
    <row r="306" spans="2:10" x14ac:dyDescent="0.25">
      <c r="B306" s="18"/>
      <c r="C306" s="17"/>
      <c r="D306" s="33">
        <f>IFERROR(VLOOKUP(A306,'Banco de dados'!$A$6:H502, 8,0),0)</f>
        <v>0</v>
      </c>
      <c r="E306" s="26">
        <f t="shared" si="14"/>
        <v>0</v>
      </c>
      <c r="F306" s="29">
        <f t="shared" si="12"/>
        <v>0</v>
      </c>
      <c r="G306" s="23">
        <f t="shared" si="13"/>
        <v>0</v>
      </c>
      <c r="H306" s="22">
        <f>IFERROR(VLOOKUP(A306,'Banco de dados'!$A$6:F502, 3,0),0)</f>
        <v>0</v>
      </c>
      <c r="I306" s="24">
        <f>IFERROR(VLOOKUP(A306,'Banco de dados'!$A$6:$F$199, 5,0),0)</f>
        <v>0</v>
      </c>
      <c r="J306" s="19"/>
    </row>
    <row r="307" spans="2:10" x14ac:dyDescent="0.25">
      <c r="B307" s="18"/>
      <c r="C307" s="17"/>
      <c r="D307" s="33">
        <f>IFERROR(VLOOKUP(A307,'Banco de dados'!$A$6:H503, 8,0),0)</f>
        <v>0</v>
      </c>
      <c r="E307" s="26">
        <f t="shared" si="14"/>
        <v>0</v>
      </c>
      <c r="F307" s="29">
        <f t="shared" si="12"/>
        <v>0</v>
      </c>
      <c r="G307" s="23">
        <f t="shared" si="13"/>
        <v>0</v>
      </c>
      <c r="H307" s="22">
        <f>IFERROR(VLOOKUP(A307,'Banco de dados'!$A$6:F503, 3,0),0)</f>
        <v>0</v>
      </c>
      <c r="I307" s="24">
        <f>IFERROR(VLOOKUP(A307,'Banco de dados'!$A$6:$F$199, 5,0),0)</f>
        <v>0</v>
      </c>
      <c r="J307" s="19"/>
    </row>
    <row r="308" spans="2:10" x14ac:dyDescent="0.25">
      <c r="B308" s="18"/>
      <c r="C308" s="17"/>
      <c r="D308" s="33">
        <f>IFERROR(VLOOKUP(A308,'Banco de dados'!$A$6:H504, 8,0),0)</f>
        <v>0</v>
      </c>
      <c r="E308" s="26">
        <f t="shared" si="14"/>
        <v>0</v>
      </c>
      <c r="F308" s="29">
        <f t="shared" si="12"/>
        <v>0</v>
      </c>
      <c r="G308" s="23">
        <f t="shared" si="13"/>
        <v>0</v>
      </c>
      <c r="H308" s="22">
        <f>IFERROR(VLOOKUP(A308,'Banco de dados'!$A$6:F504, 3,0),0)</f>
        <v>0</v>
      </c>
      <c r="I308" s="24">
        <f>IFERROR(VLOOKUP(A308,'Banco de dados'!$A$6:$F$199, 5,0),0)</f>
        <v>0</v>
      </c>
      <c r="J308" s="19"/>
    </row>
    <row r="309" spans="2:10" x14ac:dyDescent="0.25">
      <c r="B309" s="18"/>
      <c r="C309" s="17"/>
      <c r="D309" s="33">
        <f>IFERROR(VLOOKUP(A309,'Banco de dados'!$A$6:H505, 8,0),0)</f>
        <v>0</v>
      </c>
      <c r="E309" s="26">
        <f t="shared" si="14"/>
        <v>0</v>
      </c>
      <c r="F309" s="29">
        <f t="shared" si="12"/>
        <v>0</v>
      </c>
      <c r="G309" s="23">
        <f t="shared" si="13"/>
        <v>0</v>
      </c>
      <c r="H309" s="22">
        <f>IFERROR(VLOOKUP(A309,'Banco de dados'!$A$6:F505, 3,0),0)</f>
        <v>0</v>
      </c>
      <c r="I309" s="24">
        <f>IFERROR(VLOOKUP(A309,'Banco de dados'!$A$6:$F$199, 5,0),0)</f>
        <v>0</v>
      </c>
      <c r="J309" s="19"/>
    </row>
    <row r="310" spans="2:10" x14ac:dyDescent="0.25">
      <c r="B310" s="18"/>
      <c r="C310" s="17"/>
      <c r="D310" s="33">
        <f>IFERROR(VLOOKUP(A310,'Banco de dados'!$A$6:H506, 8,0),0)</f>
        <v>0</v>
      </c>
      <c r="E310" s="26">
        <f t="shared" si="14"/>
        <v>0</v>
      </c>
      <c r="F310" s="29">
        <f t="shared" si="12"/>
        <v>0</v>
      </c>
      <c r="G310" s="23">
        <f t="shared" si="13"/>
        <v>0</v>
      </c>
      <c r="H310" s="22">
        <f>IFERROR(VLOOKUP(A310,'Banco de dados'!$A$6:F506, 3,0),0)</f>
        <v>0</v>
      </c>
      <c r="I310" s="24">
        <f>IFERROR(VLOOKUP(A310,'Banco de dados'!$A$6:$F$199, 5,0),0)</f>
        <v>0</v>
      </c>
      <c r="J310" s="19"/>
    </row>
    <row r="311" spans="2:10" x14ac:dyDescent="0.25">
      <c r="B311" s="18"/>
      <c r="C311" s="17"/>
      <c r="D311" s="33">
        <f>IFERROR(VLOOKUP(A311,'Banco de dados'!$A$6:H507, 8,0),0)</f>
        <v>0</v>
      </c>
      <c r="E311" s="26">
        <f t="shared" si="14"/>
        <v>0</v>
      </c>
      <c r="F311" s="29">
        <f t="shared" si="12"/>
        <v>0</v>
      </c>
      <c r="G311" s="23">
        <f t="shared" si="13"/>
        <v>0</v>
      </c>
      <c r="H311" s="22">
        <f>IFERROR(VLOOKUP(A311,'Banco de dados'!$A$6:F507, 3,0),0)</f>
        <v>0</v>
      </c>
      <c r="I311" s="24">
        <f>IFERROR(VLOOKUP(A311,'Banco de dados'!$A$6:$F$199, 5,0),0)</f>
        <v>0</v>
      </c>
      <c r="J311" s="19"/>
    </row>
    <row r="312" spans="2:10" x14ac:dyDescent="0.25">
      <c r="B312" s="18"/>
      <c r="C312" s="17"/>
      <c r="D312" s="33">
        <f>IFERROR(VLOOKUP(A312,'Banco de dados'!$A$6:H508, 8,0),0)</f>
        <v>0</v>
      </c>
      <c r="E312" s="26">
        <f t="shared" si="14"/>
        <v>0</v>
      </c>
      <c r="F312" s="29">
        <f t="shared" si="12"/>
        <v>0</v>
      </c>
      <c r="G312" s="23">
        <f t="shared" si="13"/>
        <v>0</v>
      </c>
      <c r="H312" s="22">
        <f>IFERROR(VLOOKUP(A312,'Banco de dados'!$A$6:F508, 3,0),0)</f>
        <v>0</v>
      </c>
      <c r="I312" s="24">
        <f>IFERROR(VLOOKUP(A312,'Banco de dados'!$A$6:$F$199, 5,0),0)</f>
        <v>0</v>
      </c>
      <c r="J312" s="19"/>
    </row>
    <row r="313" spans="2:10" x14ac:dyDescent="0.25">
      <c r="B313" s="18"/>
      <c r="C313" s="17"/>
      <c r="D313" s="33">
        <f>IFERROR(VLOOKUP(A313,'Banco de dados'!$A$6:H509, 8,0),0)</f>
        <v>0</v>
      </c>
      <c r="E313" s="26">
        <f t="shared" si="14"/>
        <v>0</v>
      </c>
      <c r="F313" s="29">
        <f t="shared" si="12"/>
        <v>0</v>
      </c>
      <c r="G313" s="23">
        <f t="shared" si="13"/>
        <v>0</v>
      </c>
      <c r="H313" s="22">
        <f>IFERROR(VLOOKUP(A313,'Banco de dados'!$A$6:F509, 3,0),0)</f>
        <v>0</v>
      </c>
      <c r="I313" s="24">
        <f>IFERROR(VLOOKUP(A313,'Banco de dados'!$A$6:$F$199, 5,0),0)</f>
        <v>0</v>
      </c>
      <c r="J313" s="19"/>
    </row>
    <row r="314" spans="2:10" x14ac:dyDescent="0.25">
      <c r="B314" s="18"/>
      <c r="C314" s="17"/>
      <c r="D314" s="33">
        <f>IFERROR(VLOOKUP(A314,'Banco de dados'!$A$6:H510, 8,0),0)</f>
        <v>0</v>
      </c>
      <c r="E314" s="26">
        <f t="shared" si="14"/>
        <v>0</v>
      </c>
      <c r="F314" s="29">
        <f t="shared" si="12"/>
        <v>0</v>
      </c>
      <c r="G314" s="23">
        <f t="shared" si="13"/>
        <v>0</v>
      </c>
      <c r="H314" s="22">
        <f>IFERROR(VLOOKUP(A314,'Banco de dados'!$A$6:F510, 3,0),0)</f>
        <v>0</v>
      </c>
      <c r="I314" s="24">
        <f>IFERROR(VLOOKUP(A314,'Banco de dados'!$A$6:$F$199, 5,0),0)</f>
        <v>0</v>
      </c>
      <c r="J314" s="19"/>
    </row>
    <row r="315" spans="2:10" x14ac:dyDescent="0.25">
      <c r="B315" s="18"/>
      <c r="C315" s="17"/>
      <c r="D315" s="33">
        <f>IFERROR(VLOOKUP(A315,'Banco de dados'!$A$6:H511, 8,0),0)</f>
        <v>0</v>
      </c>
      <c r="E315" s="26">
        <f t="shared" si="14"/>
        <v>0</v>
      </c>
      <c r="F315" s="29">
        <f t="shared" si="12"/>
        <v>0</v>
      </c>
      <c r="G315" s="23">
        <f t="shared" si="13"/>
        <v>0</v>
      </c>
      <c r="H315" s="22">
        <f>IFERROR(VLOOKUP(A315,'Banco de dados'!$A$6:F511, 3,0),0)</f>
        <v>0</v>
      </c>
      <c r="I315" s="24">
        <f>IFERROR(VLOOKUP(A315,'Banco de dados'!$A$6:$F$199, 5,0),0)</f>
        <v>0</v>
      </c>
      <c r="J315" s="19"/>
    </row>
    <row r="316" spans="2:10" x14ac:dyDescent="0.25">
      <c r="B316" s="18"/>
      <c r="C316" s="17"/>
      <c r="D316" s="33">
        <f>IFERROR(VLOOKUP(A316,'Banco de dados'!$A$6:H512, 8,0),0)</f>
        <v>0</v>
      </c>
      <c r="E316" s="26">
        <f t="shared" si="14"/>
        <v>0</v>
      </c>
      <c r="F316" s="29">
        <f t="shared" si="12"/>
        <v>0</v>
      </c>
      <c r="G316" s="23">
        <f t="shared" si="13"/>
        <v>0</v>
      </c>
      <c r="H316" s="22">
        <f>IFERROR(VLOOKUP(A316,'Banco de dados'!$A$6:F512, 3,0),0)</f>
        <v>0</v>
      </c>
      <c r="I316" s="24">
        <f>IFERROR(VLOOKUP(A316,'Banco de dados'!$A$6:$F$199, 5,0),0)</f>
        <v>0</v>
      </c>
      <c r="J316" s="19"/>
    </row>
    <row r="317" spans="2:10" x14ac:dyDescent="0.25">
      <c r="B317" s="18"/>
      <c r="C317" s="17"/>
      <c r="D317" s="33">
        <f>IFERROR(VLOOKUP(A317,'Banco de dados'!$A$6:H513, 8,0),0)</f>
        <v>0</v>
      </c>
      <c r="E317" s="26">
        <f t="shared" si="14"/>
        <v>0</v>
      </c>
      <c r="F317" s="29">
        <f t="shared" si="12"/>
        <v>0</v>
      </c>
      <c r="G317" s="23">
        <f t="shared" si="13"/>
        <v>0</v>
      </c>
      <c r="H317" s="22">
        <f>IFERROR(VLOOKUP(A317,'Banco de dados'!$A$6:F513, 3,0),0)</f>
        <v>0</v>
      </c>
      <c r="I317" s="24">
        <f>IFERROR(VLOOKUP(A317,'Banco de dados'!$A$6:$F$199, 5,0),0)</f>
        <v>0</v>
      </c>
      <c r="J317" s="19"/>
    </row>
    <row r="318" spans="2:10" x14ac:dyDescent="0.25">
      <c r="B318" s="18"/>
      <c r="C318" s="17"/>
      <c r="D318" s="33">
        <f>IFERROR(VLOOKUP(A318,'Banco de dados'!$A$6:H514, 8,0),0)</f>
        <v>0</v>
      </c>
      <c r="E318" s="26">
        <f t="shared" si="14"/>
        <v>0</v>
      </c>
      <c r="F318" s="29">
        <f t="shared" si="12"/>
        <v>0</v>
      </c>
      <c r="G318" s="23">
        <f t="shared" si="13"/>
        <v>0</v>
      </c>
      <c r="H318" s="22">
        <f>IFERROR(VLOOKUP(A318,'Banco de dados'!$A$6:F514, 3,0),0)</f>
        <v>0</v>
      </c>
      <c r="I318" s="24">
        <f>IFERROR(VLOOKUP(A318,'Banco de dados'!$A$6:$F$199, 5,0),0)</f>
        <v>0</v>
      </c>
      <c r="J318" s="19"/>
    </row>
    <row r="319" spans="2:10" x14ac:dyDescent="0.25">
      <c r="B319" s="18"/>
      <c r="C319" s="17"/>
      <c r="D319" s="33">
        <f>IFERROR(VLOOKUP(A319,'Banco de dados'!$A$6:H515, 8,0),0)</f>
        <v>0</v>
      </c>
      <c r="E319" s="26">
        <f t="shared" si="14"/>
        <v>0</v>
      </c>
      <c r="F319" s="29">
        <f t="shared" si="12"/>
        <v>0</v>
      </c>
      <c r="G319" s="23">
        <f t="shared" si="13"/>
        <v>0</v>
      </c>
      <c r="H319" s="22">
        <f>IFERROR(VLOOKUP(A319,'Banco de dados'!$A$6:F515, 3,0),0)</f>
        <v>0</v>
      </c>
      <c r="I319" s="24">
        <f>IFERROR(VLOOKUP(A319,'Banco de dados'!$A$6:$F$199, 5,0),0)</f>
        <v>0</v>
      </c>
      <c r="J319" s="19"/>
    </row>
    <row r="320" spans="2:10" x14ac:dyDescent="0.25">
      <c r="B320" s="18"/>
      <c r="C320" s="17"/>
      <c r="D320" s="33">
        <f>IFERROR(VLOOKUP(A320,'Banco de dados'!$A$6:H516, 8,0),0)</f>
        <v>0</v>
      </c>
      <c r="E320" s="26">
        <f t="shared" si="14"/>
        <v>0</v>
      </c>
      <c r="F320" s="29">
        <f t="shared" si="12"/>
        <v>0</v>
      </c>
      <c r="G320" s="23">
        <f t="shared" si="13"/>
        <v>0</v>
      </c>
      <c r="H320" s="22">
        <f>IFERROR(VLOOKUP(A320,'Banco de dados'!$A$6:F516, 3,0),0)</f>
        <v>0</v>
      </c>
      <c r="I320" s="24">
        <f>IFERROR(VLOOKUP(A320,'Banco de dados'!$A$6:$F$199, 5,0),0)</f>
        <v>0</v>
      </c>
      <c r="J320" s="19"/>
    </row>
    <row r="321" spans="2:10" x14ac:dyDescent="0.25">
      <c r="B321" s="18"/>
      <c r="C321" s="17"/>
      <c r="D321" s="33">
        <f>IFERROR(VLOOKUP(A321,'Banco de dados'!$A$6:H517, 8,0),0)</f>
        <v>0</v>
      </c>
      <c r="E321" s="26">
        <f t="shared" si="14"/>
        <v>0</v>
      </c>
      <c r="F321" s="29">
        <f t="shared" si="12"/>
        <v>0</v>
      </c>
      <c r="G321" s="23">
        <f t="shared" si="13"/>
        <v>0</v>
      </c>
      <c r="H321" s="22">
        <f>IFERROR(VLOOKUP(A321,'Banco de dados'!$A$6:F517, 3,0),0)</f>
        <v>0</v>
      </c>
      <c r="I321" s="24">
        <f>IFERROR(VLOOKUP(A321,'Banco de dados'!$A$6:$F$199, 5,0),0)</f>
        <v>0</v>
      </c>
      <c r="J321" s="19"/>
    </row>
    <row r="322" spans="2:10" x14ac:dyDescent="0.25">
      <c r="B322" s="18"/>
      <c r="C322" s="17"/>
      <c r="D322" s="33">
        <f>IFERROR(VLOOKUP(A322,'Banco de dados'!$A$6:H518, 8,0),0)</f>
        <v>0</v>
      </c>
      <c r="E322" s="26">
        <f t="shared" si="14"/>
        <v>0</v>
      </c>
      <c r="F322" s="29">
        <f t="shared" si="12"/>
        <v>0</v>
      </c>
      <c r="G322" s="23">
        <f t="shared" si="13"/>
        <v>0</v>
      </c>
      <c r="H322" s="22">
        <f>IFERROR(VLOOKUP(A322,'Banco de dados'!$A$6:F518, 3,0),0)</f>
        <v>0</v>
      </c>
      <c r="I322" s="24">
        <f>IFERROR(VLOOKUP(A322,'Banco de dados'!$A$6:$F$199, 5,0),0)</f>
        <v>0</v>
      </c>
      <c r="J322" s="19"/>
    </row>
    <row r="323" spans="2:10" x14ac:dyDescent="0.25">
      <c r="B323" s="18"/>
      <c r="C323" s="17"/>
      <c r="D323" s="33">
        <f>IFERROR(VLOOKUP(A323,'Banco de dados'!$A$6:H519, 8,0),0)</f>
        <v>0</v>
      </c>
      <c r="E323" s="26">
        <f t="shared" si="14"/>
        <v>0</v>
      </c>
      <c r="F323" s="29">
        <f t="shared" ref="F323:F386" si="15">E323*I323</f>
        <v>0</v>
      </c>
      <c r="G323" s="23">
        <f t="shared" ref="G323:G386" si="16">E323*H323</f>
        <v>0</v>
      </c>
      <c r="H323" s="22">
        <f>IFERROR(VLOOKUP(A323,'Banco de dados'!$A$6:F519, 3,0),0)</f>
        <v>0</v>
      </c>
      <c r="I323" s="24">
        <f>IFERROR(VLOOKUP(A323,'Banco de dados'!$A$6:$F$199, 5,0),0)</f>
        <v>0</v>
      </c>
      <c r="J323" s="19"/>
    </row>
    <row r="324" spans="2:10" x14ac:dyDescent="0.25">
      <c r="B324" s="18"/>
      <c r="C324" s="17"/>
      <c r="D324" s="33">
        <f>IFERROR(VLOOKUP(A324,'Banco de dados'!$A$6:H520, 8,0),0)</f>
        <v>0</v>
      </c>
      <c r="E324" s="26">
        <f t="shared" ref="E324:E387" si="17">B324*C324</f>
        <v>0</v>
      </c>
      <c r="F324" s="29">
        <f t="shared" si="15"/>
        <v>0</v>
      </c>
      <c r="G324" s="23">
        <f t="shared" si="16"/>
        <v>0</v>
      </c>
      <c r="H324" s="22">
        <f>IFERROR(VLOOKUP(A324,'Banco de dados'!$A$6:F520, 3,0),0)</f>
        <v>0</v>
      </c>
      <c r="I324" s="24">
        <f>IFERROR(VLOOKUP(A324,'Banco de dados'!$A$6:$F$199, 5,0),0)</f>
        <v>0</v>
      </c>
      <c r="J324" s="19"/>
    </row>
    <row r="325" spans="2:10" x14ac:dyDescent="0.25">
      <c r="B325" s="18"/>
      <c r="C325" s="17"/>
      <c r="D325" s="33">
        <f>IFERROR(VLOOKUP(A325,'Banco de dados'!$A$6:H521, 8,0),0)</f>
        <v>0</v>
      </c>
      <c r="E325" s="26">
        <f t="shared" si="17"/>
        <v>0</v>
      </c>
      <c r="F325" s="29">
        <f t="shared" si="15"/>
        <v>0</v>
      </c>
      <c r="G325" s="23">
        <f t="shared" si="16"/>
        <v>0</v>
      </c>
      <c r="H325" s="22">
        <f>IFERROR(VLOOKUP(A325,'Banco de dados'!$A$6:F521, 3,0),0)</f>
        <v>0</v>
      </c>
      <c r="I325" s="24">
        <f>IFERROR(VLOOKUP(A325,'Banco de dados'!$A$6:$F$199, 5,0),0)</f>
        <v>0</v>
      </c>
      <c r="J325" s="19"/>
    </row>
    <row r="326" spans="2:10" x14ac:dyDescent="0.25">
      <c r="B326" s="18"/>
      <c r="C326" s="17"/>
      <c r="D326" s="33">
        <f>IFERROR(VLOOKUP(A326,'Banco de dados'!$A$6:H522, 8,0),0)</f>
        <v>0</v>
      </c>
      <c r="E326" s="26">
        <f t="shared" si="17"/>
        <v>0</v>
      </c>
      <c r="F326" s="29">
        <f t="shared" si="15"/>
        <v>0</v>
      </c>
      <c r="G326" s="23">
        <f t="shared" si="16"/>
        <v>0</v>
      </c>
      <c r="H326" s="22">
        <f>IFERROR(VLOOKUP(A326,'Banco de dados'!$A$6:F522, 3,0),0)</f>
        <v>0</v>
      </c>
      <c r="I326" s="24">
        <f>IFERROR(VLOOKUP(A326,'Banco de dados'!$A$6:$F$199, 5,0),0)</f>
        <v>0</v>
      </c>
      <c r="J326" s="19"/>
    </row>
    <row r="327" spans="2:10" x14ac:dyDescent="0.25">
      <c r="B327" s="18"/>
      <c r="C327" s="17"/>
      <c r="D327" s="33">
        <f>IFERROR(VLOOKUP(A327,'Banco de dados'!$A$6:H523, 8,0),0)</f>
        <v>0</v>
      </c>
      <c r="E327" s="26">
        <f t="shared" si="17"/>
        <v>0</v>
      </c>
      <c r="F327" s="29">
        <f t="shared" si="15"/>
        <v>0</v>
      </c>
      <c r="G327" s="23">
        <f t="shared" si="16"/>
        <v>0</v>
      </c>
      <c r="H327" s="22">
        <f>IFERROR(VLOOKUP(A327,'Banco de dados'!$A$6:F523, 3,0),0)</f>
        <v>0</v>
      </c>
      <c r="I327" s="24">
        <f>IFERROR(VLOOKUP(A327,'Banco de dados'!$A$6:$F$199, 5,0),0)</f>
        <v>0</v>
      </c>
      <c r="J327" s="19"/>
    </row>
    <row r="328" spans="2:10" x14ac:dyDescent="0.25">
      <c r="B328" s="18"/>
      <c r="C328" s="17"/>
      <c r="D328" s="33">
        <f>IFERROR(VLOOKUP(A328,'Banco de dados'!$A$6:H524, 8,0),0)</f>
        <v>0</v>
      </c>
      <c r="E328" s="26">
        <f t="shared" si="17"/>
        <v>0</v>
      </c>
      <c r="F328" s="29">
        <f t="shared" si="15"/>
        <v>0</v>
      </c>
      <c r="G328" s="23">
        <f t="shared" si="16"/>
        <v>0</v>
      </c>
      <c r="H328" s="22">
        <f>IFERROR(VLOOKUP(A328,'Banco de dados'!$A$6:F524, 3,0),0)</f>
        <v>0</v>
      </c>
      <c r="I328" s="24">
        <f>IFERROR(VLOOKUP(A328,'Banco de dados'!$A$6:$F$199, 5,0),0)</f>
        <v>0</v>
      </c>
      <c r="J328" s="19"/>
    </row>
    <row r="329" spans="2:10" x14ac:dyDescent="0.25">
      <c r="B329" s="18"/>
      <c r="C329" s="17"/>
      <c r="D329" s="33">
        <f>IFERROR(VLOOKUP(A329,'Banco de dados'!$A$6:H525, 8,0),0)</f>
        <v>0</v>
      </c>
      <c r="E329" s="26">
        <f t="shared" si="17"/>
        <v>0</v>
      </c>
      <c r="F329" s="29">
        <f t="shared" si="15"/>
        <v>0</v>
      </c>
      <c r="G329" s="23">
        <f t="shared" si="16"/>
        <v>0</v>
      </c>
      <c r="H329" s="22">
        <f>IFERROR(VLOOKUP(A329,'Banco de dados'!$A$6:F525, 3,0),0)</f>
        <v>0</v>
      </c>
      <c r="I329" s="24">
        <f>IFERROR(VLOOKUP(A329,'Banco de dados'!$A$6:$F$199, 5,0),0)</f>
        <v>0</v>
      </c>
      <c r="J329" s="19"/>
    </row>
    <row r="330" spans="2:10" x14ac:dyDescent="0.25">
      <c r="B330" s="18"/>
      <c r="C330" s="17"/>
      <c r="D330" s="33">
        <f>IFERROR(VLOOKUP(A330,'Banco de dados'!$A$6:H526, 8,0),0)</f>
        <v>0</v>
      </c>
      <c r="E330" s="26">
        <f t="shared" si="17"/>
        <v>0</v>
      </c>
      <c r="F330" s="29">
        <f t="shared" si="15"/>
        <v>0</v>
      </c>
      <c r="G330" s="23">
        <f t="shared" si="16"/>
        <v>0</v>
      </c>
      <c r="H330" s="22">
        <f>IFERROR(VLOOKUP(A330,'Banco de dados'!$A$6:F526, 3,0),0)</f>
        <v>0</v>
      </c>
      <c r="I330" s="24">
        <f>IFERROR(VLOOKUP(A330,'Banco de dados'!$A$6:$F$199, 5,0),0)</f>
        <v>0</v>
      </c>
      <c r="J330" s="19"/>
    </row>
    <row r="331" spans="2:10" x14ac:dyDescent="0.25">
      <c r="B331" s="18"/>
      <c r="C331" s="17"/>
      <c r="D331" s="33">
        <f>IFERROR(VLOOKUP(A331,'Banco de dados'!$A$6:H527, 8,0),0)</f>
        <v>0</v>
      </c>
      <c r="E331" s="26">
        <f t="shared" si="17"/>
        <v>0</v>
      </c>
      <c r="F331" s="29">
        <f t="shared" si="15"/>
        <v>0</v>
      </c>
      <c r="G331" s="23">
        <f t="shared" si="16"/>
        <v>0</v>
      </c>
      <c r="H331" s="22">
        <f>IFERROR(VLOOKUP(A331,'Banco de dados'!$A$6:F527, 3,0),0)</f>
        <v>0</v>
      </c>
      <c r="I331" s="24">
        <f>IFERROR(VLOOKUP(A331,'Banco de dados'!$A$6:$F$199, 5,0),0)</f>
        <v>0</v>
      </c>
      <c r="J331" s="19"/>
    </row>
    <row r="332" spans="2:10" x14ac:dyDescent="0.25">
      <c r="B332" s="18"/>
      <c r="C332" s="17"/>
      <c r="D332" s="33">
        <f>IFERROR(VLOOKUP(A332,'Banco de dados'!$A$6:H528, 8,0),0)</f>
        <v>0</v>
      </c>
      <c r="E332" s="26">
        <f t="shared" si="17"/>
        <v>0</v>
      </c>
      <c r="F332" s="29">
        <f t="shared" si="15"/>
        <v>0</v>
      </c>
      <c r="G332" s="23">
        <f t="shared" si="16"/>
        <v>0</v>
      </c>
      <c r="H332" s="22">
        <f>IFERROR(VLOOKUP(A332,'Banco de dados'!$A$6:F528, 3,0),0)</f>
        <v>0</v>
      </c>
      <c r="I332" s="24">
        <f>IFERROR(VLOOKUP(A332,'Banco de dados'!$A$6:$F$199, 5,0),0)</f>
        <v>0</v>
      </c>
      <c r="J332" s="19"/>
    </row>
    <row r="333" spans="2:10" x14ac:dyDescent="0.25">
      <c r="B333" s="18"/>
      <c r="C333" s="17"/>
      <c r="D333" s="33">
        <f>IFERROR(VLOOKUP(A333,'Banco de dados'!$A$6:H529, 8,0),0)</f>
        <v>0</v>
      </c>
      <c r="E333" s="26">
        <f t="shared" si="17"/>
        <v>0</v>
      </c>
      <c r="F333" s="29">
        <f t="shared" si="15"/>
        <v>0</v>
      </c>
      <c r="G333" s="23">
        <f t="shared" si="16"/>
        <v>0</v>
      </c>
      <c r="H333" s="22">
        <f>IFERROR(VLOOKUP(A333,'Banco de dados'!$A$6:F529, 3,0),0)</f>
        <v>0</v>
      </c>
      <c r="I333" s="24">
        <f>IFERROR(VLOOKUP(A333,'Banco de dados'!$A$6:$F$199, 5,0),0)</f>
        <v>0</v>
      </c>
      <c r="J333" s="19"/>
    </row>
    <row r="334" spans="2:10" x14ac:dyDescent="0.25">
      <c r="B334" s="18"/>
      <c r="C334" s="17"/>
      <c r="D334" s="33">
        <f>IFERROR(VLOOKUP(A334,'Banco de dados'!$A$6:H530, 8,0),0)</f>
        <v>0</v>
      </c>
      <c r="E334" s="26">
        <f t="shared" si="17"/>
        <v>0</v>
      </c>
      <c r="F334" s="29">
        <f t="shared" si="15"/>
        <v>0</v>
      </c>
      <c r="G334" s="23">
        <f t="shared" si="16"/>
        <v>0</v>
      </c>
      <c r="H334" s="22">
        <f>IFERROR(VLOOKUP(A334,'Banco de dados'!$A$6:F530, 3,0),0)</f>
        <v>0</v>
      </c>
      <c r="I334" s="24">
        <f>IFERROR(VLOOKUP(A334,'Banco de dados'!$A$6:$F$199, 5,0),0)</f>
        <v>0</v>
      </c>
      <c r="J334" s="19"/>
    </row>
    <row r="335" spans="2:10" x14ac:dyDescent="0.25">
      <c r="B335" s="18"/>
      <c r="C335" s="17"/>
      <c r="D335" s="33">
        <f>IFERROR(VLOOKUP(A335,'Banco de dados'!$A$6:H531, 8,0),0)</f>
        <v>0</v>
      </c>
      <c r="E335" s="26">
        <f t="shared" si="17"/>
        <v>0</v>
      </c>
      <c r="F335" s="29">
        <f t="shared" si="15"/>
        <v>0</v>
      </c>
      <c r="G335" s="23">
        <f t="shared" si="16"/>
        <v>0</v>
      </c>
      <c r="H335" s="22">
        <f>IFERROR(VLOOKUP(A335,'Banco de dados'!$A$6:F531, 3,0),0)</f>
        <v>0</v>
      </c>
      <c r="I335" s="24">
        <f>IFERROR(VLOOKUP(A335,'Banco de dados'!$A$6:$F$199, 5,0),0)</f>
        <v>0</v>
      </c>
      <c r="J335" s="19"/>
    </row>
    <row r="336" spans="2:10" x14ac:dyDescent="0.25">
      <c r="B336" s="18"/>
      <c r="C336" s="17"/>
      <c r="D336" s="33">
        <f>IFERROR(VLOOKUP(A336,'Banco de dados'!$A$6:H532, 8,0),0)</f>
        <v>0</v>
      </c>
      <c r="E336" s="26">
        <f t="shared" si="17"/>
        <v>0</v>
      </c>
      <c r="F336" s="29">
        <f t="shared" si="15"/>
        <v>0</v>
      </c>
      <c r="G336" s="23">
        <f t="shared" si="16"/>
        <v>0</v>
      </c>
      <c r="H336" s="22">
        <f>IFERROR(VLOOKUP(A336,'Banco de dados'!$A$6:F532, 3,0),0)</f>
        <v>0</v>
      </c>
      <c r="I336" s="24">
        <f>IFERROR(VLOOKUP(A336,'Banco de dados'!$A$6:$F$199, 5,0),0)</f>
        <v>0</v>
      </c>
      <c r="J336" s="19"/>
    </row>
    <row r="337" spans="2:10" x14ac:dyDescent="0.25">
      <c r="B337" s="18"/>
      <c r="C337" s="17"/>
      <c r="D337" s="33">
        <f>IFERROR(VLOOKUP(A337,'Banco de dados'!$A$6:H533, 8,0),0)</f>
        <v>0</v>
      </c>
      <c r="E337" s="26">
        <f t="shared" si="17"/>
        <v>0</v>
      </c>
      <c r="F337" s="29">
        <f t="shared" si="15"/>
        <v>0</v>
      </c>
      <c r="G337" s="23">
        <f t="shared" si="16"/>
        <v>0</v>
      </c>
      <c r="H337" s="22">
        <f>IFERROR(VLOOKUP(A337,'Banco de dados'!$A$6:F533, 3,0),0)</f>
        <v>0</v>
      </c>
      <c r="I337" s="24">
        <f>IFERROR(VLOOKUP(A337,'Banco de dados'!$A$6:$F$199, 5,0),0)</f>
        <v>0</v>
      </c>
      <c r="J337" s="19"/>
    </row>
    <row r="338" spans="2:10" x14ac:dyDescent="0.25">
      <c r="B338" s="18"/>
      <c r="C338" s="17"/>
      <c r="D338" s="33">
        <f>IFERROR(VLOOKUP(A338,'Banco de dados'!$A$6:H534, 8,0),0)</f>
        <v>0</v>
      </c>
      <c r="E338" s="26">
        <f t="shared" si="17"/>
        <v>0</v>
      </c>
      <c r="F338" s="29">
        <f t="shared" si="15"/>
        <v>0</v>
      </c>
      <c r="G338" s="23">
        <f t="shared" si="16"/>
        <v>0</v>
      </c>
      <c r="H338" s="22">
        <f>IFERROR(VLOOKUP(A338,'Banco de dados'!$A$6:F534, 3,0),0)</f>
        <v>0</v>
      </c>
      <c r="I338" s="24">
        <f>IFERROR(VLOOKUP(A338,'Banco de dados'!$A$6:$F$199, 5,0),0)</f>
        <v>0</v>
      </c>
      <c r="J338" s="19"/>
    </row>
    <row r="339" spans="2:10" x14ac:dyDescent="0.25">
      <c r="B339" s="18"/>
      <c r="C339" s="17"/>
      <c r="D339" s="33">
        <f>IFERROR(VLOOKUP(A339,'Banco de dados'!$A$6:H535, 8,0),0)</f>
        <v>0</v>
      </c>
      <c r="E339" s="26">
        <f t="shared" si="17"/>
        <v>0</v>
      </c>
      <c r="F339" s="29">
        <f t="shared" si="15"/>
        <v>0</v>
      </c>
      <c r="G339" s="23">
        <f t="shared" si="16"/>
        <v>0</v>
      </c>
      <c r="H339" s="22">
        <f>IFERROR(VLOOKUP(A339,'Banco de dados'!$A$6:F535, 3,0),0)</f>
        <v>0</v>
      </c>
      <c r="I339" s="24">
        <f>IFERROR(VLOOKUP(A339,'Banco de dados'!$A$6:$F$199, 5,0),0)</f>
        <v>0</v>
      </c>
      <c r="J339" s="19"/>
    </row>
    <row r="340" spans="2:10" x14ac:dyDescent="0.25">
      <c r="B340" s="18"/>
      <c r="C340" s="17"/>
      <c r="D340" s="33">
        <f>IFERROR(VLOOKUP(A340,'Banco de dados'!$A$6:H536, 8,0),0)</f>
        <v>0</v>
      </c>
      <c r="E340" s="26">
        <f t="shared" si="17"/>
        <v>0</v>
      </c>
      <c r="F340" s="29">
        <f t="shared" si="15"/>
        <v>0</v>
      </c>
      <c r="G340" s="23">
        <f t="shared" si="16"/>
        <v>0</v>
      </c>
      <c r="H340" s="22">
        <f>IFERROR(VLOOKUP(A340,'Banco de dados'!$A$6:F536, 3,0),0)</f>
        <v>0</v>
      </c>
      <c r="I340" s="24">
        <f>IFERROR(VLOOKUP(A340,'Banco de dados'!$A$6:$F$199, 5,0),0)</f>
        <v>0</v>
      </c>
      <c r="J340" s="19"/>
    </row>
    <row r="341" spans="2:10" x14ac:dyDescent="0.25">
      <c r="B341" s="18"/>
      <c r="C341" s="17"/>
      <c r="D341" s="33">
        <f>IFERROR(VLOOKUP(A341,'Banco de dados'!$A$6:H537, 8,0),0)</f>
        <v>0</v>
      </c>
      <c r="E341" s="26">
        <f t="shared" si="17"/>
        <v>0</v>
      </c>
      <c r="F341" s="29">
        <f t="shared" si="15"/>
        <v>0</v>
      </c>
      <c r="G341" s="23">
        <f t="shared" si="16"/>
        <v>0</v>
      </c>
      <c r="H341" s="22">
        <f>IFERROR(VLOOKUP(A341,'Banco de dados'!$A$6:F537, 3,0),0)</f>
        <v>0</v>
      </c>
      <c r="I341" s="24">
        <f>IFERROR(VLOOKUP(A341,'Banco de dados'!$A$6:$F$199, 5,0),0)</f>
        <v>0</v>
      </c>
      <c r="J341" s="19"/>
    </row>
    <row r="342" spans="2:10" x14ac:dyDescent="0.25">
      <c r="B342" s="18"/>
      <c r="C342" s="17"/>
      <c r="D342" s="33">
        <f>IFERROR(VLOOKUP(A342,'Banco de dados'!$A$6:H538, 8,0),0)</f>
        <v>0</v>
      </c>
      <c r="E342" s="26">
        <f t="shared" si="17"/>
        <v>0</v>
      </c>
      <c r="F342" s="29">
        <f t="shared" si="15"/>
        <v>0</v>
      </c>
      <c r="G342" s="23">
        <f t="shared" si="16"/>
        <v>0</v>
      </c>
      <c r="H342" s="22">
        <f>IFERROR(VLOOKUP(A342,'Banco de dados'!$A$6:F538, 3,0),0)</f>
        <v>0</v>
      </c>
      <c r="I342" s="24">
        <f>IFERROR(VLOOKUP(A342,'Banco de dados'!$A$6:$F$199, 5,0),0)</f>
        <v>0</v>
      </c>
      <c r="J342" s="19"/>
    </row>
    <row r="343" spans="2:10" x14ac:dyDescent="0.25">
      <c r="B343" s="18"/>
      <c r="C343" s="17"/>
      <c r="D343" s="33">
        <f>IFERROR(VLOOKUP(A343,'Banco de dados'!$A$6:H539, 8,0),0)</f>
        <v>0</v>
      </c>
      <c r="E343" s="26">
        <f t="shared" si="17"/>
        <v>0</v>
      </c>
      <c r="F343" s="29">
        <f t="shared" si="15"/>
        <v>0</v>
      </c>
      <c r="G343" s="23">
        <f t="shared" si="16"/>
        <v>0</v>
      </c>
      <c r="H343" s="22">
        <f>IFERROR(VLOOKUP(A343,'Banco de dados'!$A$6:F539, 3,0),0)</f>
        <v>0</v>
      </c>
      <c r="I343" s="24">
        <f>IFERROR(VLOOKUP(A343,'Banco de dados'!$A$6:$F$199, 5,0),0)</f>
        <v>0</v>
      </c>
      <c r="J343" s="19"/>
    </row>
    <row r="344" spans="2:10" x14ac:dyDescent="0.25">
      <c r="B344" s="18"/>
      <c r="C344" s="17"/>
      <c r="D344" s="33">
        <f>IFERROR(VLOOKUP(A344,'Banco de dados'!$A$6:H540, 8,0),0)</f>
        <v>0</v>
      </c>
      <c r="E344" s="26">
        <f t="shared" si="17"/>
        <v>0</v>
      </c>
      <c r="F344" s="29">
        <f t="shared" si="15"/>
        <v>0</v>
      </c>
      <c r="G344" s="23">
        <f t="shared" si="16"/>
        <v>0</v>
      </c>
      <c r="H344" s="22">
        <f>IFERROR(VLOOKUP(A344,'Banco de dados'!$A$6:F540, 3,0),0)</f>
        <v>0</v>
      </c>
      <c r="I344" s="24">
        <f>IFERROR(VLOOKUP(A344,'Banco de dados'!$A$6:$F$199, 5,0),0)</f>
        <v>0</v>
      </c>
      <c r="J344" s="19"/>
    </row>
    <row r="345" spans="2:10" x14ac:dyDescent="0.25">
      <c r="B345" s="18"/>
      <c r="C345" s="17"/>
      <c r="D345" s="33">
        <f>IFERROR(VLOOKUP(A345,'Banco de dados'!$A$6:H541, 8,0),0)</f>
        <v>0</v>
      </c>
      <c r="E345" s="26">
        <f t="shared" si="17"/>
        <v>0</v>
      </c>
      <c r="F345" s="29">
        <f t="shared" si="15"/>
        <v>0</v>
      </c>
      <c r="G345" s="23">
        <f t="shared" si="16"/>
        <v>0</v>
      </c>
      <c r="H345" s="22">
        <f>IFERROR(VLOOKUP(A345,'Banco de dados'!$A$6:F541, 3,0),0)</f>
        <v>0</v>
      </c>
      <c r="I345" s="24">
        <f>IFERROR(VLOOKUP(A345,'Banco de dados'!$A$6:$F$199, 5,0),0)</f>
        <v>0</v>
      </c>
      <c r="J345" s="19"/>
    </row>
    <row r="346" spans="2:10" x14ac:dyDescent="0.25">
      <c r="B346" s="18"/>
      <c r="C346" s="17"/>
      <c r="D346" s="33">
        <f>IFERROR(VLOOKUP(A346,'Banco de dados'!$A$6:H542, 8,0),0)</f>
        <v>0</v>
      </c>
      <c r="E346" s="26">
        <f t="shared" si="17"/>
        <v>0</v>
      </c>
      <c r="F346" s="29">
        <f t="shared" si="15"/>
        <v>0</v>
      </c>
      <c r="G346" s="23">
        <f t="shared" si="16"/>
        <v>0</v>
      </c>
      <c r="H346" s="22">
        <f>IFERROR(VLOOKUP(A346,'Banco de dados'!$A$6:F542, 3,0),0)</f>
        <v>0</v>
      </c>
      <c r="I346" s="24">
        <f>IFERROR(VLOOKUP(A346,'Banco de dados'!$A$6:$F$199, 5,0),0)</f>
        <v>0</v>
      </c>
      <c r="J346" s="19"/>
    </row>
    <row r="347" spans="2:10" x14ac:dyDescent="0.25">
      <c r="B347" s="18"/>
      <c r="C347" s="17"/>
      <c r="D347" s="33">
        <f>IFERROR(VLOOKUP(A347,'Banco de dados'!$A$6:H543, 8,0),0)</f>
        <v>0</v>
      </c>
      <c r="E347" s="26">
        <f t="shared" si="17"/>
        <v>0</v>
      </c>
      <c r="F347" s="29">
        <f t="shared" si="15"/>
        <v>0</v>
      </c>
      <c r="G347" s="23">
        <f t="shared" si="16"/>
        <v>0</v>
      </c>
      <c r="H347" s="22">
        <f>IFERROR(VLOOKUP(A347,'Banco de dados'!$A$6:F543, 3,0),0)</f>
        <v>0</v>
      </c>
      <c r="I347" s="24">
        <f>IFERROR(VLOOKUP(A347,'Banco de dados'!$A$6:$F$199, 5,0),0)</f>
        <v>0</v>
      </c>
      <c r="J347" s="19"/>
    </row>
    <row r="348" spans="2:10" x14ac:dyDescent="0.25">
      <c r="B348" s="18"/>
      <c r="C348" s="17"/>
      <c r="D348" s="33">
        <f>IFERROR(VLOOKUP(A348,'Banco de dados'!$A$6:H544, 8,0),0)</f>
        <v>0</v>
      </c>
      <c r="E348" s="26">
        <f t="shared" si="17"/>
        <v>0</v>
      </c>
      <c r="F348" s="29">
        <f t="shared" si="15"/>
        <v>0</v>
      </c>
      <c r="G348" s="23">
        <f t="shared" si="16"/>
        <v>0</v>
      </c>
      <c r="H348" s="22">
        <f>IFERROR(VLOOKUP(A348,'Banco de dados'!$A$6:F544, 3,0),0)</f>
        <v>0</v>
      </c>
      <c r="I348" s="24">
        <f>IFERROR(VLOOKUP(A348,'Banco de dados'!$A$6:$F$199, 5,0),0)</f>
        <v>0</v>
      </c>
      <c r="J348" s="19"/>
    </row>
    <row r="349" spans="2:10" x14ac:dyDescent="0.25">
      <c r="B349" s="18"/>
      <c r="C349" s="17"/>
      <c r="D349" s="33">
        <f>IFERROR(VLOOKUP(A349,'Banco de dados'!$A$6:H545, 8,0),0)</f>
        <v>0</v>
      </c>
      <c r="E349" s="26">
        <f t="shared" si="17"/>
        <v>0</v>
      </c>
      <c r="F349" s="29">
        <f t="shared" si="15"/>
        <v>0</v>
      </c>
      <c r="G349" s="23">
        <f t="shared" si="16"/>
        <v>0</v>
      </c>
      <c r="H349" s="22">
        <f>IFERROR(VLOOKUP(A349,'Banco de dados'!$A$6:F545, 3,0),0)</f>
        <v>0</v>
      </c>
      <c r="I349" s="24">
        <f>IFERROR(VLOOKUP(A349,'Banco de dados'!$A$6:$F$199, 5,0),0)</f>
        <v>0</v>
      </c>
      <c r="J349" s="19"/>
    </row>
    <row r="350" spans="2:10" x14ac:dyDescent="0.25">
      <c r="B350" s="18"/>
      <c r="C350" s="17"/>
      <c r="D350" s="33">
        <f>IFERROR(VLOOKUP(A350,'Banco de dados'!$A$6:H546, 8,0),0)</f>
        <v>0</v>
      </c>
      <c r="E350" s="26">
        <f t="shared" si="17"/>
        <v>0</v>
      </c>
      <c r="F350" s="29">
        <f t="shared" si="15"/>
        <v>0</v>
      </c>
      <c r="G350" s="23">
        <f t="shared" si="16"/>
        <v>0</v>
      </c>
      <c r="H350" s="22">
        <f>IFERROR(VLOOKUP(A350,'Banco de dados'!$A$6:F546, 3,0),0)</f>
        <v>0</v>
      </c>
      <c r="I350" s="24">
        <f>IFERROR(VLOOKUP(A350,'Banco de dados'!$A$6:$F$199, 5,0),0)</f>
        <v>0</v>
      </c>
      <c r="J350" s="19"/>
    </row>
    <row r="351" spans="2:10" x14ac:dyDescent="0.25">
      <c r="B351" s="18"/>
      <c r="C351" s="17"/>
      <c r="D351" s="33">
        <f>IFERROR(VLOOKUP(A351,'Banco de dados'!$A$6:H547, 8,0),0)</f>
        <v>0</v>
      </c>
      <c r="E351" s="26">
        <f t="shared" si="17"/>
        <v>0</v>
      </c>
      <c r="F351" s="29">
        <f t="shared" si="15"/>
        <v>0</v>
      </c>
      <c r="G351" s="23">
        <f t="shared" si="16"/>
        <v>0</v>
      </c>
      <c r="H351" s="22">
        <f>IFERROR(VLOOKUP(A351,'Banco de dados'!$A$6:F547, 3,0),0)</f>
        <v>0</v>
      </c>
      <c r="I351" s="24">
        <f>IFERROR(VLOOKUP(A351,'Banco de dados'!$A$6:$F$199, 5,0),0)</f>
        <v>0</v>
      </c>
      <c r="J351" s="19"/>
    </row>
    <row r="352" spans="2:10" x14ac:dyDescent="0.25">
      <c r="B352" s="18"/>
      <c r="C352" s="17"/>
      <c r="D352" s="33">
        <f>IFERROR(VLOOKUP(A352,'Banco de dados'!$A$6:H548, 8,0),0)</f>
        <v>0</v>
      </c>
      <c r="E352" s="26">
        <f t="shared" si="17"/>
        <v>0</v>
      </c>
      <c r="F352" s="29">
        <f t="shared" si="15"/>
        <v>0</v>
      </c>
      <c r="G352" s="23">
        <f t="shared" si="16"/>
        <v>0</v>
      </c>
      <c r="H352" s="22">
        <f>IFERROR(VLOOKUP(A352,'Banco de dados'!$A$6:F548, 3,0),0)</f>
        <v>0</v>
      </c>
      <c r="I352" s="24">
        <f>IFERROR(VLOOKUP(A352,'Banco de dados'!$A$6:$F$199, 5,0),0)</f>
        <v>0</v>
      </c>
      <c r="J352" s="19"/>
    </row>
    <row r="353" spans="2:10" x14ac:dyDescent="0.25">
      <c r="B353" s="18"/>
      <c r="C353" s="17"/>
      <c r="D353" s="33">
        <f>IFERROR(VLOOKUP(A353,'Banco de dados'!$A$6:H549, 8,0),0)</f>
        <v>0</v>
      </c>
      <c r="E353" s="26">
        <f t="shared" si="17"/>
        <v>0</v>
      </c>
      <c r="F353" s="29">
        <f t="shared" si="15"/>
        <v>0</v>
      </c>
      <c r="G353" s="23">
        <f t="shared" si="16"/>
        <v>0</v>
      </c>
      <c r="H353" s="22">
        <f>IFERROR(VLOOKUP(A353,'Banco de dados'!$A$6:F549, 3,0),0)</f>
        <v>0</v>
      </c>
      <c r="I353" s="24">
        <f>IFERROR(VLOOKUP(A353,'Banco de dados'!$A$6:$F$199, 5,0),0)</f>
        <v>0</v>
      </c>
      <c r="J353" s="19"/>
    </row>
    <row r="354" spans="2:10" x14ac:dyDescent="0.25">
      <c r="B354" s="18"/>
      <c r="C354" s="17"/>
      <c r="D354" s="33">
        <f>IFERROR(VLOOKUP(A354,'Banco de dados'!$A$6:H550, 8,0),0)</f>
        <v>0</v>
      </c>
      <c r="E354" s="26">
        <f t="shared" si="17"/>
        <v>0</v>
      </c>
      <c r="F354" s="29">
        <f t="shared" si="15"/>
        <v>0</v>
      </c>
      <c r="G354" s="23">
        <f t="shared" si="16"/>
        <v>0</v>
      </c>
      <c r="H354" s="22">
        <f>IFERROR(VLOOKUP(A354,'Banco de dados'!$A$6:F550, 3,0),0)</f>
        <v>0</v>
      </c>
      <c r="I354" s="24">
        <f>IFERROR(VLOOKUP(A354,'Banco de dados'!$A$6:$F$199, 5,0),0)</f>
        <v>0</v>
      </c>
      <c r="J354" s="19"/>
    </row>
    <row r="355" spans="2:10" x14ac:dyDescent="0.25">
      <c r="B355" s="18"/>
      <c r="C355" s="17"/>
      <c r="D355" s="33">
        <f>IFERROR(VLOOKUP(A355,'Banco de dados'!$A$6:H551, 8,0),0)</f>
        <v>0</v>
      </c>
      <c r="E355" s="26">
        <f t="shared" si="17"/>
        <v>0</v>
      </c>
      <c r="F355" s="29">
        <f t="shared" si="15"/>
        <v>0</v>
      </c>
      <c r="G355" s="23">
        <f t="shared" si="16"/>
        <v>0</v>
      </c>
      <c r="H355" s="22">
        <f>IFERROR(VLOOKUP(A355,'Banco de dados'!$A$6:F551, 3,0),0)</f>
        <v>0</v>
      </c>
      <c r="I355" s="24">
        <f>IFERROR(VLOOKUP(A355,'Banco de dados'!$A$6:$F$199, 5,0),0)</f>
        <v>0</v>
      </c>
      <c r="J355" s="19"/>
    </row>
    <row r="356" spans="2:10" x14ac:dyDescent="0.25">
      <c r="B356" s="18"/>
      <c r="C356" s="17"/>
      <c r="D356" s="33">
        <f>IFERROR(VLOOKUP(A356,'Banco de dados'!$A$6:H552, 8,0),0)</f>
        <v>0</v>
      </c>
      <c r="E356" s="26">
        <f t="shared" si="17"/>
        <v>0</v>
      </c>
      <c r="F356" s="29">
        <f t="shared" si="15"/>
        <v>0</v>
      </c>
      <c r="G356" s="23">
        <f t="shared" si="16"/>
        <v>0</v>
      </c>
      <c r="H356" s="22">
        <f>IFERROR(VLOOKUP(A356,'Banco de dados'!$A$6:F552, 3,0),0)</f>
        <v>0</v>
      </c>
      <c r="I356" s="24">
        <f>IFERROR(VLOOKUP(A356,'Banco de dados'!$A$6:$F$199, 5,0),0)</f>
        <v>0</v>
      </c>
      <c r="J356" s="19"/>
    </row>
    <row r="357" spans="2:10" x14ac:dyDescent="0.25">
      <c r="B357" s="18"/>
      <c r="C357" s="17"/>
      <c r="D357" s="33">
        <f>IFERROR(VLOOKUP(A357,'Banco de dados'!$A$6:H553, 8,0),0)</f>
        <v>0</v>
      </c>
      <c r="E357" s="26">
        <f t="shared" si="17"/>
        <v>0</v>
      </c>
      <c r="F357" s="29">
        <f t="shared" si="15"/>
        <v>0</v>
      </c>
      <c r="G357" s="23">
        <f t="shared" si="16"/>
        <v>0</v>
      </c>
      <c r="H357" s="22">
        <f>IFERROR(VLOOKUP(A357,'Banco de dados'!$A$6:F553, 3,0),0)</f>
        <v>0</v>
      </c>
      <c r="I357" s="24">
        <f>IFERROR(VLOOKUP(A357,'Banco de dados'!$A$6:$F$199, 5,0),0)</f>
        <v>0</v>
      </c>
      <c r="J357" s="19"/>
    </row>
    <row r="358" spans="2:10" x14ac:dyDescent="0.25">
      <c r="B358" s="18"/>
      <c r="C358" s="17"/>
      <c r="D358" s="33">
        <f>IFERROR(VLOOKUP(A358,'Banco de dados'!$A$6:H554, 8,0),0)</f>
        <v>0</v>
      </c>
      <c r="E358" s="26">
        <f t="shared" si="17"/>
        <v>0</v>
      </c>
      <c r="F358" s="29">
        <f t="shared" si="15"/>
        <v>0</v>
      </c>
      <c r="G358" s="23">
        <f t="shared" si="16"/>
        <v>0</v>
      </c>
      <c r="H358" s="22">
        <f>IFERROR(VLOOKUP(A358,'Banco de dados'!$A$6:F554, 3,0),0)</f>
        <v>0</v>
      </c>
      <c r="I358" s="24">
        <f>IFERROR(VLOOKUP(A358,'Banco de dados'!$A$6:$F$199, 5,0),0)</f>
        <v>0</v>
      </c>
      <c r="J358" s="19"/>
    </row>
    <row r="359" spans="2:10" x14ac:dyDescent="0.25">
      <c r="B359" s="18"/>
      <c r="C359" s="17"/>
      <c r="D359" s="33">
        <f>IFERROR(VLOOKUP(A359,'Banco de dados'!$A$6:H555, 8,0),0)</f>
        <v>0</v>
      </c>
      <c r="E359" s="26">
        <f t="shared" si="17"/>
        <v>0</v>
      </c>
      <c r="F359" s="29">
        <f t="shared" si="15"/>
        <v>0</v>
      </c>
      <c r="G359" s="23">
        <f t="shared" si="16"/>
        <v>0</v>
      </c>
      <c r="H359" s="22">
        <f>IFERROR(VLOOKUP(A359,'Banco de dados'!$A$6:F555, 3,0),0)</f>
        <v>0</v>
      </c>
      <c r="I359" s="24">
        <f>IFERROR(VLOOKUP(A359,'Banco de dados'!$A$6:$F$199, 5,0),0)</f>
        <v>0</v>
      </c>
      <c r="J359" s="19"/>
    </row>
    <row r="360" spans="2:10" x14ac:dyDescent="0.25">
      <c r="B360" s="18"/>
      <c r="C360" s="17"/>
      <c r="D360" s="33">
        <f>IFERROR(VLOOKUP(A360,'Banco de dados'!$A$6:H556, 8,0),0)</f>
        <v>0</v>
      </c>
      <c r="E360" s="26">
        <f t="shared" si="17"/>
        <v>0</v>
      </c>
      <c r="F360" s="29">
        <f t="shared" si="15"/>
        <v>0</v>
      </c>
      <c r="G360" s="23">
        <f t="shared" si="16"/>
        <v>0</v>
      </c>
      <c r="H360" s="22">
        <f>IFERROR(VLOOKUP(A360,'Banco de dados'!$A$6:F556, 3,0),0)</f>
        <v>0</v>
      </c>
      <c r="I360" s="24">
        <f>IFERROR(VLOOKUP(A360,'Banco de dados'!$A$6:$F$199, 5,0),0)</f>
        <v>0</v>
      </c>
      <c r="J360" s="19"/>
    </row>
    <row r="361" spans="2:10" x14ac:dyDescent="0.25">
      <c r="B361" s="18"/>
      <c r="C361" s="17"/>
      <c r="D361" s="33">
        <f>IFERROR(VLOOKUP(A361,'Banco de dados'!$A$6:H557, 8,0),0)</f>
        <v>0</v>
      </c>
      <c r="E361" s="26">
        <f t="shared" si="17"/>
        <v>0</v>
      </c>
      <c r="F361" s="29">
        <f t="shared" si="15"/>
        <v>0</v>
      </c>
      <c r="G361" s="23">
        <f t="shared" si="16"/>
        <v>0</v>
      </c>
      <c r="H361" s="22">
        <f>IFERROR(VLOOKUP(A361,'Banco de dados'!$A$6:F557, 3,0),0)</f>
        <v>0</v>
      </c>
      <c r="I361" s="24">
        <f>IFERROR(VLOOKUP(A361,'Banco de dados'!$A$6:$F$199, 5,0),0)</f>
        <v>0</v>
      </c>
      <c r="J361" s="19"/>
    </row>
    <row r="362" spans="2:10" x14ac:dyDescent="0.25">
      <c r="B362" s="18"/>
      <c r="C362" s="17"/>
      <c r="D362" s="33">
        <f>IFERROR(VLOOKUP(A362,'Banco de dados'!$A$6:H558, 8,0),0)</f>
        <v>0</v>
      </c>
      <c r="E362" s="26">
        <f t="shared" si="17"/>
        <v>0</v>
      </c>
      <c r="F362" s="29">
        <f t="shared" si="15"/>
        <v>0</v>
      </c>
      <c r="G362" s="23">
        <f t="shared" si="16"/>
        <v>0</v>
      </c>
      <c r="H362" s="22">
        <f>IFERROR(VLOOKUP(A362,'Banco de dados'!$A$6:F558, 3,0),0)</f>
        <v>0</v>
      </c>
      <c r="I362" s="24">
        <f>IFERROR(VLOOKUP(A362,'Banco de dados'!$A$6:$F$199, 5,0),0)</f>
        <v>0</v>
      </c>
      <c r="J362" s="19"/>
    </row>
    <row r="363" spans="2:10" x14ac:dyDescent="0.25">
      <c r="B363" s="18"/>
      <c r="C363" s="17"/>
      <c r="D363" s="33">
        <f>IFERROR(VLOOKUP(A363,'Banco de dados'!$A$6:H559, 8,0),0)</f>
        <v>0</v>
      </c>
      <c r="E363" s="26">
        <f t="shared" si="17"/>
        <v>0</v>
      </c>
      <c r="F363" s="29">
        <f t="shared" si="15"/>
        <v>0</v>
      </c>
      <c r="G363" s="23">
        <f t="shared" si="16"/>
        <v>0</v>
      </c>
      <c r="H363" s="22">
        <f>IFERROR(VLOOKUP(A363,'Banco de dados'!$A$6:F559, 3,0),0)</f>
        <v>0</v>
      </c>
      <c r="I363" s="24">
        <f>IFERROR(VLOOKUP(A363,'Banco de dados'!$A$6:$F$199, 5,0),0)</f>
        <v>0</v>
      </c>
      <c r="J363" s="19"/>
    </row>
    <row r="364" spans="2:10" x14ac:dyDescent="0.25">
      <c r="B364" s="18"/>
      <c r="C364" s="17"/>
      <c r="D364" s="33">
        <f>IFERROR(VLOOKUP(A364,'Banco de dados'!$A$6:H560, 8,0),0)</f>
        <v>0</v>
      </c>
      <c r="E364" s="26">
        <f t="shared" si="17"/>
        <v>0</v>
      </c>
      <c r="F364" s="29">
        <f t="shared" si="15"/>
        <v>0</v>
      </c>
      <c r="G364" s="23">
        <f t="shared" si="16"/>
        <v>0</v>
      </c>
      <c r="H364" s="22">
        <f>IFERROR(VLOOKUP(A364,'Banco de dados'!$A$6:F560, 3,0),0)</f>
        <v>0</v>
      </c>
      <c r="I364" s="24">
        <f>IFERROR(VLOOKUP(A364,'Banco de dados'!$A$6:$F$199, 5,0),0)</f>
        <v>0</v>
      </c>
      <c r="J364" s="19"/>
    </row>
    <row r="365" spans="2:10" x14ac:dyDescent="0.25">
      <c r="B365" s="18"/>
      <c r="C365" s="17"/>
      <c r="D365" s="33">
        <f>IFERROR(VLOOKUP(A365,'Banco de dados'!$A$6:H561, 8,0),0)</f>
        <v>0</v>
      </c>
      <c r="E365" s="26">
        <f t="shared" si="17"/>
        <v>0</v>
      </c>
      <c r="F365" s="29">
        <f t="shared" si="15"/>
        <v>0</v>
      </c>
      <c r="G365" s="23">
        <f t="shared" si="16"/>
        <v>0</v>
      </c>
      <c r="H365" s="22">
        <f>IFERROR(VLOOKUP(A365,'Banco de dados'!$A$6:F561, 3,0),0)</f>
        <v>0</v>
      </c>
      <c r="I365" s="24">
        <f>IFERROR(VLOOKUP(A365,'Banco de dados'!$A$6:$F$199, 5,0),0)</f>
        <v>0</v>
      </c>
      <c r="J365" s="19"/>
    </row>
    <row r="366" spans="2:10" x14ac:dyDescent="0.25">
      <c r="B366" s="18"/>
      <c r="C366" s="17"/>
      <c r="D366" s="33">
        <f>IFERROR(VLOOKUP(A366,'Banco de dados'!$A$6:H562, 8,0),0)</f>
        <v>0</v>
      </c>
      <c r="E366" s="26">
        <f t="shared" si="17"/>
        <v>0</v>
      </c>
      <c r="F366" s="29">
        <f t="shared" si="15"/>
        <v>0</v>
      </c>
      <c r="G366" s="23">
        <f t="shared" si="16"/>
        <v>0</v>
      </c>
      <c r="H366" s="22">
        <f>IFERROR(VLOOKUP(A366,'Banco de dados'!$A$6:F562, 3,0),0)</f>
        <v>0</v>
      </c>
      <c r="I366" s="24">
        <f>IFERROR(VLOOKUP(A366,'Banco de dados'!$A$6:$F$199, 5,0),0)</f>
        <v>0</v>
      </c>
      <c r="J366" s="19"/>
    </row>
    <row r="367" spans="2:10" x14ac:dyDescent="0.25">
      <c r="B367" s="18"/>
      <c r="C367" s="17"/>
      <c r="D367" s="33">
        <f>IFERROR(VLOOKUP(A367,'Banco de dados'!$A$6:H563, 8,0),0)</f>
        <v>0</v>
      </c>
      <c r="E367" s="26">
        <f t="shared" si="17"/>
        <v>0</v>
      </c>
      <c r="F367" s="29">
        <f t="shared" si="15"/>
        <v>0</v>
      </c>
      <c r="G367" s="23">
        <f t="shared" si="16"/>
        <v>0</v>
      </c>
      <c r="H367" s="22">
        <f>IFERROR(VLOOKUP(A367,'Banco de dados'!$A$6:F563, 3,0),0)</f>
        <v>0</v>
      </c>
      <c r="I367" s="24">
        <f>IFERROR(VLOOKUP(A367,'Banco de dados'!$A$6:$F$199, 5,0),0)</f>
        <v>0</v>
      </c>
      <c r="J367" s="19"/>
    </row>
    <row r="368" spans="2:10" x14ac:dyDescent="0.25">
      <c r="B368" s="18"/>
      <c r="C368" s="17"/>
      <c r="D368" s="33">
        <f>IFERROR(VLOOKUP(A368,'Banco de dados'!$A$6:H564, 8,0),0)</f>
        <v>0</v>
      </c>
      <c r="E368" s="26">
        <f t="shared" si="17"/>
        <v>0</v>
      </c>
      <c r="F368" s="29">
        <f t="shared" si="15"/>
        <v>0</v>
      </c>
      <c r="G368" s="23">
        <f t="shared" si="16"/>
        <v>0</v>
      </c>
      <c r="H368" s="22">
        <f>IFERROR(VLOOKUP(A368,'Banco de dados'!$A$6:F564, 3,0),0)</f>
        <v>0</v>
      </c>
      <c r="I368" s="24">
        <f>IFERROR(VLOOKUP(A368,'Banco de dados'!$A$6:$F$199, 5,0),0)</f>
        <v>0</v>
      </c>
      <c r="J368" s="19"/>
    </row>
    <row r="369" spans="2:10" x14ac:dyDescent="0.25">
      <c r="B369" s="18"/>
      <c r="C369" s="17"/>
      <c r="D369" s="33">
        <f>IFERROR(VLOOKUP(A369,'Banco de dados'!$A$6:H565, 8,0),0)</f>
        <v>0</v>
      </c>
      <c r="E369" s="26">
        <f t="shared" si="17"/>
        <v>0</v>
      </c>
      <c r="F369" s="29">
        <f t="shared" si="15"/>
        <v>0</v>
      </c>
      <c r="G369" s="23">
        <f t="shared" si="16"/>
        <v>0</v>
      </c>
      <c r="H369" s="22">
        <f>IFERROR(VLOOKUP(A369,'Banco de dados'!$A$6:F565, 3,0),0)</f>
        <v>0</v>
      </c>
      <c r="I369" s="24">
        <f>IFERROR(VLOOKUP(A369,'Banco de dados'!$A$6:$F$199, 5,0),0)</f>
        <v>0</v>
      </c>
      <c r="J369" s="19"/>
    </row>
    <row r="370" spans="2:10" x14ac:dyDescent="0.25">
      <c r="B370" s="18"/>
      <c r="C370" s="17"/>
      <c r="D370" s="33">
        <f>IFERROR(VLOOKUP(A370,'Banco de dados'!$A$6:H566, 8,0),0)</f>
        <v>0</v>
      </c>
      <c r="E370" s="26">
        <f t="shared" si="17"/>
        <v>0</v>
      </c>
      <c r="F370" s="29">
        <f t="shared" si="15"/>
        <v>0</v>
      </c>
      <c r="G370" s="23">
        <f t="shared" si="16"/>
        <v>0</v>
      </c>
      <c r="H370" s="22">
        <f>IFERROR(VLOOKUP(A370,'Banco de dados'!$A$6:F566, 3,0),0)</f>
        <v>0</v>
      </c>
      <c r="I370" s="24">
        <f>IFERROR(VLOOKUP(A370,'Banco de dados'!$A$6:$F$199, 5,0),0)</f>
        <v>0</v>
      </c>
      <c r="J370" s="19"/>
    </row>
    <row r="371" spans="2:10" x14ac:dyDescent="0.25">
      <c r="B371" s="18"/>
      <c r="C371" s="17"/>
      <c r="D371" s="33">
        <f>IFERROR(VLOOKUP(A371,'Banco de dados'!$A$6:H567, 8,0),0)</f>
        <v>0</v>
      </c>
      <c r="E371" s="26">
        <f t="shared" si="17"/>
        <v>0</v>
      </c>
      <c r="F371" s="29">
        <f t="shared" si="15"/>
        <v>0</v>
      </c>
      <c r="G371" s="23">
        <f t="shared" si="16"/>
        <v>0</v>
      </c>
      <c r="H371" s="22">
        <f>IFERROR(VLOOKUP(A371,'Banco de dados'!$A$6:F567, 3,0),0)</f>
        <v>0</v>
      </c>
      <c r="I371" s="24">
        <f>IFERROR(VLOOKUP(A371,'Banco de dados'!$A$6:$F$199, 5,0),0)</f>
        <v>0</v>
      </c>
      <c r="J371" s="19"/>
    </row>
    <row r="372" spans="2:10" x14ac:dyDescent="0.25">
      <c r="B372" s="18"/>
      <c r="C372" s="17"/>
      <c r="D372" s="33">
        <f>IFERROR(VLOOKUP(A372,'Banco de dados'!$A$6:H568, 8,0),0)</f>
        <v>0</v>
      </c>
      <c r="E372" s="26">
        <f t="shared" si="17"/>
        <v>0</v>
      </c>
      <c r="F372" s="29">
        <f t="shared" si="15"/>
        <v>0</v>
      </c>
      <c r="G372" s="23">
        <f t="shared" si="16"/>
        <v>0</v>
      </c>
      <c r="H372" s="22">
        <f>IFERROR(VLOOKUP(A372,'Banco de dados'!$A$6:F568, 3,0),0)</f>
        <v>0</v>
      </c>
      <c r="I372" s="24">
        <f>IFERROR(VLOOKUP(A372,'Banco de dados'!$A$6:$F$199, 5,0),0)</f>
        <v>0</v>
      </c>
      <c r="J372" s="19"/>
    </row>
    <row r="373" spans="2:10" x14ac:dyDescent="0.25">
      <c r="B373" s="18"/>
      <c r="C373" s="17"/>
      <c r="D373" s="33">
        <f>IFERROR(VLOOKUP(A373,'Banco de dados'!$A$6:H569, 8,0),0)</f>
        <v>0</v>
      </c>
      <c r="E373" s="26">
        <f t="shared" si="17"/>
        <v>0</v>
      </c>
      <c r="F373" s="29">
        <f t="shared" si="15"/>
        <v>0</v>
      </c>
      <c r="G373" s="23">
        <f t="shared" si="16"/>
        <v>0</v>
      </c>
      <c r="H373" s="22">
        <f>IFERROR(VLOOKUP(A373,'Banco de dados'!$A$6:F569, 3,0),0)</f>
        <v>0</v>
      </c>
      <c r="I373" s="24">
        <f>IFERROR(VLOOKUP(A373,'Banco de dados'!$A$6:$F$199, 5,0),0)</f>
        <v>0</v>
      </c>
      <c r="J373" s="19"/>
    </row>
    <row r="374" spans="2:10" x14ac:dyDescent="0.25">
      <c r="B374" s="18"/>
      <c r="C374" s="17"/>
      <c r="D374" s="33">
        <f>IFERROR(VLOOKUP(A374,'Banco de dados'!$A$6:H570, 8,0),0)</f>
        <v>0</v>
      </c>
      <c r="E374" s="26">
        <f t="shared" si="17"/>
        <v>0</v>
      </c>
      <c r="F374" s="29">
        <f t="shared" si="15"/>
        <v>0</v>
      </c>
      <c r="G374" s="23">
        <f t="shared" si="16"/>
        <v>0</v>
      </c>
      <c r="H374" s="22">
        <f>IFERROR(VLOOKUP(A374,'Banco de dados'!$A$6:F570, 3,0),0)</f>
        <v>0</v>
      </c>
      <c r="I374" s="24">
        <f>IFERROR(VLOOKUP(A374,'Banco de dados'!$A$6:$F$199, 5,0),0)</f>
        <v>0</v>
      </c>
      <c r="J374" s="19"/>
    </row>
    <row r="375" spans="2:10" x14ac:dyDescent="0.25">
      <c r="B375" s="18"/>
      <c r="C375" s="17"/>
      <c r="D375" s="33">
        <f>IFERROR(VLOOKUP(A375,'Banco de dados'!$A$6:H571, 8,0),0)</f>
        <v>0</v>
      </c>
      <c r="E375" s="26">
        <f t="shared" si="17"/>
        <v>0</v>
      </c>
      <c r="F375" s="29">
        <f t="shared" si="15"/>
        <v>0</v>
      </c>
      <c r="G375" s="23">
        <f t="shared" si="16"/>
        <v>0</v>
      </c>
      <c r="H375" s="22">
        <f>IFERROR(VLOOKUP(A375,'Banco de dados'!$A$6:F571, 3,0),0)</f>
        <v>0</v>
      </c>
      <c r="I375" s="24">
        <f>IFERROR(VLOOKUP(A375,'Banco de dados'!$A$6:$F$199, 5,0),0)</f>
        <v>0</v>
      </c>
      <c r="J375" s="19"/>
    </row>
    <row r="376" spans="2:10" x14ac:dyDescent="0.25">
      <c r="B376" s="18"/>
      <c r="C376" s="17"/>
      <c r="D376" s="33">
        <f>IFERROR(VLOOKUP(A376,'Banco de dados'!$A$6:H572, 8,0),0)</f>
        <v>0</v>
      </c>
      <c r="E376" s="26">
        <f t="shared" si="17"/>
        <v>0</v>
      </c>
      <c r="F376" s="29">
        <f t="shared" si="15"/>
        <v>0</v>
      </c>
      <c r="G376" s="23">
        <f t="shared" si="16"/>
        <v>0</v>
      </c>
      <c r="H376" s="22">
        <f>IFERROR(VLOOKUP(A376,'Banco de dados'!$A$6:F572, 3,0),0)</f>
        <v>0</v>
      </c>
      <c r="I376" s="24">
        <f>IFERROR(VLOOKUP(A376,'Banco de dados'!$A$6:$F$199, 5,0),0)</f>
        <v>0</v>
      </c>
      <c r="J376" s="19"/>
    </row>
    <row r="377" spans="2:10" x14ac:dyDescent="0.25">
      <c r="B377" s="18"/>
      <c r="C377" s="17"/>
      <c r="D377" s="33">
        <f>IFERROR(VLOOKUP(A377,'Banco de dados'!$A$6:H573, 8,0),0)</f>
        <v>0</v>
      </c>
      <c r="E377" s="26">
        <f t="shared" si="17"/>
        <v>0</v>
      </c>
      <c r="F377" s="29">
        <f t="shared" si="15"/>
        <v>0</v>
      </c>
      <c r="G377" s="23">
        <f t="shared" si="16"/>
        <v>0</v>
      </c>
      <c r="H377" s="22">
        <f>IFERROR(VLOOKUP(A377,'Banco de dados'!$A$6:F573, 3,0),0)</f>
        <v>0</v>
      </c>
      <c r="I377" s="24">
        <f>IFERROR(VLOOKUP(A377,'Banco de dados'!$A$6:$F$199, 5,0),0)</f>
        <v>0</v>
      </c>
      <c r="J377" s="19"/>
    </row>
    <row r="378" spans="2:10" x14ac:dyDescent="0.25">
      <c r="B378" s="18"/>
      <c r="C378" s="17"/>
      <c r="D378" s="33">
        <f>IFERROR(VLOOKUP(A378,'Banco de dados'!$A$6:H574, 8,0),0)</f>
        <v>0</v>
      </c>
      <c r="E378" s="26">
        <f t="shared" si="17"/>
        <v>0</v>
      </c>
      <c r="F378" s="29">
        <f t="shared" si="15"/>
        <v>0</v>
      </c>
      <c r="G378" s="23">
        <f t="shared" si="16"/>
        <v>0</v>
      </c>
      <c r="H378" s="22">
        <f>IFERROR(VLOOKUP(A378,'Banco de dados'!$A$6:F574, 3,0),0)</f>
        <v>0</v>
      </c>
      <c r="I378" s="24">
        <f>IFERROR(VLOOKUP(A378,'Banco de dados'!$A$6:$F$199, 5,0),0)</f>
        <v>0</v>
      </c>
      <c r="J378" s="19"/>
    </row>
    <row r="379" spans="2:10" x14ac:dyDescent="0.25">
      <c r="B379" s="18"/>
      <c r="C379" s="17"/>
      <c r="D379" s="33">
        <f>IFERROR(VLOOKUP(A379,'Banco de dados'!$A$6:H575, 8,0),0)</f>
        <v>0</v>
      </c>
      <c r="E379" s="26">
        <f t="shared" si="17"/>
        <v>0</v>
      </c>
      <c r="F379" s="29">
        <f t="shared" si="15"/>
        <v>0</v>
      </c>
      <c r="G379" s="23">
        <f t="shared" si="16"/>
        <v>0</v>
      </c>
      <c r="H379" s="22">
        <f>IFERROR(VLOOKUP(A379,'Banco de dados'!$A$6:F575, 3,0),0)</f>
        <v>0</v>
      </c>
      <c r="I379" s="24">
        <f>IFERROR(VLOOKUP(A379,'Banco de dados'!$A$6:$F$199, 5,0),0)</f>
        <v>0</v>
      </c>
      <c r="J379" s="19"/>
    </row>
    <row r="380" spans="2:10" x14ac:dyDescent="0.25">
      <c r="B380" s="18"/>
      <c r="C380" s="17"/>
      <c r="D380" s="33">
        <f>IFERROR(VLOOKUP(A380,'Banco de dados'!$A$6:H576, 8,0),0)</f>
        <v>0</v>
      </c>
      <c r="E380" s="26">
        <f t="shared" si="17"/>
        <v>0</v>
      </c>
      <c r="F380" s="29">
        <f t="shared" si="15"/>
        <v>0</v>
      </c>
      <c r="G380" s="23">
        <f t="shared" si="16"/>
        <v>0</v>
      </c>
      <c r="H380" s="22">
        <f>IFERROR(VLOOKUP(A380,'Banco de dados'!$A$6:F576, 3,0),0)</f>
        <v>0</v>
      </c>
      <c r="I380" s="24">
        <f>IFERROR(VLOOKUP(A380,'Banco de dados'!$A$6:$F$199, 5,0),0)</f>
        <v>0</v>
      </c>
      <c r="J380" s="19"/>
    </row>
    <row r="381" spans="2:10" x14ac:dyDescent="0.25">
      <c r="B381" s="18"/>
      <c r="C381" s="17"/>
      <c r="D381" s="33">
        <f>IFERROR(VLOOKUP(A381,'Banco de dados'!$A$6:H577, 8,0),0)</f>
        <v>0</v>
      </c>
      <c r="E381" s="26">
        <f t="shared" si="17"/>
        <v>0</v>
      </c>
      <c r="F381" s="29">
        <f t="shared" si="15"/>
        <v>0</v>
      </c>
      <c r="G381" s="23">
        <f t="shared" si="16"/>
        <v>0</v>
      </c>
      <c r="H381" s="22">
        <f>IFERROR(VLOOKUP(A381,'Banco de dados'!$A$6:F577, 3,0),0)</f>
        <v>0</v>
      </c>
      <c r="I381" s="24">
        <f>IFERROR(VLOOKUP(A381,'Banco de dados'!$A$6:$F$199, 5,0),0)</f>
        <v>0</v>
      </c>
      <c r="J381" s="19"/>
    </row>
    <row r="382" spans="2:10" x14ac:dyDescent="0.25">
      <c r="B382" s="18"/>
      <c r="C382" s="17"/>
      <c r="D382" s="33">
        <f>IFERROR(VLOOKUP(A382,'Banco de dados'!$A$6:H578, 8,0),0)</f>
        <v>0</v>
      </c>
      <c r="E382" s="26">
        <f t="shared" si="17"/>
        <v>0</v>
      </c>
      <c r="F382" s="29">
        <f t="shared" si="15"/>
        <v>0</v>
      </c>
      <c r="G382" s="23">
        <f t="shared" si="16"/>
        <v>0</v>
      </c>
      <c r="H382" s="22">
        <f>IFERROR(VLOOKUP(A382,'Banco de dados'!$A$6:F578, 3,0),0)</f>
        <v>0</v>
      </c>
      <c r="I382" s="24">
        <f>IFERROR(VLOOKUP(A382,'Banco de dados'!$A$6:$F$199, 5,0),0)</f>
        <v>0</v>
      </c>
      <c r="J382" s="19"/>
    </row>
    <row r="383" spans="2:10" x14ac:dyDescent="0.25">
      <c r="B383" s="18"/>
      <c r="C383" s="17"/>
      <c r="D383" s="33">
        <f>IFERROR(VLOOKUP(A383,'Banco de dados'!$A$6:H579, 8,0),0)</f>
        <v>0</v>
      </c>
      <c r="E383" s="26">
        <f t="shared" si="17"/>
        <v>0</v>
      </c>
      <c r="F383" s="29">
        <f t="shared" si="15"/>
        <v>0</v>
      </c>
      <c r="G383" s="23">
        <f t="shared" si="16"/>
        <v>0</v>
      </c>
      <c r="H383" s="22">
        <f>IFERROR(VLOOKUP(A383,'Banco de dados'!$A$6:F579, 3,0),0)</f>
        <v>0</v>
      </c>
      <c r="I383" s="24">
        <f>IFERROR(VLOOKUP(A383,'Banco de dados'!$A$6:$F$199, 5,0),0)</f>
        <v>0</v>
      </c>
      <c r="J383" s="19"/>
    </row>
    <row r="384" spans="2:10" x14ac:dyDescent="0.25">
      <c r="B384" s="18"/>
      <c r="C384" s="17"/>
      <c r="D384" s="33">
        <f>IFERROR(VLOOKUP(A384,'Banco de dados'!$A$6:H580, 8,0),0)</f>
        <v>0</v>
      </c>
      <c r="E384" s="26">
        <f t="shared" si="17"/>
        <v>0</v>
      </c>
      <c r="F384" s="29">
        <f t="shared" si="15"/>
        <v>0</v>
      </c>
      <c r="G384" s="23">
        <f t="shared" si="16"/>
        <v>0</v>
      </c>
      <c r="H384" s="22">
        <f>IFERROR(VLOOKUP(A384,'Banco de dados'!$A$6:F580, 3,0),0)</f>
        <v>0</v>
      </c>
      <c r="I384" s="24">
        <f>IFERROR(VLOOKUP(A384,'Banco de dados'!$A$6:$F$199, 5,0),0)</f>
        <v>0</v>
      </c>
      <c r="J384" s="19"/>
    </row>
    <row r="385" spans="2:10" x14ac:dyDescent="0.25">
      <c r="B385" s="18"/>
      <c r="C385" s="17"/>
      <c r="D385" s="33">
        <f>IFERROR(VLOOKUP(A385,'Banco de dados'!$A$6:H581, 8,0),0)</f>
        <v>0</v>
      </c>
      <c r="E385" s="26">
        <f t="shared" si="17"/>
        <v>0</v>
      </c>
      <c r="F385" s="29">
        <f t="shared" si="15"/>
        <v>0</v>
      </c>
      <c r="G385" s="23">
        <f t="shared" si="16"/>
        <v>0</v>
      </c>
      <c r="H385" s="22">
        <f>IFERROR(VLOOKUP(A385,'Banco de dados'!$A$6:F581, 3,0),0)</f>
        <v>0</v>
      </c>
      <c r="I385" s="24">
        <f>IFERROR(VLOOKUP(A385,'Banco de dados'!$A$6:$F$199, 5,0),0)</f>
        <v>0</v>
      </c>
      <c r="J385" s="19"/>
    </row>
    <row r="386" spans="2:10" x14ac:dyDescent="0.25">
      <c r="B386" s="18"/>
      <c r="C386" s="17"/>
      <c r="D386" s="33">
        <f>IFERROR(VLOOKUP(A386,'Banco de dados'!$A$6:H582, 8,0),0)</f>
        <v>0</v>
      </c>
      <c r="E386" s="26">
        <f t="shared" si="17"/>
        <v>0</v>
      </c>
      <c r="F386" s="29">
        <f t="shared" si="15"/>
        <v>0</v>
      </c>
      <c r="G386" s="23">
        <f t="shared" si="16"/>
        <v>0</v>
      </c>
      <c r="H386" s="22">
        <f>IFERROR(VLOOKUP(A386,'Banco de dados'!$A$6:F582, 3,0),0)</f>
        <v>0</v>
      </c>
      <c r="I386" s="24">
        <f>IFERROR(VLOOKUP(A386,'Banco de dados'!$A$6:$F$199, 5,0),0)</f>
        <v>0</v>
      </c>
      <c r="J386" s="19"/>
    </row>
    <row r="387" spans="2:10" x14ac:dyDescent="0.25">
      <c r="B387" s="18"/>
      <c r="C387" s="17"/>
      <c r="D387" s="33">
        <f>IFERROR(VLOOKUP(A387,'Banco de dados'!$A$6:H583, 8,0),0)</f>
        <v>0</v>
      </c>
      <c r="E387" s="26">
        <f t="shared" si="17"/>
        <v>0</v>
      </c>
      <c r="F387" s="29">
        <f t="shared" ref="F387:F450" si="18">E387*I387</f>
        <v>0</v>
      </c>
      <c r="G387" s="23">
        <f t="shared" ref="G387:G450" si="19">E387*H387</f>
        <v>0</v>
      </c>
      <c r="H387" s="22">
        <f>IFERROR(VLOOKUP(A387,'Banco de dados'!$A$6:F583, 3,0),0)</f>
        <v>0</v>
      </c>
      <c r="I387" s="24">
        <f>IFERROR(VLOOKUP(A387,'Banco de dados'!$A$6:$F$199, 5,0),0)</f>
        <v>0</v>
      </c>
      <c r="J387" s="19"/>
    </row>
    <row r="388" spans="2:10" x14ac:dyDescent="0.25">
      <c r="B388" s="18"/>
      <c r="C388" s="17"/>
      <c r="D388" s="33">
        <f>IFERROR(VLOOKUP(A388,'Banco de dados'!$A$6:H584, 8,0),0)</f>
        <v>0</v>
      </c>
      <c r="E388" s="26">
        <f t="shared" ref="E388:E451" si="20">B388*C388</f>
        <v>0</v>
      </c>
      <c r="F388" s="29">
        <f t="shared" si="18"/>
        <v>0</v>
      </c>
      <c r="G388" s="23">
        <f t="shared" si="19"/>
        <v>0</v>
      </c>
      <c r="H388" s="22">
        <f>IFERROR(VLOOKUP(A388,'Banco de dados'!$A$6:F584, 3,0),0)</f>
        <v>0</v>
      </c>
      <c r="I388" s="24">
        <f>IFERROR(VLOOKUP(A388,'Banco de dados'!$A$6:$F$199, 5,0),0)</f>
        <v>0</v>
      </c>
      <c r="J388" s="19"/>
    </row>
    <row r="389" spans="2:10" x14ac:dyDescent="0.25">
      <c r="B389" s="18"/>
      <c r="C389" s="17"/>
      <c r="D389" s="33">
        <f>IFERROR(VLOOKUP(A389,'Banco de dados'!$A$6:H585, 8,0),0)</f>
        <v>0</v>
      </c>
      <c r="E389" s="26">
        <f t="shared" si="20"/>
        <v>0</v>
      </c>
      <c r="F389" s="29">
        <f t="shared" si="18"/>
        <v>0</v>
      </c>
      <c r="G389" s="23">
        <f t="shared" si="19"/>
        <v>0</v>
      </c>
      <c r="H389" s="22">
        <f>IFERROR(VLOOKUP(A389,'Banco de dados'!$A$6:F585, 3,0),0)</f>
        <v>0</v>
      </c>
      <c r="I389" s="24">
        <f>IFERROR(VLOOKUP(A389,'Banco de dados'!$A$6:$F$199, 5,0),0)</f>
        <v>0</v>
      </c>
      <c r="J389" s="19"/>
    </row>
    <row r="390" spans="2:10" x14ac:dyDescent="0.25">
      <c r="B390" s="18"/>
      <c r="C390" s="17"/>
      <c r="D390" s="33">
        <f>IFERROR(VLOOKUP(A390,'Banco de dados'!$A$6:H586, 8,0),0)</f>
        <v>0</v>
      </c>
      <c r="E390" s="26">
        <f t="shared" si="20"/>
        <v>0</v>
      </c>
      <c r="F390" s="29">
        <f t="shared" si="18"/>
        <v>0</v>
      </c>
      <c r="G390" s="23">
        <f t="shared" si="19"/>
        <v>0</v>
      </c>
      <c r="H390" s="22">
        <f>IFERROR(VLOOKUP(A390,'Banco de dados'!$A$6:F586, 3,0),0)</f>
        <v>0</v>
      </c>
      <c r="I390" s="24">
        <f>IFERROR(VLOOKUP(A390,'Banco de dados'!$A$6:$F$199, 5,0),0)</f>
        <v>0</v>
      </c>
      <c r="J390" s="19"/>
    </row>
    <row r="391" spans="2:10" x14ac:dyDescent="0.25">
      <c r="B391" s="18"/>
      <c r="C391" s="17"/>
      <c r="D391" s="33">
        <f>IFERROR(VLOOKUP(A391,'Banco de dados'!$A$6:H587, 8,0),0)</f>
        <v>0</v>
      </c>
      <c r="E391" s="26">
        <f t="shared" si="20"/>
        <v>0</v>
      </c>
      <c r="F391" s="29">
        <f t="shared" si="18"/>
        <v>0</v>
      </c>
      <c r="G391" s="23">
        <f t="shared" si="19"/>
        <v>0</v>
      </c>
      <c r="H391" s="22">
        <f>IFERROR(VLOOKUP(A391,'Banco de dados'!$A$6:F587, 3,0),0)</f>
        <v>0</v>
      </c>
      <c r="I391" s="24">
        <f>IFERROR(VLOOKUP(A391,'Banco de dados'!$A$6:$F$199, 5,0),0)</f>
        <v>0</v>
      </c>
      <c r="J391" s="19"/>
    </row>
    <row r="392" spans="2:10" x14ac:dyDescent="0.25">
      <c r="B392" s="18"/>
      <c r="C392" s="17"/>
      <c r="D392" s="33">
        <f>IFERROR(VLOOKUP(A392,'Banco de dados'!$A$6:H588, 8,0),0)</f>
        <v>0</v>
      </c>
      <c r="E392" s="26">
        <f t="shared" si="20"/>
        <v>0</v>
      </c>
      <c r="F392" s="29">
        <f t="shared" si="18"/>
        <v>0</v>
      </c>
      <c r="G392" s="23">
        <f t="shared" si="19"/>
        <v>0</v>
      </c>
      <c r="H392" s="22">
        <f>IFERROR(VLOOKUP(A392,'Banco de dados'!$A$6:F588, 3,0),0)</f>
        <v>0</v>
      </c>
      <c r="I392" s="24">
        <f>IFERROR(VLOOKUP(A392,'Banco de dados'!$A$6:$F$199, 5,0),0)</f>
        <v>0</v>
      </c>
      <c r="J392" s="19"/>
    </row>
    <row r="393" spans="2:10" x14ac:dyDescent="0.25">
      <c r="B393" s="18"/>
      <c r="C393" s="17"/>
      <c r="D393" s="33">
        <f>IFERROR(VLOOKUP(A393,'Banco de dados'!$A$6:H589, 8,0),0)</f>
        <v>0</v>
      </c>
      <c r="E393" s="26">
        <f t="shared" si="20"/>
        <v>0</v>
      </c>
      <c r="F393" s="29">
        <f t="shared" si="18"/>
        <v>0</v>
      </c>
      <c r="G393" s="23">
        <f t="shared" si="19"/>
        <v>0</v>
      </c>
      <c r="H393" s="22">
        <f>IFERROR(VLOOKUP(A393,'Banco de dados'!$A$6:F589, 3,0),0)</f>
        <v>0</v>
      </c>
      <c r="I393" s="24">
        <f>IFERROR(VLOOKUP(A393,'Banco de dados'!$A$6:$F$199, 5,0),0)</f>
        <v>0</v>
      </c>
      <c r="J393" s="19"/>
    </row>
    <row r="394" spans="2:10" x14ac:dyDescent="0.25">
      <c r="B394" s="18"/>
      <c r="C394" s="17"/>
      <c r="D394" s="33">
        <f>IFERROR(VLOOKUP(A394,'Banco de dados'!$A$6:H590, 8,0),0)</f>
        <v>0</v>
      </c>
      <c r="E394" s="26">
        <f t="shared" si="20"/>
        <v>0</v>
      </c>
      <c r="F394" s="29">
        <f t="shared" si="18"/>
        <v>0</v>
      </c>
      <c r="G394" s="23">
        <f t="shared" si="19"/>
        <v>0</v>
      </c>
      <c r="H394" s="22">
        <f>IFERROR(VLOOKUP(A394,'Banco de dados'!$A$6:F590, 3,0),0)</f>
        <v>0</v>
      </c>
      <c r="I394" s="24">
        <f>IFERROR(VLOOKUP(A394,'Banco de dados'!$A$6:$F$199, 5,0),0)</f>
        <v>0</v>
      </c>
      <c r="J394" s="19"/>
    </row>
    <row r="395" spans="2:10" x14ac:dyDescent="0.25">
      <c r="B395" s="18"/>
      <c r="C395" s="17"/>
      <c r="D395" s="33">
        <f>IFERROR(VLOOKUP(A395,'Banco de dados'!$A$6:H591, 8,0),0)</f>
        <v>0</v>
      </c>
      <c r="E395" s="26">
        <f t="shared" si="20"/>
        <v>0</v>
      </c>
      <c r="F395" s="29">
        <f t="shared" si="18"/>
        <v>0</v>
      </c>
      <c r="G395" s="23">
        <f t="shared" si="19"/>
        <v>0</v>
      </c>
      <c r="H395" s="22">
        <f>IFERROR(VLOOKUP(A395,'Banco de dados'!$A$6:F591, 3,0),0)</f>
        <v>0</v>
      </c>
      <c r="I395" s="24">
        <f>IFERROR(VLOOKUP(A395,'Banco de dados'!$A$6:$F$199, 5,0),0)</f>
        <v>0</v>
      </c>
      <c r="J395" s="19"/>
    </row>
    <row r="396" spans="2:10" x14ac:dyDescent="0.25">
      <c r="B396" s="18"/>
      <c r="C396" s="17"/>
      <c r="D396" s="33">
        <f>IFERROR(VLOOKUP(A396,'Banco de dados'!$A$6:H592, 8,0),0)</f>
        <v>0</v>
      </c>
      <c r="E396" s="26">
        <f t="shared" si="20"/>
        <v>0</v>
      </c>
      <c r="F396" s="29">
        <f t="shared" si="18"/>
        <v>0</v>
      </c>
      <c r="G396" s="23">
        <f t="shared" si="19"/>
        <v>0</v>
      </c>
      <c r="H396" s="22">
        <f>IFERROR(VLOOKUP(A396,'Banco de dados'!$A$6:F592, 3,0),0)</f>
        <v>0</v>
      </c>
      <c r="I396" s="24">
        <f>IFERROR(VLOOKUP(A396,'Banco de dados'!$A$6:$F$199, 5,0),0)</f>
        <v>0</v>
      </c>
      <c r="J396" s="19"/>
    </row>
    <row r="397" spans="2:10" x14ac:dyDescent="0.25">
      <c r="B397" s="18"/>
      <c r="C397" s="17"/>
      <c r="D397" s="33">
        <f>IFERROR(VLOOKUP(A397,'Banco de dados'!$A$6:H593, 8,0),0)</f>
        <v>0</v>
      </c>
      <c r="E397" s="26">
        <f t="shared" si="20"/>
        <v>0</v>
      </c>
      <c r="F397" s="29">
        <f t="shared" si="18"/>
        <v>0</v>
      </c>
      <c r="G397" s="23">
        <f t="shared" si="19"/>
        <v>0</v>
      </c>
      <c r="H397" s="22">
        <f>IFERROR(VLOOKUP(A397,'Banco de dados'!$A$6:F593, 3,0),0)</f>
        <v>0</v>
      </c>
      <c r="I397" s="24">
        <f>IFERROR(VLOOKUP(A397,'Banco de dados'!$A$6:$F$199, 5,0),0)</f>
        <v>0</v>
      </c>
      <c r="J397" s="19"/>
    </row>
    <row r="398" spans="2:10" x14ac:dyDescent="0.25">
      <c r="B398" s="18"/>
      <c r="C398" s="17"/>
      <c r="D398" s="33">
        <f>IFERROR(VLOOKUP(A398,'Banco de dados'!$A$6:H594, 8,0),0)</f>
        <v>0</v>
      </c>
      <c r="E398" s="26">
        <f t="shared" si="20"/>
        <v>0</v>
      </c>
      <c r="F398" s="29">
        <f t="shared" si="18"/>
        <v>0</v>
      </c>
      <c r="G398" s="23">
        <f t="shared" si="19"/>
        <v>0</v>
      </c>
      <c r="H398" s="22">
        <f>IFERROR(VLOOKUP(A398,'Banco de dados'!$A$6:F594, 3,0),0)</f>
        <v>0</v>
      </c>
      <c r="I398" s="24">
        <f>IFERROR(VLOOKUP(A398,'Banco de dados'!$A$6:$F$199, 5,0),0)</f>
        <v>0</v>
      </c>
      <c r="J398" s="19"/>
    </row>
    <row r="399" spans="2:10" x14ac:dyDescent="0.25">
      <c r="B399" s="18"/>
      <c r="C399" s="17"/>
      <c r="D399" s="33">
        <f>IFERROR(VLOOKUP(A399,'Banco de dados'!$A$6:H595, 8,0),0)</f>
        <v>0</v>
      </c>
      <c r="E399" s="26">
        <f t="shared" si="20"/>
        <v>0</v>
      </c>
      <c r="F399" s="29">
        <f t="shared" si="18"/>
        <v>0</v>
      </c>
      <c r="G399" s="23">
        <f t="shared" si="19"/>
        <v>0</v>
      </c>
      <c r="H399" s="22">
        <f>IFERROR(VLOOKUP(A399,'Banco de dados'!$A$6:F595, 3,0),0)</f>
        <v>0</v>
      </c>
      <c r="I399" s="24">
        <f>IFERROR(VLOOKUP(A399,'Banco de dados'!$A$6:$F$199, 5,0),0)</f>
        <v>0</v>
      </c>
      <c r="J399" s="19"/>
    </row>
    <row r="400" spans="2:10" x14ac:dyDescent="0.25">
      <c r="B400" s="18"/>
      <c r="C400" s="17"/>
      <c r="D400" s="33">
        <f>IFERROR(VLOOKUP(A400,'Banco de dados'!$A$6:H596, 8,0),0)</f>
        <v>0</v>
      </c>
      <c r="E400" s="26">
        <f t="shared" si="20"/>
        <v>0</v>
      </c>
      <c r="F400" s="29">
        <f t="shared" si="18"/>
        <v>0</v>
      </c>
      <c r="G400" s="23">
        <f t="shared" si="19"/>
        <v>0</v>
      </c>
      <c r="H400" s="22">
        <f>IFERROR(VLOOKUP(A400,'Banco de dados'!$A$6:F596, 3,0),0)</f>
        <v>0</v>
      </c>
      <c r="I400" s="24">
        <f>IFERROR(VLOOKUP(A400,'Banco de dados'!$A$6:$F$199, 5,0),0)</f>
        <v>0</v>
      </c>
      <c r="J400" s="19"/>
    </row>
    <row r="401" spans="2:10" x14ac:dyDescent="0.25">
      <c r="B401" s="18"/>
      <c r="C401" s="17"/>
      <c r="D401" s="33">
        <f>IFERROR(VLOOKUP(A401,'Banco de dados'!$A$6:H597, 8,0),0)</f>
        <v>0</v>
      </c>
      <c r="E401" s="26">
        <f t="shared" si="20"/>
        <v>0</v>
      </c>
      <c r="F401" s="29">
        <f t="shared" si="18"/>
        <v>0</v>
      </c>
      <c r="G401" s="23">
        <f t="shared" si="19"/>
        <v>0</v>
      </c>
      <c r="H401" s="22">
        <f>IFERROR(VLOOKUP(A401,'Banco de dados'!$A$6:F597, 3,0),0)</f>
        <v>0</v>
      </c>
      <c r="I401" s="24">
        <f>IFERROR(VLOOKUP(A401,'Banco de dados'!$A$6:$F$199, 5,0),0)</f>
        <v>0</v>
      </c>
      <c r="J401" s="19"/>
    </row>
    <row r="402" spans="2:10" x14ac:dyDescent="0.25">
      <c r="B402" s="18"/>
      <c r="C402" s="17"/>
      <c r="D402" s="33">
        <f>IFERROR(VLOOKUP(A402,'Banco de dados'!$A$6:H598, 8,0),0)</f>
        <v>0</v>
      </c>
      <c r="E402" s="26">
        <f t="shared" si="20"/>
        <v>0</v>
      </c>
      <c r="F402" s="29">
        <f t="shared" si="18"/>
        <v>0</v>
      </c>
      <c r="G402" s="23">
        <f t="shared" si="19"/>
        <v>0</v>
      </c>
      <c r="H402" s="22">
        <f>IFERROR(VLOOKUP(A402,'Banco de dados'!$A$6:F598, 3,0),0)</f>
        <v>0</v>
      </c>
      <c r="I402" s="24">
        <f>IFERROR(VLOOKUP(A402,'Banco de dados'!$A$6:$F$199, 5,0),0)</f>
        <v>0</v>
      </c>
      <c r="J402" s="19"/>
    </row>
    <row r="403" spans="2:10" x14ac:dyDescent="0.25">
      <c r="B403" s="18"/>
      <c r="C403" s="17"/>
      <c r="D403" s="33">
        <f>IFERROR(VLOOKUP(A403,'Banco de dados'!$A$6:H599, 8,0),0)</f>
        <v>0</v>
      </c>
      <c r="E403" s="26">
        <f t="shared" si="20"/>
        <v>0</v>
      </c>
      <c r="F403" s="29">
        <f t="shared" si="18"/>
        <v>0</v>
      </c>
      <c r="G403" s="23">
        <f t="shared" si="19"/>
        <v>0</v>
      </c>
      <c r="H403" s="22">
        <f>IFERROR(VLOOKUP(A403,'Banco de dados'!$A$6:F599, 3,0),0)</f>
        <v>0</v>
      </c>
      <c r="I403" s="24">
        <f>IFERROR(VLOOKUP(A403,'Banco de dados'!$A$6:$F$199, 5,0),0)</f>
        <v>0</v>
      </c>
      <c r="J403" s="19"/>
    </row>
    <row r="404" spans="2:10" x14ac:dyDescent="0.25">
      <c r="B404" s="18"/>
      <c r="C404" s="17"/>
      <c r="D404" s="33">
        <f>IFERROR(VLOOKUP(A404,'Banco de dados'!$A$6:H600, 8,0),0)</f>
        <v>0</v>
      </c>
      <c r="E404" s="26">
        <f t="shared" si="20"/>
        <v>0</v>
      </c>
      <c r="F404" s="29">
        <f t="shared" si="18"/>
        <v>0</v>
      </c>
      <c r="G404" s="23">
        <f t="shared" si="19"/>
        <v>0</v>
      </c>
      <c r="H404" s="22">
        <f>IFERROR(VLOOKUP(A404,'Banco de dados'!$A$6:F600, 3,0),0)</f>
        <v>0</v>
      </c>
      <c r="I404" s="24">
        <f>IFERROR(VLOOKUP(A404,'Banco de dados'!$A$6:$F$199, 5,0),0)</f>
        <v>0</v>
      </c>
      <c r="J404" s="19"/>
    </row>
    <row r="405" spans="2:10" x14ac:dyDescent="0.25">
      <c r="B405" s="18"/>
      <c r="C405" s="17"/>
      <c r="D405" s="33">
        <f>IFERROR(VLOOKUP(A405,'Banco de dados'!$A$6:H601, 8,0),0)</f>
        <v>0</v>
      </c>
      <c r="E405" s="26">
        <f t="shared" si="20"/>
        <v>0</v>
      </c>
      <c r="F405" s="29">
        <f t="shared" si="18"/>
        <v>0</v>
      </c>
      <c r="G405" s="23">
        <f t="shared" si="19"/>
        <v>0</v>
      </c>
      <c r="H405" s="22">
        <f>IFERROR(VLOOKUP(A405,'Banco de dados'!$A$6:F601, 3,0),0)</f>
        <v>0</v>
      </c>
      <c r="I405" s="24">
        <f>IFERROR(VLOOKUP(A405,'Banco de dados'!$A$6:$F$199, 5,0),0)</f>
        <v>0</v>
      </c>
      <c r="J405" s="19"/>
    </row>
    <row r="406" spans="2:10" x14ac:dyDescent="0.25">
      <c r="B406" s="18"/>
      <c r="C406" s="17"/>
      <c r="D406" s="33">
        <f>IFERROR(VLOOKUP(A406,'Banco de dados'!$A$6:H602, 8,0),0)</f>
        <v>0</v>
      </c>
      <c r="E406" s="26">
        <f t="shared" si="20"/>
        <v>0</v>
      </c>
      <c r="F406" s="29">
        <f t="shared" si="18"/>
        <v>0</v>
      </c>
      <c r="G406" s="23">
        <f t="shared" si="19"/>
        <v>0</v>
      </c>
      <c r="H406" s="22">
        <f>IFERROR(VLOOKUP(A406,'Banco de dados'!$A$6:F602, 3,0),0)</f>
        <v>0</v>
      </c>
      <c r="I406" s="24">
        <f>IFERROR(VLOOKUP(A406,'Banco de dados'!$A$6:$F$199, 5,0),0)</f>
        <v>0</v>
      </c>
      <c r="J406" s="19"/>
    </row>
    <row r="407" spans="2:10" x14ac:dyDescent="0.25">
      <c r="B407" s="18"/>
      <c r="C407" s="17"/>
      <c r="D407" s="33">
        <f>IFERROR(VLOOKUP(A407,'Banco de dados'!$A$6:H603, 8,0),0)</f>
        <v>0</v>
      </c>
      <c r="E407" s="26">
        <f t="shared" si="20"/>
        <v>0</v>
      </c>
      <c r="F407" s="29">
        <f t="shared" si="18"/>
        <v>0</v>
      </c>
      <c r="G407" s="23">
        <f t="shared" si="19"/>
        <v>0</v>
      </c>
      <c r="H407" s="22">
        <f>IFERROR(VLOOKUP(A407,'Banco de dados'!$A$6:F603, 3,0),0)</f>
        <v>0</v>
      </c>
      <c r="I407" s="24">
        <f>IFERROR(VLOOKUP(A407,'Banco de dados'!$A$6:$F$199, 5,0),0)</f>
        <v>0</v>
      </c>
      <c r="J407" s="19"/>
    </row>
    <row r="408" spans="2:10" x14ac:dyDescent="0.25">
      <c r="B408" s="18"/>
      <c r="C408" s="17"/>
      <c r="D408" s="33">
        <f>IFERROR(VLOOKUP(A408,'Banco de dados'!$A$6:H604, 8,0),0)</f>
        <v>0</v>
      </c>
      <c r="E408" s="26">
        <f t="shared" si="20"/>
        <v>0</v>
      </c>
      <c r="F408" s="29">
        <f t="shared" si="18"/>
        <v>0</v>
      </c>
      <c r="G408" s="23">
        <f t="shared" si="19"/>
        <v>0</v>
      </c>
      <c r="H408" s="22">
        <f>IFERROR(VLOOKUP(A408,'Banco de dados'!$A$6:F604, 3,0),0)</f>
        <v>0</v>
      </c>
      <c r="I408" s="24">
        <f>IFERROR(VLOOKUP(A408,'Banco de dados'!$A$6:$F$199, 5,0),0)</f>
        <v>0</v>
      </c>
      <c r="J408" s="19"/>
    </row>
    <row r="409" spans="2:10" x14ac:dyDescent="0.25">
      <c r="B409" s="18"/>
      <c r="C409" s="17"/>
      <c r="D409" s="33">
        <f>IFERROR(VLOOKUP(A409,'Banco de dados'!$A$6:H605, 8,0),0)</f>
        <v>0</v>
      </c>
      <c r="E409" s="26">
        <f t="shared" si="20"/>
        <v>0</v>
      </c>
      <c r="F409" s="29">
        <f t="shared" si="18"/>
        <v>0</v>
      </c>
      <c r="G409" s="23">
        <f t="shared" si="19"/>
        <v>0</v>
      </c>
      <c r="H409" s="22">
        <f>IFERROR(VLOOKUP(A409,'Banco de dados'!$A$6:F605, 3,0),0)</f>
        <v>0</v>
      </c>
      <c r="I409" s="24">
        <f>IFERROR(VLOOKUP(A409,'Banco de dados'!$A$6:$F$199, 5,0),0)</f>
        <v>0</v>
      </c>
      <c r="J409" s="19"/>
    </row>
    <row r="410" spans="2:10" x14ac:dyDescent="0.25">
      <c r="B410" s="18"/>
      <c r="C410" s="17"/>
      <c r="D410" s="33">
        <f>IFERROR(VLOOKUP(A410,'Banco de dados'!$A$6:H606, 8,0),0)</f>
        <v>0</v>
      </c>
      <c r="E410" s="26">
        <f t="shared" si="20"/>
        <v>0</v>
      </c>
      <c r="F410" s="29">
        <f t="shared" si="18"/>
        <v>0</v>
      </c>
      <c r="G410" s="23">
        <f t="shared" si="19"/>
        <v>0</v>
      </c>
      <c r="H410" s="22">
        <f>IFERROR(VLOOKUP(A410,'Banco de dados'!$A$6:F606, 3,0),0)</f>
        <v>0</v>
      </c>
      <c r="I410" s="24">
        <f>IFERROR(VLOOKUP(A410,'Banco de dados'!$A$6:$F$199, 5,0),0)</f>
        <v>0</v>
      </c>
      <c r="J410" s="19"/>
    </row>
    <row r="411" spans="2:10" x14ac:dyDescent="0.25">
      <c r="B411" s="18"/>
      <c r="C411" s="17"/>
      <c r="D411" s="33">
        <f>IFERROR(VLOOKUP(A411,'Banco de dados'!$A$6:H607, 8,0),0)</f>
        <v>0</v>
      </c>
      <c r="E411" s="26">
        <f t="shared" si="20"/>
        <v>0</v>
      </c>
      <c r="F411" s="29">
        <f t="shared" si="18"/>
        <v>0</v>
      </c>
      <c r="G411" s="23">
        <f t="shared" si="19"/>
        <v>0</v>
      </c>
      <c r="H411" s="22">
        <f>IFERROR(VLOOKUP(A411,'Banco de dados'!$A$6:F607, 3,0),0)</f>
        <v>0</v>
      </c>
      <c r="I411" s="24">
        <f>IFERROR(VLOOKUP(A411,'Banco de dados'!$A$6:$F$199, 5,0),0)</f>
        <v>0</v>
      </c>
      <c r="J411" s="19"/>
    </row>
    <row r="412" spans="2:10" x14ac:dyDescent="0.25">
      <c r="B412" s="18"/>
      <c r="C412" s="17"/>
      <c r="D412" s="33">
        <f>IFERROR(VLOOKUP(A412,'Banco de dados'!$A$6:H608, 8,0),0)</f>
        <v>0</v>
      </c>
      <c r="E412" s="26">
        <f t="shared" si="20"/>
        <v>0</v>
      </c>
      <c r="F412" s="29">
        <f t="shared" si="18"/>
        <v>0</v>
      </c>
      <c r="G412" s="23">
        <f t="shared" si="19"/>
        <v>0</v>
      </c>
      <c r="H412" s="22">
        <f>IFERROR(VLOOKUP(A412,'Banco de dados'!$A$6:F608, 3,0),0)</f>
        <v>0</v>
      </c>
      <c r="I412" s="24">
        <f>IFERROR(VLOOKUP(A412,'Banco de dados'!$A$6:$F$199, 5,0),0)</f>
        <v>0</v>
      </c>
      <c r="J412" s="19"/>
    </row>
    <row r="413" spans="2:10" x14ac:dyDescent="0.25">
      <c r="B413" s="18"/>
      <c r="C413" s="17"/>
      <c r="D413" s="33">
        <f>IFERROR(VLOOKUP(A413,'Banco de dados'!$A$6:H609, 8,0),0)</f>
        <v>0</v>
      </c>
      <c r="E413" s="26">
        <f t="shared" si="20"/>
        <v>0</v>
      </c>
      <c r="F413" s="29">
        <f t="shared" si="18"/>
        <v>0</v>
      </c>
      <c r="G413" s="23">
        <f t="shared" si="19"/>
        <v>0</v>
      </c>
      <c r="H413" s="22">
        <f>IFERROR(VLOOKUP(A413,'Banco de dados'!$A$6:F609, 3,0),0)</f>
        <v>0</v>
      </c>
      <c r="I413" s="24">
        <f>IFERROR(VLOOKUP(A413,'Banco de dados'!$A$6:$F$199, 5,0),0)</f>
        <v>0</v>
      </c>
      <c r="J413" s="19"/>
    </row>
    <row r="414" spans="2:10" x14ac:dyDescent="0.25">
      <c r="B414" s="18"/>
      <c r="C414" s="17"/>
      <c r="D414" s="33">
        <f>IFERROR(VLOOKUP(A414,'Banco de dados'!$A$6:H610, 8,0),0)</f>
        <v>0</v>
      </c>
      <c r="E414" s="26">
        <f t="shared" si="20"/>
        <v>0</v>
      </c>
      <c r="F414" s="29">
        <f t="shared" si="18"/>
        <v>0</v>
      </c>
      <c r="G414" s="23">
        <f t="shared" si="19"/>
        <v>0</v>
      </c>
      <c r="H414" s="22">
        <f>IFERROR(VLOOKUP(A414,'Banco de dados'!$A$6:F610, 3,0),0)</f>
        <v>0</v>
      </c>
      <c r="I414" s="24">
        <f>IFERROR(VLOOKUP(A414,'Banco de dados'!$A$6:$F$199, 5,0),0)</f>
        <v>0</v>
      </c>
      <c r="J414" s="19"/>
    </row>
    <row r="415" spans="2:10" x14ac:dyDescent="0.25">
      <c r="B415" s="18"/>
      <c r="C415" s="17"/>
      <c r="D415" s="33">
        <f>IFERROR(VLOOKUP(A415,'Banco de dados'!$A$6:H611, 8,0),0)</f>
        <v>0</v>
      </c>
      <c r="E415" s="26">
        <f t="shared" si="20"/>
        <v>0</v>
      </c>
      <c r="F415" s="29">
        <f t="shared" si="18"/>
        <v>0</v>
      </c>
      <c r="G415" s="23">
        <f t="shared" si="19"/>
        <v>0</v>
      </c>
      <c r="H415" s="22">
        <f>IFERROR(VLOOKUP(A415,'Banco de dados'!$A$6:F611, 3,0),0)</f>
        <v>0</v>
      </c>
      <c r="I415" s="24">
        <f>IFERROR(VLOOKUP(A415,'Banco de dados'!$A$6:$F$199, 5,0),0)</f>
        <v>0</v>
      </c>
      <c r="J415" s="19"/>
    </row>
    <row r="416" spans="2:10" x14ac:dyDescent="0.25">
      <c r="B416" s="18"/>
      <c r="C416" s="17"/>
      <c r="D416" s="33">
        <f>IFERROR(VLOOKUP(A416,'Banco de dados'!$A$6:H612, 8,0),0)</f>
        <v>0</v>
      </c>
      <c r="E416" s="26">
        <f t="shared" si="20"/>
        <v>0</v>
      </c>
      <c r="F416" s="29">
        <f t="shared" si="18"/>
        <v>0</v>
      </c>
      <c r="G416" s="23">
        <f t="shared" si="19"/>
        <v>0</v>
      </c>
      <c r="H416" s="22">
        <f>IFERROR(VLOOKUP(A416,'Banco de dados'!$A$6:F612, 3,0),0)</f>
        <v>0</v>
      </c>
      <c r="I416" s="24">
        <f>IFERROR(VLOOKUP(A416,'Banco de dados'!$A$6:$F$199, 5,0),0)</f>
        <v>0</v>
      </c>
      <c r="J416" s="19"/>
    </row>
    <row r="417" spans="2:10" x14ac:dyDescent="0.25">
      <c r="B417" s="18"/>
      <c r="C417" s="17"/>
      <c r="D417" s="33">
        <f>IFERROR(VLOOKUP(A417,'Banco de dados'!$A$6:H613, 8,0),0)</f>
        <v>0</v>
      </c>
      <c r="E417" s="26">
        <f t="shared" si="20"/>
        <v>0</v>
      </c>
      <c r="F417" s="29">
        <f t="shared" si="18"/>
        <v>0</v>
      </c>
      <c r="G417" s="23">
        <f t="shared" si="19"/>
        <v>0</v>
      </c>
      <c r="H417" s="22">
        <f>IFERROR(VLOOKUP(A417,'Banco de dados'!$A$6:F613, 3,0),0)</f>
        <v>0</v>
      </c>
      <c r="I417" s="24">
        <f>IFERROR(VLOOKUP(A417,'Banco de dados'!$A$6:$F$199, 5,0),0)</f>
        <v>0</v>
      </c>
      <c r="J417" s="19"/>
    </row>
    <row r="418" spans="2:10" x14ac:dyDescent="0.25">
      <c r="B418" s="18"/>
      <c r="C418" s="17"/>
      <c r="D418" s="33">
        <f>IFERROR(VLOOKUP(A418,'Banco de dados'!$A$6:H614, 8,0),0)</f>
        <v>0</v>
      </c>
      <c r="E418" s="26">
        <f t="shared" si="20"/>
        <v>0</v>
      </c>
      <c r="F418" s="29">
        <f t="shared" si="18"/>
        <v>0</v>
      </c>
      <c r="G418" s="23">
        <f t="shared" si="19"/>
        <v>0</v>
      </c>
      <c r="H418" s="22">
        <f>IFERROR(VLOOKUP(A418,'Banco de dados'!$A$6:F614, 3,0),0)</f>
        <v>0</v>
      </c>
      <c r="I418" s="24">
        <f>IFERROR(VLOOKUP(A418,'Banco de dados'!$A$6:$F$199, 5,0),0)</f>
        <v>0</v>
      </c>
      <c r="J418" s="19"/>
    </row>
    <row r="419" spans="2:10" x14ac:dyDescent="0.25">
      <c r="B419" s="18"/>
      <c r="C419" s="17"/>
      <c r="D419" s="33">
        <f>IFERROR(VLOOKUP(A419,'Banco de dados'!$A$6:H615, 8,0),0)</f>
        <v>0</v>
      </c>
      <c r="E419" s="26">
        <f t="shared" si="20"/>
        <v>0</v>
      </c>
      <c r="F419" s="29">
        <f t="shared" si="18"/>
        <v>0</v>
      </c>
      <c r="G419" s="23">
        <f t="shared" si="19"/>
        <v>0</v>
      </c>
      <c r="H419" s="22">
        <f>IFERROR(VLOOKUP(A419,'Banco de dados'!$A$6:F615, 3,0),0)</f>
        <v>0</v>
      </c>
      <c r="I419" s="24">
        <f>IFERROR(VLOOKUP(A419,'Banco de dados'!$A$6:$F$199, 5,0),0)</f>
        <v>0</v>
      </c>
      <c r="J419" s="19"/>
    </row>
    <row r="420" spans="2:10" x14ac:dyDescent="0.25">
      <c r="B420" s="18"/>
      <c r="C420" s="17"/>
      <c r="D420" s="33">
        <f>IFERROR(VLOOKUP(A420,'Banco de dados'!$A$6:H616, 8,0),0)</f>
        <v>0</v>
      </c>
      <c r="E420" s="26">
        <f t="shared" si="20"/>
        <v>0</v>
      </c>
      <c r="F420" s="29">
        <f t="shared" si="18"/>
        <v>0</v>
      </c>
      <c r="G420" s="23">
        <f t="shared" si="19"/>
        <v>0</v>
      </c>
      <c r="H420" s="22">
        <f>IFERROR(VLOOKUP(A420,'Banco de dados'!$A$6:F616, 3,0),0)</f>
        <v>0</v>
      </c>
      <c r="I420" s="24">
        <f>IFERROR(VLOOKUP(A420,'Banco de dados'!$A$6:$F$199, 5,0),0)</f>
        <v>0</v>
      </c>
      <c r="J420" s="19"/>
    </row>
    <row r="421" spans="2:10" x14ac:dyDescent="0.25">
      <c r="B421" s="18"/>
      <c r="C421" s="17"/>
      <c r="D421" s="33">
        <f>IFERROR(VLOOKUP(A421,'Banco de dados'!$A$6:H617, 8,0),0)</f>
        <v>0</v>
      </c>
      <c r="E421" s="26">
        <f t="shared" si="20"/>
        <v>0</v>
      </c>
      <c r="F421" s="29">
        <f t="shared" si="18"/>
        <v>0</v>
      </c>
      <c r="G421" s="23">
        <f t="shared" si="19"/>
        <v>0</v>
      </c>
      <c r="H421" s="22">
        <f>IFERROR(VLOOKUP(A421,'Banco de dados'!$A$6:F617, 3,0),0)</f>
        <v>0</v>
      </c>
      <c r="I421" s="24">
        <f>IFERROR(VLOOKUP(A421,'Banco de dados'!$A$6:$F$199, 5,0),0)</f>
        <v>0</v>
      </c>
      <c r="J421" s="19"/>
    </row>
    <row r="422" spans="2:10" x14ac:dyDescent="0.25">
      <c r="B422" s="18"/>
      <c r="C422" s="17"/>
      <c r="D422" s="33">
        <f>IFERROR(VLOOKUP(A422,'Banco de dados'!$A$6:H618, 8,0),0)</f>
        <v>0</v>
      </c>
      <c r="E422" s="26">
        <f t="shared" si="20"/>
        <v>0</v>
      </c>
      <c r="F422" s="29">
        <f t="shared" si="18"/>
        <v>0</v>
      </c>
      <c r="G422" s="23">
        <f t="shared" si="19"/>
        <v>0</v>
      </c>
      <c r="H422" s="22">
        <f>IFERROR(VLOOKUP(A422,'Banco de dados'!$A$6:F618, 3,0),0)</f>
        <v>0</v>
      </c>
      <c r="I422" s="24">
        <f>IFERROR(VLOOKUP(A422,'Banco de dados'!$A$6:$F$199, 5,0),0)</f>
        <v>0</v>
      </c>
      <c r="J422" s="19"/>
    </row>
    <row r="423" spans="2:10" x14ac:dyDescent="0.25">
      <c r="B423" s="18"/>
      <c r="C423" s="17"/>
      <c r="D423" s="33">
        <f>IFERROR(VLOOKUP(A423,'Banco de dados'!$A$6:H619, 8,0),0)</f>
        <v>0</v>
      </c>
      <c r="E423" s="26">
        <f t="shared" si="20"/>
        <v>0</v>
      </c>
      <c r="F423" s="29">
        <f t="shared" si="18"/>
        <v>0</v>
      </c>
      <c r="G423" s="23">
        <f t="shared" si="19"/>
        <v>0</v>
      </c>
      <c r="H423" s="22">
        <f>IFERROR(VLOOKUP(A423,'Banco de dados'!$A$6:F619, 3,0),0)</f>
        <v>0</v>
      </c>
      <c r="I423" s="24">
        <f>IFERROR(VLOOKUP(A423,'Banco de dados'!$A$6:$F$199, 5,0),0)</f>
        <v>0</v>
      </c>
      <c r="J423" s="19"/>
    </row>
    <row r="424" spans="2:10" x14ac:dyDescent="0.25">
      <c r="B424" s="18"/>
      <c r="C424" s="17"/>
      <c r="D424" s="33">
        <f>IFERROR(VLOOKUP(A424,'Banco de dados'!$A$6:H620, 8,0),0)</f>
        <v>0</v>
      </c>
      <c r="E424" s="26">
        <f t="shared" si="20"/>
        <v>0</v>
      </c>
      <c r="F424" s="29">
        <f t="shared" si="18"/>
        <v>0</v>
      </c>
      <c r="G424" s="23">
        <f t="shared" si="19"/>
        <v>0</v>
      </c>
      <c r="H424" s="22">
        <f>IFERROR(VLOOKUP(A424,'Banco de dados'!$A$6:F620, 3,0),0)</f>
        <v>0</v>
      </c>
      <c r="I424" s="24">
        <f>IFERROR(VLOOKUP(A424,'Banco de dados'!$A$6:$F$199, 5,0),0)</f>
        <v>0</v>
      </c>
      <c r="J424" s="19"/>
    </row>
    <row r="425" spans="2:10" x14ac:dyDescent="0.25">
      <c r="B425" s="18"/>
      <c r="C425" s="17"/>
      <c r="D425" s="33">
        <f>IFERROR(VLOOKUP(A425,'Banco de dados'!$A$6:H621, 8,0),0)</f>
        <v>0</v>
      </c>
      <c r="E425" s="26">
        <f t="shared" si="20"/>
        <v>0</v>
      </c>
      <c r="F425" s="29">
        <f t="shared" si="18"/>
        <v>0</v>
      </c>
      <c r="G425" s="23">
        <f t="shared" si="19"/>
        <v>0</v>
      </c>
      <c r="H425" s="22">
        <f>IFERROR(VLOOKUP(A425,'Banco de dados'!$A$6:F621, 3,0),0)</f>
        <v>0</v>
      </c>
      <c r="I425" s="24">
        <f>IFERROR(VLOOKUP(A425,'Banco de dados'!$A$6:$F$199, 5,0),0)</f>
        <v>0</v>
      </c>
      <c r="J425" s="19"/>
    </row>
    <row r="426" spans="2:10" x14ac:dyDescent="0.25">
      <c r="B426" s="18"/>
      <c r="C426" s="17"/>
      <c r="D426" s="33">
        <f>IFERROR(VLOOKUP(A426,'Banco de dados'!$A$6:H622, 8,0),0)</f>
        <v>0</v>
      </c>
      <c r="E426" s="26">
        <f t="shared" si="20"/>
        <v>0</v>
      </c>
      <c r="F426" s="29">
        <f t="shared" si="18"/>
        <v>0</v>
      </c>
      <c r="G426" s="23">
        <f t="shared" si="19"/>
        <v>0</v>
      </c>
      <c r="H426" s="22">
        <f>IFERROR(VLOOKUP(A426,'Banco de dados'!$A$6:F622, 3,0),0)</f>
        <v>0</v>
      </c>
      <c r="I426" s="24">
        <f>IFERROR(VLOOKUP(A426,'Banco de dados'!$A$6:$F$199, 5,0),0)</f>
        <v>0</v>
      </c>
      <c r="J426" s="19"/>
    </row>
    <row r="427" spans="2:10" x14ac:dyDescent="0.25">
      <c r="B427" s="18"/>
      <c r="C427" s="17"/>
      <c r="D427" s="33">
        <f>IFERROR(VLOOKUP(A427,'Banco de dados'!$A$6:H623, 8,0),0)</f>
        <v>0</v>
      </c>
      <c r="E427" s="26">
        <f t="shared" si="20"/>
        <v>0</v>
      </c>
      <c r="F427" s="29">
        <f t="shared" si="18"/>
        <v>0</v>
      </c>
      <c r="G427" s="23">
        <f t="shared" si="19"/>
        <v>0</v>
      </c>
      <c r="H427" s="22">
        <f>IFERROR(VLOOKUP(A427,'Banco de dados'!$A$6:F623, 3,0),0)</f>
        <v>0</v>
      </c>
      <c r="I427" s="24">
        <f>IFERROR(VLOOKUP(A427,'Banco de dados'!$A$6:$F$199, 5,0),0)</f>
        <v>0</v>
      </c>
      <c r="J427" s="19"/>
    </row>
    <row r="428" spans="2:10" x14ac:dyDescent="0.25">
      <c r="B428" s="18"/>
      <c r="C428" s="17"/>
      <c r="D428" s="33">
        <f>IFERROR(VLOOKUP(A428,'Banco de dados'!$A$6:H624, 8,0),0)</f>
        <v>0</v>
      </c>
      <c r="E428" s="26">
        <f t="shared" si="20"/>
        <v>0</v>
      </c>
      <c r="F428" s="29">
        <f t="shared" si="18"/>
        <v>0</v>
      </c>
      <c r="G428" s="23">
        <f t="shared" si="19"/>
        <v>0</v>
      </c>
      <c r="H428" s="22">
        <f>IFERROR(VLOOKUP(A428,'Banco de dados'!$A$6:F624, 3,0),0)</f>
        <v>0</v>
      </c>
      <c r="I428" s="24">
        <f>IFERROR(VLOOKUP(A428,'Banco de dados'!$A$6:$F$199, 5,0),0)</f>
        <v>0</v>
      </c>
      <c r="J428" s="19"/>
    </row>
    <row r="429" spans="2:10" x14ac:dyDescent="0.25">
      <c r="B429" s="18"/>
      <c r="C429" s="17"/>
      <c r="D429" s="33">
        <f>IFERROR(VLOOKUP(A429,'Banco de dados'!$A$6:H625, 8,0),0)</f>
        <v>0</v>
      </c>
      <c r="E429" s="26">
        <f t="shared" si="20"/>
        <v>0</v>
      </c>
      <c r="F429" s="29">
        <f t="shared" si="18"/>
        <v>0</v>
      </c>
      <c r="G429" s="23">
        <f t="shared" si="19"/>
        <v>0</v>
      </c>
      <c r="H429" s="22">
        <f>IFERROR(VLOOKUP(A429,'Banco de dados'!$A$6:F625, 3,0),0)</f>
        <v>0</v>
      </c>
      <c r="I429" s="24">
        <f>IFERROR(VLOOKUP(A429,'Banco de dados'!$A$6:$F$199, 5,0),0)</f>
        <v>0</v>
      </c>
      <c r="J429" s="19"/>
    </row>
    <row r="430" spans="2:10" x14ac:dyDescent="0.25">
      <c r="B430" s="18"/>
      <c r="C430" s="17"/>
      <c r="D430" s="33">
        <f>IFERROR(VLOOKUP(A430,'Banco de dados'!$A$6:H626, 8,0),0)</f>
        <v>0</v>
      </c>
      <c r="E430" s="26">
        <f t="shared" si="20"/>
        <v>0</v>
      </c>
      <c r="F430" s="29">
        <f t="shared" si="18"/>
        <v>0</v>
      </c>
      <c r="G430" s="23">
        <f t="shared" si="19"/>
        <v>0</v>
      </c>
      <c r="H430" s="22">
        <f>IFERROR(VLOOKUP(A430,'Banco de dados'!$A$6:F626, 3,0),0)</f>
        <v>0</v>
      </c>
      <c r="I430" s="24">
        <f>IFERROR(VLOOKUP(A430,'Banco de dados'!$A$6:$F$199, 5,0),0)</f>
        <v>0</v>
      </c>
      <c r="J430" s="19"/>
    </row>
    <row r="431" spans="2:10" x14ac:dyDescent="0.25">
      <c r="B431" s="18"/>
      <c r="C431" s="17"/>
      <c r="D431" s="33">
        <f>IFERROR(VLOOKUP(A431,'Banco de dados'!$A$6:H627, 8,0),0)</f>
        <v>0</v>
      </c>
      <c r="E431" s="26">
        <f t="shared" si="20"/>
        <v>0</v>
      </c>
      <c r="F431" s="29">
        <f t="shared" si="18"/>
        <v>0</v>
      </c>
      <c r="G431" s="23">
        <f t="shared" si="19"/>
        <v>0</v>
      </c>
      <c r="H431" s="22">
        <f>IFERROR(VLOOKUP(A431,'Banco de dados'!$A$6:F627, 3,0),0)</f>
        <v>0</v>
      </c>
      <c r="I431" s="24">
        <f>IFERROR(VLOOKUP(A431,'Banco de dados'!$A$6:$F$199, 5,0),0)</f>
        <v>0</v>
      </c>
      <c r="J431" s="19"/>
    </row>
    <row r="432" spans="2:10" x14ac:dyDescent="0.25">
      <c r="B432" s="18"/>
      <c r="C432" s="17"/>
      <c r="D432" s="33">
        <f>IFERROR(VLOOKUP(A432,'Banco de dados'!$A$6:H628, 8,0),0)</f>
        <v>0</v>
      </c>
      <c r="E432" s="26">
        <f t="shared" si="20"/>
        <v>0</v>
      </c>
      <c r="F432" s="29">
        <f t="shared" si="18"/>
        <v>0</v>
      </c>
      <c r="G432" s="23">
        <f t="shared" si="19"/>
        <v>0</v>
      </c>
      <c r="H432" s="22">
        <f>IFERROR(VLOOKUP(A432,'Banco de dados'!$A$6:F628, 3,0),0)</f>
        <v>0</v>
      </c>
      <c r="I432" s="24">
        <f>IFERROR(VLOOKUP(A432,'Banco de dados'!$A$6:$F$199, 5,0),0)</f>
        <v>0</v>
      </c>
      <c r="J432" s="19"/>
    </row>
    <row r="433" spans="2:10" x14ac:dyDescent="0.25">
      <c r="B433" s="18"/>
      <c r="C433" s="17"/>
      <c r="D433" s="33">
        <f>IFERROR(VLOOKUP(A433,'Banco de dados'!$A$6:H629, 8,0),0)</f>
        <v>0</v>
      </c>
      <c r="E433" s="26">
        <f t="shared" si="20"/>
        <v>0</v>
      </c>
      <c r="F433" s="29">
        <f t="shared" si="18"/>
        <v>0</v>
      </c>
      <c r="G433" s="23">
        <f t="shared" si="19"/>
        <v>0</v>
      </c>
      <c r="H433" s="22">
        <f>IFERROR(VLOOKUP(A433,'Banco de dados'!$A$6:F629, 3,0),0)</f>
        <v>0</v>
      </c>
      <c r="I433" s="24">
        <f>IFERROR(VLOOKUP(A433,'Banco de dados'!$A$6:$F$199, 5,0),0)</f>
        <v>0</v>
      </c>
      <c r="J433" s="19"/>
    </row>
    <row r="434" spans="2:10" x14ac:dyDescent="0.25">
      <c r="B434" s="18"/>
      <c r="C434" s="17"/>
      <c r="D434" s="33">
        <f>IFERROR(VLOOKUP(A434,'Banco de dados'!$A$6:H630, 8,0),0)</f>
        <v>0</v>
      </c>
      <c r="E434" s="26">
        <f t="shared" si="20"/>
        <v>0</v>
      </c>
      <c r="F434" s="29">
        <f t="shared" si="18"/>
        <v>0</v>
      </c>
      <c r="G434" s="23">
        <f t="shared" si="19"/>
        <v>0</v>
      </c>
      <c r="H434" s="22">
        <f>IFERROR(VLOOKUP(A434,'Banco de dados'!$A$6:F630, 3,0),0)</f>
        <v>0</v>
      </c>
      <c r="I434" s="24">
        <f>IFERROR(VLOOKUP(A434,'Banco de dados'!$A$6:$F$199, 5,0),0)</f>
        <v>0</v>
      </c>
      <c r="J434" s="19"/>
    </row>
    <row r="435" spans="2:10" x14ac:dyDescent="0.25">
      <c r="B435" s="18"/>
      <c r="C435" s="17"/>
      <c r="D435" s="33">
        <f>IFERROR(VLOOKUP(A435,'Banco de dados'!$A$6:H631, 8,0),0)</f>
        <v>0</v>
      </c>
      <c r="E435" s="26">
        <f t="shared" si="20"/>
        <v>0</v>
      </c>
      <c r="F435" s="29">
        <f t="shared" si="18"/>
        <v>0</v>
      </c>
      <c r="G435" s="23">
        <f t="shared" si="19"/>
        <v>0</v>
      </c>
      <c r="H435" s="22">
        <f>IFERROR(VLOOKUP(A435,'Banco de dados'!$A$6:F631, 3,0),0)</f>
        <v>0</v>
      </c>
      <c r="I435" s="24">
        <f>IFERROR(VLOOKUP(A435,'Banco de dados'!$A$6:$F$199, 5,0),0)</f>
        <v>0</v>
      </c>
      <c r="J435" s="19"/>
    </row>
    <row r="436" spans="2:10" x14ac:dyDescent="0.25">
      <c r="B436" s="18"/>
      <c r="C436" s="17"/>
      <c r="D436" s="33">
        <f>IFERROR(VLOOKUP(A436,'Banco de dados'!$A$6:H632, 8,0),0)</f>
        <v>0</v>
      </c>
      <c r="E436" s="26">
        <f t="shared" si="20"/>
        <v>0</v>
      </c>
      <c r="F436" s="29">
        <f t="shared" si="18"/>
        <v>0</v>
      </c>
      <c r="G436" s="23">
        <f t="shared" si="19"/>
        <v>0</v>
      </c>
      <c r="H436" s="22">
        <f>IFERROR(VLOOKUP(A436,'Banco de dados'!$A$6:F632, 3,0),0)</f>
        <v>0</v>
      </c>
      <c r="I436" s="24">
        <f>IFERROR(VLOOKUP(A436,'Banco de dados'!$A$6:$F$199, 5,0),0)</f>
        <v>0</v>
      </c>
      <c r="J436" s="19"/>
    </row>
    <row r="437" spans="2:10" x14ac:dyDescent="0.25">
      <c r="B437" s="18"/>
      <c r="C437" s="17"/>
      <c r="D437" s="33">
        <f>IFERROR(VLOOKUP(A437,'Banco de dados'!$A$6:H633, 8,0),0)</f>
        <v>0</v>
      </c>
      <c r="E437" s="26">
        <f t="shared" si="20"/>
        <v>0</v>
      </c>
      <c r="F437" s="29">
        <f t="shared" si="18"/>
        <v>0</v>
      </c>
      <c r="G437" s="23">
        <f t="shared" si="19"/>
        <v>0</v>
      </c>
      <c r="H437" s="22">
        <f>IFERROR(VLOOKUP(A437,'Banco de dados'!$A$6:F633, 3,0),0)</f>
        <v>0</v>
      </c>
      <c r="I437" s="24">
        <f>IFERROR(VLOOKUP(A437,'Banco de dados'!$A$6:$F$199, 5,0),0)</f>
        <v>0</v>
      </c>
      <c r="J437" s="19"/>
    </row>
    <row r="438" spans="2:10" x14ac:dyDescent="0.25">
      <c r="B438" s="18"/>
      <c r="C438" s="17"/>
      <c r="D438" s="33">
        <f>IFERROR(VLOOKUP(A438,'Banco de dados'!$A$6:H634, 8,0),0)</f>
        <v>0</v>
      </c>
      <c r="E438" s="26">
        <f t="shared" si="20"/>
        <v>0</v>
      </c>
      <c r="F438" s="29">
        <f t="shared" si="18"/>
        <v>0</v>
      </c>
      <c r="G438" s="23">
        <f t="shared" si="19"/>
        <v>0</v>
      </c>
      <c r="H438" s="22">
        <f>IFERROR(VLOOKUP(A438,'Banco de dados'!$A$6:F634, 3,0),0)</f>
        <v>0</v>
      </c>
      <c r="I438" s="24">
        <f>IFERROR(VLOOKUP(A438,'Banco de dados'!$A$6:$F$199, 5,0),0)</f>
        <v>0</v>
      </c>
      <c r="J438" s="19"/>
    </row>
    <row r="439" spans="2:10" x14ac:dyDescent="0.25">
      <c r="B439" s="18"/>
      <c r="C439" s="17"/>
      <c r="D439" s="33">
        <f>IFERROR(VLOOKUP(A439,'Banco de dados'!$A$6:H635, 8,0),0)</f>
        <v>0</v>
      </c>
      <c r="E439" s="26">
        <f t="shared" si="20"/>
        <v>0</v>
      </c>
      <c r="F439" s="29">
        <f t="shared" si="18"/>
        <v>0</v>
      </c>
      <c r="G439" s="23">
        <f t="shared" si="19"/>
        <v>0</v>
      </c>
      <c r="H439" s="22">
        <f>IFERROR(VLOOKUP(A439,'Banco de dados'!$A$6:F635, 3,0),0)</f>
        <v>0</v>
      </c>
      <c r="I439" s="24">
        <f>IFERROR(VLOOKUP(A439,'Banco de dados'!$A$6:$F$199, 5,0),0)</f>
        <v>0</v>
      </c>
      <c r="J439" s="19"/>
    </row>
    <row r="440" spans="2:10" x14ac:dyDescent="0.25">
      <c r="B440" s="18"/>
      <c r="C440" s="17"/>
      <c r="D440" s="33">
        <f>IFERROR(VLOOKUP(A440,'Banco de dados'!$A$6:H636, 8,0),0)</f>
        <v>0</v>
      </c>
      <c r="E440" s="26">
        <f t="shared" si="20"/>
        <v>0</v>
      </c>
      <c r="F440" s="29">
        <f t="shared" si="18"/>
        <v>0</v>
      </c>
      <c r="G440" s="23">
        <f t="shared" si="19"/>
        <v>0</v>
      </c>
      <c r="H440" s="22">
        <f>IFERROR(VLOOKUP(A440,'Banco de dados'!$A$6:F636, 3,0),0)</f>
        <v>0</v>
      </c>
      <c r="I440" s="24">
        <f>IFERROR(VLOOKUP(A440,'Banco de dados'!$A$6:$F$199, 5,0),0)</f>
        <v>0</v>
      </c>
      <c r="J440" s="19"/>
    </row>
    <row r="441" spans="2:10" x14ac:dyDescent="0.25">
      <c r="B441" s="18"/>
      <c r="C441" s="17"/>
      <c r="D441" s="33">
        <f>IFERROR(VLOOKUP(A441,'Banco de dados'!$A$6:H637, 8,0),0)</f>
        <v>0</v>
      </c>
      <c r="E441" s="26">
        <f t="shared" si="20"/>
        <v>0</v>
      </c>
      <c r="F441" s="29">
        <f t="shared" si="18"/>
        <v>0</v>
      </c>
      <c r="G441" s="23">
        <f t="shared" si="19"/>
        <v>0</v>
      </c>
      <c r="H441" s="22">
        <f>IFERROR(VLOOKUP(A441,'Banco de dados'!$A$6:F637, 3,0),0)</f>
        <v>0</v>
      </c>
      <c r="I441" s="24">
        <f>IFERROR(VLOOKUP(A441,'Banco de dados'!$A$6:$F$199, 5,0),0)</f>
        <v>0</v>
      </c>
      <c r="J441" s="19"/>
    </row>
    <row r="442" spans="2:10" x14ac:dyDescent="0.25">
      <c r="B442" s="18"/>
      <c r="C442" s="17"/>
      <c r="D442" s="33">
        <f>IFERROR(VLOOKUP(A442,'Banco de dados'!$A$6:H638, 8,0),0)</f>
        <v>0</v>
      </c>
      <c r="E442" s="26">
        <f t="shared" si="20"/>
        <v>0</v>
      </c>
      <c r="F442" s="29">
        <f t="shared" si="18"/>
        <v>0</v>
      </c>
      <c r="G442" s="23">
        <f t="shared" si="19"/>
        <v>0</v>
      </c>
      <c r="H442" s="22">
        <f>IFERROR(VLOOKUP(A442,'Banco de dados'!$A$6:F638, 3,0),0)</f>
        <v>0</v>
      </c>
      <c r="I442" s="24">
        <f>IFERROR(VLOOKUP(A442,'Banco de dados'!$A$6:$F$199, 5,0),0)</f>
        <v>0</v>
      </c>
      <c r="J442" s="19"/>
    </row>
    <row r="443" spans="2:10" x14ac:dyDescent="0.25">
      <c r="B443" s="18"/>
      <c r="C443" s="17"/>
      <c r="D443" s="33">
        <f>IFERROR(VLOOKUP(A443,'Banco de dados'!$A$6:H639, 8,0),0)</f>
        <v>0</v>
      </c>
      <c r="E443" s="26">
        <f t="shared" si="20"/>
        <v>0</v>
      </c>
      <c r="F443" s="29">
        <f t="shared" si="18"/>
        <v>0</v>
      </c>
      <c r="G443" s="23">
        <f t="shared" si="19"/>
        <v>0</v>
      </c>
      <c r="H443" s="22">
        <f>IFERROR(VLOOKUP(A443,'Banco de dados'!$A$6:F639, 3,0),0)</f>
        <v>0</v>
      </c>
      <c r="I443" s="24">
        <f>IFERROR(VLOOKUP(A443,'Banco de dados'!$A$6:$F$199, 5,0),0)</f>
        <v>0</v>
      </c>
      <c r="J443" s="19"/>
    </row>
    <row r="444" spans="2:10" x14ac:dyDescent="0.25">
      <c r="B444" s="18"/>
      <c r="C444" s="17"/>
      <c r="D444" s="33">
        <f>IFERROR(VLOOKUP(A444,'Banco de dados'!$A$6:H640, 8,0),0)</f>
        <v>0</v>
      </c>
      <c r="E444" s="26">
        <f t="shared" si="20"/>
        <v>0</v>
      </c>
      <c r="F444" s="29">
        <f t="shared" si="18"/>
        <v>0</v>
      </c>
      <c r="G444" s="23">
        <f t="shared" si="19"/>
        <v>0</v>
      </c>
      <c r="H444" s="22">
        <f>IFERROR(VLOOKUP(A444,'Banco de dados'!$A$6:F640, 3,0),0)</f>
        <v>0</v>
      </c>
      <c r="I444" s="24">
        <f>IFERROR(VLOOKUP(A444,'Banco de dados'!$A$6:$F$199, 5,0),0)</f>
        <v>0</v>
      </c>
      <c r="J444" s="19"/>
    </row>
    <row r="445" spans="2:10" x14ac:dyDescent="0.25">
      <c r="B445" s="18"/>
      <c r="C445" s="17"/>
      <c r="D445" s="33">
        <f>IFERROR(VLOOKUP(A445,'Banco de dados'!$A$6:H641, 8,0),0)</f>
        <v>0</v>
      </c>
      <c r="E445" s="26">
        <f t="shared" si="20"/>
        <v>0</v>
      </c>
      <c r="F445" s="29">
        <f t="shared" si="18"/>
        <v>0</v>
      </c>
      <c r="G445" s="23">
        <f t="shared" si="19"/>
        <v>0</v>
      </c>
      <c r="H445" s="22">
        <f>IFERROR(VLOOKUP(A445,'Banco de dados'!$A$6:F641, 3,0),0)</f>
        <v>0</v>
      </c>
      <c r="I445" s="24">
        <f>IFERROR(VLOOKUP(A445,'Banco de dados'!$A$6:$F$199, 5,0),0)</f>
        <v>0</v>
      </c>
      <c r="J445" s="19"/>
    </row>
    <row r="446" spans="2:10" x14ac:dyDescent="0.25">
      <c r="B446" s="18"/>
      <c r="C446" s="17"/>
      <c r="D446" s="33">
        <f>IFERROR(VLOOKUP(A446,'Banco de dados'!$A$6:H642, 8,0),0)</f>
        <v>0</v>
      </c>
      <c r="E446" s="26">
        <f t="shared" si="20"/>
        <v>0</v>
      </c>
      <c r="F446" s="29">
        <f t="shared" si="18"/>
        <v>0</v>
      </c>
      <c r="G446" s="23">
        <f t="shared" si="19"/>
        <v>0</v>
      </c>
      <c r="H446" s="22">
        <f>IFERROR(VLOOKUP(A446,'Banco de dados'!$A$6:F642, 3,0),0)</f>
        <v>0</v>
      </c>
      <c r="I446" s="24">
        <f>IFERROR(VLOOKUP(A446,'Banco de dados'!$A$6:$F$199, 5,0),0)</f>
        <v>0</v>
      </c>
      <c r="J446" s="19"/>
    </row>
    <row r="447" spans="2:10" x14ac:dyDescent="0.25">
      <c r="B447" s="18"/>
      <c r="C447" s="17"/>
      <c r="D447" s="33">
        <f>IFERROR(VLOOKUP(A447,'Banco de dados'!$A$6:H643, 8,0),0)</f>
        <v>0</v>
      </c>
      <c r="E447" s="26">
        <f t="shared" si="20"/>
        <v>0</v>
      </c>
      <c r="F447" s="29">
        <f t="shared" si="18"/>
        <v>0</v>
      </c>
      <c r="G447" s="23">
        <f t="shared" si="19"/>
        <v>0</v>
      </c>
      <c r="H447" s="22">
        <f>IFERROR(VLOOKUP(A447,'Banco de dados'!$A$6:F643, 3,0),0)</f>
        <v>0</v>
      </c>
      <c r="I447" s="24">
        <f>IFERROR(VLOOKUP(A447,'Banco de dados'!$A$6:$F$199, 5,0),0)</f>
        <v>0</v>
      </c>
      <c r="J447" s="19"/>
    </row>
    <row r="448" spans="2:10" x14ac:dyDescent="0.25">
      <c r="B448" s="18"/>
      <c r="C448" s="17"/>
      <c r="D448" s="33">
        <f>IFERROR(VLOOKUP(A448,'Banco de dados'!$A$6:H644, 8,0),0)</f>
        <v>0</v>
      </c>
      <c r="E448" s="26">
        <f t="shared" si="20"/>
        <v>0</v>
      </c>
      <c r="F448" s="29">
        <f t="shared" si="18"/>
        <v>0</v>
      </c>
      <c r="G448" s="23">
        <f t="shared" si="19"/>
        <v>0</v>
      </c>
      <c r="H448" s="22">
        <f>IFERROR(VLOOKUP(A448,'Banco de dados'!$A$6:F644, 3,0),0)</f>
        <v>0</v>
      </c>
      <c r="I448" s="24">
        <f>IFERROR(VLOOKUP(A448,'Banco de dados'!$A$6:$F$199, 5,0),0)</f>
        <v>0</v>
      </c>
      <c r="J448" s="19"/>
    </row>
    <row r="449" spans="2:10" x14ac:dyDescent="0.25">
      <c r="B449" s="18"/>
      <c r="C449" s="17"/>
      <c r="D449" s="33">
        <f>IFERROR(VLOOKUP(A449,'Banco de dados'!$A$6:H645, 8,0),0)</f>
        <v>0</v>
      </c>
      <c r="E449" s="26">
        <f t="shared" si="20"/>
        <v>0</v>
      </c>
      <c r="F449" s="29">
        <f t="shared" si="18"/>
        <v>0</v>
      </c>
      <c r="G449" s="23">
        <f t="shared" si="19"/>
        <v>0</v>
      </c>
      <c r="H449" s="22">
        <f>IFERROR(VLOOKUP(A449,'Banco de dados'!$A$6:F645, 3,0),0)</f>
        <v>0</v>
      </c>
      <c r="I449" s="24">
        <f>IFERROR(VLOOKUP(A449,'Banco de dados'!$A$6:$F$199, 5,0),0)</f>
        <v>0</v>
      </c>
      <c r="J449" s="19"/>
    </row>
    <row r="450" spans="2:10" x14ac:dyDescent="0.25">
      <c r="B450" s="18"/>
      <c r="C450" s="17"/>
      <c r="D450" s="33">
        <f>IFERROR(VLOOKUP(A450,'Banco de dados'!$A$6:H646, 8,0),0)</f>
        <v>0</v>
      </c>
      <c r="E450" s="26">
        <f t="shared" si="20"/>
        <v>0</v>
      </c>
      <c r="F450" s="29">
        <f t="shared" si="18"/>
        <v>0</v>
      </c>
      <c r="G450" s="23">
        <f t="shared" si="19"/>
        <v>0</v>
      </c>
      <c r="H450" s="22">
        <f>IFERROR(VLOOKUP(A450,'Banco de dados'!$A$6:F646, 3,0),0)</f>
        <v>0</v>
      </c>
      <c r="I450" s="24">
        <f>IFERROR(VLOOKUP(A450,'Banco de dados'!$A$6:$F$199, 5,0),0)</f>
        <v>0</v>
      </c>
      <c r="J450" s="19"/>
    </row>
    <row r="451" spans="2:10" x14ac:dyDescent="0.25">
      <c r="B451" s="18"/>
      <c r="C451" s="17"/>
      <c r="D451" s="33">
        <f>IFERROR(VLOOKUP(A451,'Banco de dados'!$A$6:H647, 8,0),0)</f>
        <v>0</v>
      </c>
      <c r="E451" s="26">
        <f t="shared" si="20"/>
        <v>0</v>
      </c>
      <c r="F451" s="29">
        <f t="shared" ref="F451:F514" si="21">E451*I451</f>
        <v>0</v>
      </c>
      <c r="G451" s="23">
        <f t="shared" ref="G451:G514" si="22">E451*H451</f>
        <v>0</v>
      </c>
      <c r="H451" s="22">
        <f>IFERROR(VLOOKUP(A451,'Banco de dados'!$A$6:F647, 3,0),0)</f>
        <v>0</v>
      </c>
      <c r="I451" s="24">
        <f>IFERROR(VLOOKUP(A451,'Banco de dados'!$A$6:$F$199, 5,0),0)</f>
        <v>0</v>
      </c>
      <c r="J451" s="19"/>
    </row>
    <row r="452" spans="2:10" x14ac:dyDescent="0.25">
      <c r="B452" s="18"/>
      <c r="C452" s="17"/>
      <c r="D452" s="33">
        <f>IFERROR(VLOOKUP(A452,'Banco de dados'!$A$6:H648, 8,0),0)</f>
        <v>0</v>
      </c>
      <c r="E452" s="26">
        <f t="shared" ref="E452:E515" si="23">B452*C452</f>
        <v>0</v>
      </c>
      <c r="F452" s="29">
        <f t="shared" si="21"/>
        <v>0</v>
      </c>
      <c r="G452" s="23">
        <f t="shared" si="22"/>
        <v>0</v>
      </c>
      <c r="H452" s="22">
        <f>IFERROR(VLOOKUP(A452,'Banco de dados'!$A$6:F648, 3,0),0)</f>
        <v>0</v>
      </c>
      <c r="I452" s="24">
        <f>IFERROR(VLOOKUP(A452,'Banco de dados'!$A$6:$F$199, 5,0),0)</f>
        <v>0</v>
      </c>
      <c r="J452" s="19"/>
    </row>
    <row r="453" spans="2:10" x14ac:dyDescent="0.25">
      <c r="B453" s="18"/>
      <c r="C453" s="17"/>
      <c r="D453" s="33">
        <f>IFERROR(VLOOKUP(A453,'Banco de dados'!$A$6:H649, 8,0),0)</f>
        <v>0</v>
      </c>
      <c r="E453" s="26">
        <f t="shared" si="23"/>
        <v>0</v>
      </c>
      <c r="F453" s="29">
        <f t="shared" si="21"/>
        <v>0</v>
      </c>
      <c r="G453" s="23">
        <f t="shared" si="22"/>
        <v>0</v>
      </c>
      <c r="H453" s="22">
        <f>IFERROR(VLOOKUP(A453,'Banco de dados'!$A$6:F649, 3,0),0)</f>
        <v>0</v>
      </c>
      <c r="I453" s="24">
        <f>IFERROR(VLOOKUP(A453,'Banco de dados'!$A$6:$F$199, 5,0),0)</f>
        <v>0</v>
      </c>
      <c r="J453" s="19"/>
    </row>
    <row r="454" spans="2:10" x14ac:dyDescent="0.25">
      <c r="B454" s="18"/>
      <c r="C454" s="17"/>
      <c r="D454" s="33">
        <f>IFERROR(VLOOKUP(A454,'Banco de dados'!$A$6:H650, 8,0),0)</f>
        <v>0</v>
      </c>
      <c r="E454" s="26">
        <f t="shared" si="23"/>
        <v>0</v>
      </c>
      <c r="F454" s="29">
        <f t="shared" si="21"/>
        <v>0</v>
      </c>
      <c r="G454" s="23">
        <f t="shared" si="22"/>
        <v>0</v>
      </c>
      <c r="H454" s="22">
        <f>IFERROR(VLOOKUP(A454,'Banco de dados'!$A$6:F650, 3,0),0)</f>
        <v>0</v>
      </c>
      <c r="I454" s="24">
        <f>IFERROR(VLOOKUP(A454,'Banco de dados'!$A$6:$F$199, 5,0),0)</f>
        <v>0</v>
      </c>
      <c r="J454" s="19"/>
    </row>
    <row r="455" spans="2:10" x14ac:dyDescent="0.25">
      <c r="B455" s="18"/>
      <c r="C455" s="17"/>
      <c r="D455" s="33">
        <f>IFERROR(VLOOKUP(A455,'Banco de dados'!$A$6:H651, 8,0),0)</f>
        <v>0</v>
      </c>
      <c r="E455" s="26">
        <f t="shared" si="23"/>
        <v>0</v>
      </c>
      <c r="F455" s="29">
        <f t="shared" si="21"/>
        <v>0</v>
      </c>
      <c r="G455" s="23">
        <f t="shared" si="22"/>
        <v>0</v>
      </c>
      <c r="H455" s="22">
        <f>IFERROR(VLOOKUP(A455,'Banco de dados'!$A$6:F651, 3,0),0)</f>
        <v>0</v>
      </c>
      <c r="I455" s="24">
        <f>IFERROR(VLOOKUP(A455,'Banco de dados'!$A$6:$F$199, 5,0),0)</f>
        <v>0</v>
      </c>
      <c r="J455" s="19"/>
    </row>
    <row r="456" spans="2:10" x14ac:dyDescent="0.25">
      <c r="B456" s="18"/>
      <c r="C456" s="17"/>
      <c r="D456" s="33">
        <f>IFERROR(VLOOKUP(A456,'Banco de dados'!$A$6:H652, 8,0),0)</f>
        <v>0</v>
      </c>
      <c r="E456" s="26">
        <f t="shared" si="23"/>
        <v>0</v>
      </c>
      <c r="F456" s="29">
        <f t="shared" si="21"/>
        <v>0</v>
      </c>
      <c r="G456" s="23">
        <f t="shared" si="22"/>
        <v>0</v>
      </c>
      <c r="H456" s="22">
        <f>IFERROR(VLOOKUP(A456,'Banco de dados'!$A$6:F652, 3,0),0)</f>
        <v>0</v>
      </c>
      <c r="I456" s="24">
        <f>IFERROR(VLOOKUP(A456,'Banco de dados'!$A$6:$F$199, 5,0),0)</f>
        <v>0</v>
      </c>
      <c r="J456" s="19"/>
    </row>
    <row r="457" spans="2:10" x14ac:dyDescent="0.25">
      <c r="B457" s="18"/>
      <c r="C457" s="17"/>
      <c r="D457" s="33">
        <f>IFERROR(VLOOKUP(A457,'Banco de dados'!$A$6:H653, 8,0),0)</f>
        <v>0</v>
      </c>
      <c r="E457" s="26">
        <f t="shared" si="23"/>
        <v>0</v>
      </c>
      <c r="F457" s="29">
        <f t="shared" si="21"/>
        <v>0</v>
      </c>
      <c r="G457" s="23">
        <f t="shared" si="22"/>
        <v>0</v>
      </c>
      <c r="H457" s="22">
        <f>IFERROR(VLOOKUP(A457,'Banco de dados'!$A$6:F653, 3,0),0)</f>
        <v>0</v>
      </c>
      <c r="I457" s="24">
        <f>IFERROR(VLOOKUP(A457,'Banco de dados'!$A$6:$F$199, 5,0),0)</f>
        <v>0</v>
      </c>
      <c r="J457" s="19"/>
    </row>
    <row r="458" spans="2:10" x14ac:dyDescent="0.25">
      <c r="B458" s="18"/>
      <c r="C458" s="17"/>
      <c r="D458" s="33">
        <f>IFERROR(VLOOKUP(A458,'Banco de dados'!$A$6:H654, 8,0),0)</f>
        <v>0</v>
      </c>
      <c r="E458" s="26">
        <f t="shared" si="23"/>
        <v>0</v>
      </c>
      <c r="F458" s="29">
        <f t="shared" si="21"/>
        <v>0</v>
      </c>
      <c r="G458" s="23">
        <f t="shared" si="22"/>
        <v>0</v>
      </c>
      <c r="H458" s="22">
        <f>IFERROR(VLOOKUP(A458,'Banco de dados'!$A$6:F654, 3,0),0)</f>
        <v>0</v>
      </c>
      <c r="I458" s="24">
        <f>IFERROR(VLOOKUP(A458,'Banco de dados'!$A$6:$F$199, 5,0),0)</f>
        <v>0</v>
      </c>
      <c r="J458" s="19"/>
    </row>
    <row r="459" spans="2:10" x14ac:dyDescent="0.25">
      <c r="B459" s="18"/>
      <c r="C459" s="17"/>
      <c r="D459" s="33">
        <f>IFERROR(VLOOKUP(A459,'Banco de dados'!$A$6:H655, 8,0),0)</f>
        <v>0</v>
      </c>
      <c r="E459" s="26">
        <f t="shared" si="23"/>
        <v>0</v>
      </c>
      <c r="F459" s="29">
        <f t="shared" si="21"/>
        <v>0</v>
      </c>
      <c r="G459" s="23">
        <f t="shared" si="22"/>
        <v>0</v>
      </c>
      <c r="H459" s="22">
        <f>IFERROR(VLOOKUP(A459,'Banco de dados'!$A$6:F655, 3,0),0)</f>
        <v>0</v>
      </c>
      <c r="I459" s="24">
        <f>IFERROR(VLOOKUP(A459,'Banco de dados'!$A$6:$F$199, 5,0),0)</f>
        <v>0</v>
      </c>
      <c r="J459" s="19"/>
    </row>
    <row r="460" spans="2:10" x14ac:dyDescent="0.25">
      <c r="B460" s="18"/>
      <c r="C460" s="17"/>
      <c r="D460" s="33">
        <f>IFERROR(VLOOKUP(A460,'Banco de dados'!$A$6:H656, 8,0),0)</f>
        <v>0</v>
      </c>
      <c r="E460" s="26">
        <f t="shared" si="23"/>
        <v>0</v>
      </c>
      <c r="F460" s="29">
        <f t="shared" si="21"/>
        <v>0</v>
      </c>
      <c r="G460" s="23">
        <f t="shared" si="22"/>
        <v>0</v>
      </c>
      <c r="H460" s="22">
        <f>IFERROR(VLOOKUP(A460,'Banco de dados'!$A$6:F656, 3,0),0)</f>
        <v>0</v>
      </c>
      <c r="I460" s="24">
        <f>IFERROR(VLOOKUP(A460,'Banco de dados'!$A$6:$F$199, 5,0),0)</f>
        <v>0</v>
      </c>
      <c r="J460" s="19"/>
    </row>
    <row r="461" spans="2:10" x14ac:dyDescent="0.25">
      <c r="B461" s="18"/>
      <c r="C461" s="17"/>
      <c r="D461" s="33">
        <f>IFERROR(VLOOKUP(A461,'Banco de dados'!$A$6:H657, 8,0),0)</f>
        <v>0</v>
      </c>
      <c r="E461" s="26">
        <f t="shared" si="23"/>
        <v>0</v>
      </c>
      <c r="F461" s="29">
        <f t="shared" si="21"/>
        <v>0</v>
      </c>
      <c r="G461" s="23">
        <f t="shared" si="22"/>
        <v>0</v>
      </c>
      <c r="H461" s="22">
        <f>IFERROR(VLOOKUP(A461,'Banco de dados'!$A$6:F657, 3,0),0)</f>
        <v>0</v>
      </c>
      <c r="I461" s="24">
        <f>IFERROR(VLOOKUP(A461,'Banco de dados'!$A$6:$F$199, 5,0),0)</f>
        <v>0</v>
      </c>
      <c r="J461" s="19"/>
    </row>
    <row r="462" spans="2:10" x14ac:dyDescent="0.25">
      <c r="B462" s="18"/>
      <c r="C462" s="17"/>
      <c r="D462" s="33">
        <f>IFERROR(VLOOKUP(A462,'Banco de dados'!$A$6:H658, 8,0),0)</f>
        <v>0</v>
      </c>
      <c r="E462" s="26">
        <f t="shared" si="23"/>
        <v>0</v>
      </c>
      <c r="F462" s="29">
        <f t="shared" si="21"/>
        <v>0</v>
      </c>
      <c r="G462" s="23">
        <f t="shared" si="22"/>
        <v>0</v>
      </c>
      <c r="H462" s="22">
        <f>IFERROR(VLOOKUP(A462,'Banco de dados'!$A$6:F658, 3,0),0)</f>
        <v>0</v>
      </c>
      <c r="I462" s="24">
        <f>IFERROR(VLOOKUP(A462,'Banco de dados'!$A$6:$F$199, 5,0),0)</f>
        <v>0</v>
      </c>
      <c r="J462" s="19"/>
    </row>
    <row r="463" spans="2:10" x14ac:dyDescent="0.25">
      <c r="B463" s="18"/>
      <c r="C463" s="17"/>
      <c r="D463" s="33">
        <f>IFERROR(VLOOKUP(A463,'Banco de dados'!$A$6:H659, 8,0),0)</f>
        <v>0</v>
      </c>
      <c r="E463" s="26">
        <f t="shared" si="23"/>
        <v>0</v>
      </c>
      <c r="F463" s="29">
        <f t="shared" si="21"/>
        <v>0</v>
      </c>
      <c r="G463" s="23">
        <f t="shared" si="22"/>
        <v>0</v>
      </c>
      <c r="H463" s="22">
        <f>IFERROR(VLOOKUP(A463,'Banco de dados'!$A$6:F659, 3,0),0)</f>
        <v>0</v>
      </c>
      <c r="I463" s="24">
        <f>IFERROR(VLOOKUP(A463,'Banco de dados'!$A$6:$F$199, 5,0),0)</f>
        <v>0</v>
      </c>
      <c r="J463" s="19"/>
    </row>
    <row r="464" spans="2:10" x14ac:dyDescent="0.25">
      <c r="B464" s="18"/>
      <c r="C464" s="17"/>
      <c r="D464" s="33">
        <f>IFERROR(VLOOKUP(A464,'Banco de dados'!$A$6:H660, 8,0),0)</f>
        <v>0</v>
      </c>
      <c r="E464" s="26">
        <f t="shared" si="23"/>
        <v>0</v>
      </c>
      <c r="F464" s="29">
        <f t="shared" si="21"/>
        <v>0</v>
      </c>
      <c r="G464" s="23">
        <f t="shared" si="22"/>
        <v>0</v>
      </c>
      <c r="H464" s="22">
        <f>IFERROR(VLOOKUP(A464,'Banco de dados'!$A$6:F660, 3,0),0)</f>
        <v>0</v>
      </c>
      <c r="I464" s="24">
        <f>IFERROR(VLOOKUP(A464,'Banco de dados'!$A$6:$F$199, 5,0),0)</f>
        <v>0</v>
      </c>
      <c r="J464" s="19"/>
    </row>
    <row r="465" spans="2:10" x14ac:dyDescent="0.25">
      <c r="B465" s="18"/>
      <c r="C465" s="17"/>
      <c r="D465" s="33">
        <f>IFERROR(VLOOKUP(A465,'Banco de dados'!$A$6:H661, 8,0),0)</f>
        <v>0</v>
      </c>
      <c r="E465" s="26">
        <f t="shared" si="23"/>
        <v>0</v>
      </c>
      <c r="F465" s="29">
        <f t="shared" si="21"/>
        <v>0</v>
      </c>
      <c r="G465" s="23">
        <f t="shared" si="22"/>
        <v>0</v>
      </c>
      <c r="H465" s="22">
        <f>IFERROR(VLOOKUP(A465,'Banco de dados'!$A$6:F661, 3,0),0)</f>
        <v>0</v>
      </c>
      <c r="I465" s="24">
        <f>IFERROR(VLOOKUP(A465,'Banco de dados'!$A$6:$F$199, 5,0),0)</f>
        <v>0</v>
      </c>
      <c r="J465" s="19"/>
    </row>
    <row r="466" spans="2:10" x14ac:dyDescent="0.25">
      <c r="B466" s="18"/>
      <c r="C466" s="17"/>
      <c r="D466" s="33">
        <f>IFERROR(VLOOKUP(A466,'Banco de dados'!$A$6:H662, 8,0),0)</f>
        <v>0</v>
      </c>
      <c r="E466" s="26">
        <f t="shared" si="23"/>
        <v>0</v>
      </c>
      <c r="F466" s="29">
        <f t="shared" si="21"/>
        <v>0</v>
      </c>
      <c r="G466" s="23">
        <f t="shared" si="22"/>
        <v>0</v>
      </c>
      <c r="H466" s="22">
        <f>IFERROR(VLOOKUP(A466,'Banco de dados'!$A$6:F662, 3,0),0)</f>
        <v>0</v>
      </c>
      <c r="I466" s="24">
        <f>IFERROR(VLOOKUP(A466,'Banco de dados'!$A$6:$F$199, 5,0),0)</f>
        <v>0</v>
      </c>
      <c r="J466" s="19"/>
    </row>
    <row r="467" spans="2:10" x14ac:dyDescent="0.25">
      <c r="B467" s="18"/>
      <c r="C467" s="17"/>
      <c r="D467" s="33">
        <f>IFERROR(VLOOKUP(A467,'Banco de dados'!$A$6:H663, 8,0),0)</f>
        <v>0</v>
      </c>
      <c r="E467" s="26">
        <f t="shared" si="23"/>
        <v>0</v>
      </c>
      <c r="F467" s="29">
        <f t="shared" si="21"/>
        <v>0</v>
      </c>
      <c r="G467" s="23">
        <f t="shared" si="22"/>
        <v>0</v>
      </c>
      <c r="H467" s="22">
        <f>IFERROR(VLOOKUP(A467,'Banco de dados'!$A$6:F663, 3,0),0)</f>
        <v>0</v>
      </c>
      <c r="I467" s="24">
        <f>IFERROR(VLOOKUP(A467,'Banco de dados'!$A$6:$F$199, 5,0),0)</f>
        <v>0</v>
      </c>
      <c r="J467" s="19"/>
    </row>
    <row r="468" spans="2:10" x14ac:dyDescent="0.25">
      <c r="B468" s="18"/>
      <c r="C468" s="17"/>
      <c r="D468" s="33">
        <f>IFERROR(VLOOKUP(A468,'Banco de dados'!$A$6:H664, 8,0),0)</f>
        <v>0</v>
      </c>
      <c r="E468" s="26">
        <f t="shared" si="23"/>
        <v>0</v>
      </c>
      <c r="F468" s="29">
        <f t="shared" si="21"/>
        <v>0</v>
      </c>
      <c r="G468" s="23">
        <f t="shared" si="22"/>
        <v>0</v>
      </c>
      <c r="H468" s="22">
        <f>IFERROR(VLOOKUP(A468,'Banco de dados'!$A$6:F664, 3,0),0)</f>
        <v>0</v>
      </c>
      <c r="I468" s="24">
        <f>IFERROR(VLOOKUP(A468,'Banco de dados'!$A$6:$F$199, 5,0),0)</f>
        <v>0</v>
      </c>
      <c r="J468" s="19"/>
    </row>
    <row r="469" spans="2:10" x14ac:dyDescent="0.25">
      <c r="B469" s="18"/>
      <c r="C469" s="17"/>
      <c r="D469" s="33">
        <f>IFERROR(VLOOKUP(A469,'Banco de dados'!$A$6:H665, 8,0),0)</f>
        <v>0</v>
      </c>
      <c r="E469" s="26">
        <f t="shared" si="23"/>
        <v>0</v>
      </c>
      <c r="F469" s="29">
        <f t="shared" si="21"/>
        <v>0</v>
      </c>
      <c r="G469" s="23">
        <f t="shared" si="22"/>
        <v>0</v>
      </c>
      <c r="H469" s="22">
        <f>IFERROR(VLOOKUP(A469,'Banco de dados'!$A$6:F665, 3,0),0)</f>
        <v>0</v>
      </c>
      <c r="I469" s="24">
        <f>IFERROR(VLOOKUP(A469,'Banco de dados'!$A$6:$F$199, 5,0),0)</f>
        <v>0</v>
      </c>
      <c r="J469" s="19"/>
    </row>
    <row r="470" spans="2:10" x14ac:dyDescent="0.25">
      <c r="B470" s="18"/>
      <c r="C470" s="17"/>
      <c r="D470" s="33">
        <f>IFERROR(VLOOKUP(A470,'Banco de dados'!$A$6:H666, 8,0),0)</f>
        <v>0</v>
      </c>
      <c r="E470" s="26">
        <f t="shared" si="23"/>
        <v>0</v>
      </c>
      <c r="F470" s="29">
        <f t="shared" si="21"/>
        <v>0</v>
      </c>
      <c r="G470" s="23">
        <f t="shared" si="22"/>
        <v>0</v>
      </c>
      <c r="H470" s="22">
        <f>IFERROR(VLOOKUP(A470,'Banco de dados'!$A$6:F666, 3,0),0)</f>
        <v>0</v>
      </c>
      <c r="I470" s="24">
        <f>IFERROR(VLOOKUP(A470,'Banco de dados'!$A$6:$F$199, 5,0),0)</f>
        <v>0</v>
      </c>
      <c r="J470" s="19"/>
    </row>
    <row r="471" spans="2:10" x14ac:dyDescent="0.25">
      <c r="B471" s="18"/>
      <c r="C471" s="17"/>
      <c r="D471" s="33">
        <f>IFERROR(VLOOKUP(A471,'Banco de dados'!$A$6:H667, 8,0),0)</f>
        <v>0</v>
      </c>
      <c r="E471" s="26">
        <f t="shared" si="23"/>
        <v>0</v>
      </c>
      <c r="F471" s="29">
        <f t="shared" si="21"/>
        <v>0</v>
      </c>
      <c r="G471" s="23">
        <f t="shared" si="22"/>
        <v>0</v>
      </c>
      <c r="H471" s="22">
        <f>IFERROR(VLOOKUP(A471,'Banco de dados'!$A$6:F667, 3,0),0)</f>
        <v>0</v>
      </c>
      <c r="I471" s="24">
        <f>IFERROR(VLOOKUP(A471,'Banco de dados'!$A$6:$F$199, 5,0),0)</f>
        <v>0</v>
      </c>
      <c r="J471" s="19"/>
    </row>
    <row r="472" spans="2:10" x14ac:dyDescent="0.25">
      <c r="B472" s="18"/>
      <c r="C472" s="17"/>
      <c r="D472" s="33">
        <f>IFERROR(VLOOKUP(A472,'Banco de dados'!$A$6:H668, 8,0),0)</f>
        <v>0</v>
      </c>
      <c r="E472" s="26">
        <f t="shared" si="23"/>
        <v>0</v>
      </c>
      <c r="F472" s="29">
        <f t="shared" si="21"/>
        <v>0</v>
      </c>
      <c r="G472" s="23">
        <f t="shared" si="22"/>
        <v>0</v>
      </c>
      <c r="H472" s="22">
        <f>IFERROR(VLOOKUP(A472,'Banco de dados'!$A$6:F668, 3,0),0)</f>
        <v>0</v>
      </c>
      <c r="I472" s="24">
        <f>IFERROR(VLOOKUP(A472,'Banco de dados'!$A$6:$F$199, 5,0),0)</f>
        <v>0</v>
      </c>
      <c r="J472" s="19"/>
    </row>
    <row r="473" spans="2:10" x14ac:dyDescent="0.25">
      <c r="B473" s="18"/>
      <c r="C473" s="17"/>
      <c r="D473" s="33">
        <f>IFERROR(VLOOKUP(A473,'Banco de dados'!$A$6:H669, 8,0),0)</f>
        <v>0</v>
      </c>
      <c r="E473" s="26">
        <f t="shared" si="23"/>
        <v>0</v>
      </c>
      <c r="F473" s="29">
        <f t="shared" si="21"/>
        <v>0</v>
      </c>
      <c r="G473" s="23">
        <f t="shared" si="22"/>
        <v>0</v>
      </c>
      <c r="H473" s="22">
        <f>IFERROR(VLOOKUP(A473,'Banco de dados'!$A$6:F669, 3,0),0)</f>
        <v>0</v>
      </c>
      <c r="I473" s="24">
        <f>IFERROR(VLOOKUP(A473,'Banco de dados'!$A$6:$F$199, 5,0),0)</f>
        <v>0</v>
      </c>
      <c r="J473" s="19"/>
    </row>
    <row r="474" spans="2:10" x14ac:dyDescent="0.25">
      <c r="B474" s="18"/>
      <c r="C474" s="17"/>
      <c r="D474" s="33">
        <f>IFERROR(VLOOKUP(A474,'Banco de dados'!$A$6:H670, 8,0),0)</f>
        <v>0</v>
      </c>
      <c r="E474" s="26">
        <f t="shared" si="23"/>
        <v>0</v>
      </c>
      <c r="F474" s="29">
        <f t="shared" si="21"/>
        <v>0</v>
      </c>
      <c r="G474" s="23">
        <f t="shared" si="22"/>
        <v>0</v>
      </c>
      <c r="H474" s="22">
        <f>IFERROR(VLOOKUP(A474,'Banco de dados'!$A$6:F670, 3,0),0)</f>
        <v>0</v>
      </c>
      <c r="I474" s="24">
        <f>IFERROR(VLOOKUP(A474,'Banco de dados'!$A$6:$F$199, 5,0),0)</f>
        <v>0</v>
      </c>
      <c r="J474" s="19"/>
    </row>
    <row r="475" spans="2:10" x14ac:dyDescent="0.25">
      <c r="B475" s="18"/>
      <c r="C475" s="17"/>
      <c r="D475" s="33">
        <f>IFERROR(VLOOKUP(A475,'Banco de dados'!$A$6:H671, 8,0),0)</f>
        <v>0</v>
      </c>
      <c r="E475" s="26">
        <f t="shared" si="23"/>
        <v>0</v>
      </c>
      <c r="F475" s="29">
        <f t="shared" si="21"/>
        <v>0</v>
      </c>
      <c r="G475" s="23">
        <f t="shared" si="22"/>
        <v>0</v>
      </c>
      <c r="H475" s="22">
        <f>IFERROR(VLOOKUP(A475,'Banco de dados'!$A$6:F671, 3,0),0)</f>
        <v>0</v>
      </c>
      <c r="I475" s="24">
        <f>IFERROR(VLOOKUP(A475,'Banco de dados'!$A$6:$F$199, 5,0),0)</f>
        <v>0</v>
      </c>
      <c r="J475" s="19"/>
    </row>
    <row r="476" spans="2:10" x14ac:dyDescent="0.25">
      <c r="B476" s="18"/>
      <c r="C476" s="17"/>
      <c r="D476" s="33">
        <f>IFERROR(VLOOKUP(A476,'Banco de dados'!$A$6:H672, 8,0),0)</f>
        <v>0</v>
      </c>
      <c r="E476" s="26">
        <f t="shared" si="23"/>
        <v>0</v>
      </c>
      <c r="F476" s="29">
        <f t="shared" si="21"/>
        <v>0</v>
      </c>
      <c r="G476" s="23">
        <f t="shared" si="22"/>
        <v>0</v>
      </c>
      <c r="H476" s="22">
        <f>IFERROR(VLOOKUP(A476,'Banco de dados'!$A$6:F672, 3,0),0)</f>
        <v>0</v>
      </c>
      <c r="I476" s="24">
        <f>IFERROR(VLOOKUP(A476,'Banco de dados'!$A$6:$F$199, 5,0),0)</f>
        <v>0</v>
      </c>
      <c r="J476" s="19"/>
    </row>
    <row r="477" spans="2:10" x14ac:dyDescent="0.25">
      <c r="B477" s="18"/>
      <c r="C477" s="17"/>
      <c r="D477" s="33">
        <f>IFERROR(VLOOKUP(A477,'Banco de dados'!$A$6:H673, 8,0),0)</f>
        <v>0</v>
      </c>
      <c r="E477" s="26">
        <f t="shared" si="23"/>
        <v>0</v>
      </c>
      <c r="F477" s="29">
        <f t="shared" si="21"/>
        <v>0</v>
      </c>
      <c r="G477" s="23">
        <f t="shared" si="22"/>
        <v>0</v>
      </c>
      <c r="H477" s="22">
        <f>IFERROR(VLOOKUP(A477,'Banco de dados'!$A$6:F673, 3,0),0)</f>
        <v>0</v>
      </c>
      <c r="I477" s="24">
        <f>IFERROR(VLOOKUP(A477,'Banco de dados'!$A$6:$F$199, 5,0),0)</f>
        <v>0</v>
      </c>
      <c r="J477" s="19"/>
    </row>
    <row r="478" spans="2:10" x14ac:dyDescent="0.25">
      <c r="B478" s="18"/>
      <c r="C478" s="17"/>
      <c r="D478" s="33">
        <f>IFERROR(VLOOKUP(A478,'Banco de dados'!$A$6:H674, 8,0),0)</f>
        <v>0</v>
      </c>
      <c r="E478" s="26">
        <f t="shared" si="23"/>
        <v>0</v>
      </c>
      <c r="F478" s="29">
        <f t="shared" si="21"/>
        <v>0</v>
      </c>
      <c r="G478" s="23">
        <f t="shared" si="22"/>
        <v>0</v>
      </c>
      <c r="H478" s="22">
        <f>IFERROR(VLOOKUP(A478,'Banco de dados'!$A$6:F674, 3,0),0)</f>
        <v>0</v>
      </c>
      <c r="I478" s="24">
        <f>IFERROR(VLOOKUP(A478,'Banco de dados'!$A$6:$F$199, 5,0),0)</f>
        <v>0</v>
      </c>
      <c r="J478" s="19"/>
    </row>
    <row r="479" spans="2:10" x14ac:dyDescent="0.25">
      <c r="B479" s="18"/>
      <c r="C479" s="17"/>
      <c r="D479" s="33">
        <f>IFERROR(VLOOKUP(A479,'Banco de dados'!$A$6:H675, 8,0),0)</f>
        <v>0</v>
      </c>
      <c r="E479" s="26">
        <f t="shared" si="23"/>
        <v>0</v>
      </c>
      <c r="F479" s="29">
        <f t="shared" si="21"/>
        <v>0</v>
      </c>
      <c r="G479" s="23">
        <f t="shared" si="22"/>
        <v>0</v>
      </c>
      <c r="H479" s="22">
        <f>IFERROR(VLOOKUP(A479,'Banco de dados'!$A$6:F675, 3,0),0)</f>
        <v>0</v>
      </c>
      <c r="I479" s="24">
        <f>IFERROR(VLOOKUP(A479,'Banco de dados'!$A$6:$F$199, 5,0),0)</f>
        <v>0</v>
      </c>
      <c r="J479" s="19"/>
    </row>
    <row r="480" spans="2:10" x14ac:dyDescent="0.25">
      <c r="B480" s="18"/>
      <c r="C480" s="17"/>
      <c r="D480" s="33">
        <f>IFERROR(VLOOKUP(A480,'Banco de dados'!$A$6:H676, 8,0),0)</f>
        <v>0</v>
      </c>
      <c r="E480" s="26">
        <f t="shared" si="23"/>
        <v>0</v>
      </c>
      <c r="F480" s="29">
        <f t="shared" si="21"/>
        <v>0</v>
      </c>
      <c r="G480" s="23">
        <f t="shared" si="22"/>
        <v>0</v>
      </c>
      <c r="H480" s="22">
        <f>IFERROR(VLOOKUP(A480,'Banco de dados'!$A$6:F676, 3,0),0)</f>
        <v>0</v>
      </c>
      <c r="I480" s="24">
        <f>IFERROR(VLOOKUP(A480,'Banco de dados'!$A$6:$F$199, 5,0),0)</f>
        <v>0</v>
      </c>
      <c r="J480" s="19"/>
    </row>
    <row r="481" spans="2:10" x14ac:dyDescent="0.25">
      <c r="B481" s="18"/>
      <c r="C481" s="17"/>
      <c r="D481" s="33">
        <f>IFERROR(VLOOKUP(A481,'Banco de dados'!$A$6:H677, 8,0),0)</f>
        <v>0</v>
      </c>
      <c r="E481" s="26">
        <f t="shared" si="23"/>
        <v>0</v>
      </c>
      <c r="F481" s="29">
        <f t="shared" si="21"/>
        <v>0</v>
      </c>
      <c r="G481" s="23">
        <f t="shared" si="22"/>
        <v>0</v>
      </c>
      <c r="H481" s="22">
        <f>IFERROR(VLOOKUP(A481,'Banco de dados'!$A$6:F677, 3,0),0)</f>
        <v>0</v>
      </c>
      <c r="I481" s="24">
        <f>IFERROR(VLOOKUP(A481,'Banco de dados'!$A$6:$F$199, 5,0),0)</f>
        <v>0</v>
      </c>
      <c r="J481" s="19"/>
    </row>
    <row r="482" spans="2:10" x14ac:dyDescent="0.25">
      <c r="B482" s="18"/>
      <c r="C482" s="17"/>
      <c r="D482" s="33">
        <f>IFERROR(VLOOKUP(A482,'Banco de dados'!$A$6:H678, 8,0),0)</f>
        <v>0</v>
      </c>
      <c r="E482" s="26">
        <f t="shared" si="23"/>
        <v>0</v>
      </c>
      <c r="F482" s="29">
        <f t="shared" si="21"/>
        <v>0</v>
      </c>
      <c r="G482" s="23">
        <f t="shared" si="22"/>
        <v>0</v>
      </c>
      <c r="H482" s="22">
        <f>IFERROR(VLOOKUP(A482,'Banco de dados'!$A$6:F678, 3,0),0)</f>
        <v>0</v>
      </c>
      <c r="I482" s="24">
        <f>IFERROR(VLOOKUP(A482,'Banco de dados'!$A$6:$F$199, 5,0),0)</f>
        <v>0</v>
      </c>
      <c r="J482" s="19"/>
    </row>
    <row r="483" spans="2:10" x14ac:dyDescent="0.25">
      <c r="B483" s="18"/>
      <c r="C483" s="17"/>
      <c r="D483" s="33">
        <f>IFERROR(VLOOKUP(A483,'Banco de dados'!$A$6:H679, 8,0),0)</f>
        <v>0</v>
      </c>
      <c r="E483" s="26">
        <f t="shared" si="23"/>
        <v>0</v>
      </c>
      <c r="F483" s="29">
        <f t="shared" si="21"/>
        <v>0</v>
      </c>
      <c r="G483" s="23">
        <f t="shared" si="22"/>
        <v>0</v>
      </c>
      <c r="H483" s="22">
        <f>IFERROR(VLOOKUP(A483,'Banco de dados'!$A$6:F679, 3,0),0)</f>
        <v>0</v>
      </c>
      <c r="I483" s="24">
        <f>IFERROR(VLOOKUP(A483,'Banco de dados'!$A$6:$F$199, 5,0),0)</f>
        <v>0</v>
      </c>
      <c r="J483" s="19"/>
    </row>
    <row r="484" spans="2:10" x14ac:dyDescent="0.25">
      <c r="B484" s="18"/>
      <c r="C484" s="17"/>
      <c r="D484" s="33">
        <f>IFERROR(VLOOKUP(A484,'Banco de dados'!$A$6:H680, 8,0),0)</f>
        <v>0</v>
      </c>
      <c r="E484" s="26">
        <f t="shared" si="23"/>
        <v>0</v>
      </c>
      <c r="F484" s="29">
        <f t="shared" si="21"/>
        <v>0</v>
      </c>
      <c r="G484" s="23">
        <f t="shared" si="22"/>
        <v>0</v>
      </c>
      <c r="H484" s="22">
        <f>IFERROR(VLOOKUP(A484,'Banco de dados'!$A$6:F680, 3,0),0)</f>
        <v>0</v>
      </c>
      <c r="I484" s="24">
        <f>IFERROR(VLOOKUP(A484,'Banco de dados'!$A$6:$F$199, 5,0),0)</f>
        <v>0</v>
      </c>
      <c r="J484" s="19"/>
    </row>
    <row r="485" spans="2:10" x14ac:dyDescent="0.25">
      <c r="B485" s="18"/>
      <c r="C485" s="17"/>
      <c r="D485" s="33">
        <f>IFERROR(VLOOKUP(A485,'Banco de dados'!$A$6:H681, 8,0),0)</f>
        <v>0</v>
      </c>
      <c r="E485" s="26">
        <f t="shared" si="23"/>
        <v>0</v>
      </c>
      <c r="F485" s="29">
        <f t="shared" si="21"/>
        <v>0</v>
      </c>
      <c r="G485" s="23">
        <f t="shared" si="22"/>
        <v>0</v>
      </c>
      <c r="H485" s="22">
        <f>IFERROR(VLOOKUP(A485,'Banco de dados'!$A$6:F681, 3,0),0)</f>
        <v>0</v>
      </c>
      <c r="I485" s="24">
        <f>IFERROR(VLOOKUP(A485,'Banco de dados'!$A$6:$F$199, 5,0),0)</f>
        <v>0</v>
      </c>
      <c r="J485" s="19"/>
    </row>
    <row r="486" spans="2:10" x14ac:dyDescent="0.25">
      <c r="B486" s="18"/>
      <c r="C486" s="17"/>
      <c r="D486" s="33">
        <f>IFERROR(VLOOKUP(A486,'Banco de dados'!$A$6:H682, 8,0),0)</f>
        <v>0</v>
      </c>
      <c r="E486" s="26">
        <f t="shared" si="23"/>
        <v>0</v>
      </c>
      <c r="F486" s="29">
        <f t="shared" si="21"/>
        <v>0</v>
      </c>
      <c r="G486" s="23">
        <f t="shared" si="22"/>
        <v>0</v>
      </c>
      <c r="H486" s="22">
        <f>IFERROR(VLOOKUP(A486,'Banco de dados'!$A$6:F682, 3,0),0)</f>
        <v>0</v>
      </c>
      <c r="I486" s="24">
        <f>IFERROR(VLOOKUP(A486,'Banco de dados'!$A$6:$F$199, 5,0),0)</f>
        <v>0</v>
      </c>
      <c r="J486" s="19"/>
    </row>
    <row r="487" spans="2:10" x14ac:dyDescent="0.25">
      <c r="B487" s="18"/>
      <c r="C487" s="17"/>
      <c r="D487" s="33">
        <f>IFERROR(VLOOKUP(A487,'Banco de dados'!$A$6:H683, 8,0),0)</f>
        <v>0</v>
      </c>
      <c r="E487" s="26">
        <f t="shared" si="23"/>
        <v>0</v>
      </c>
      <c r="F487" s="29">
        <f t="shared" si="21"/>
        <v>0</v>
      </c>
      <c r="G487" s="23">
        <f t="shared" si="22"/>
        <v>0</v>
      </c>
      <c r="H487" s="22">
        <f>IFERROR(VLOOKUP(A487,'Banco de dados'!$A$6:F683, 3,0),0)</f>
        <v>0</v>
      </c>
      <c r="I487" s="24">
        <f>IFERROR(VLOOKUP(A487,'Banco de dados'!$A$6:$F$199, 5,0),0)</f>
        <v>0</v>
      </c>
      <c r="J487" s="19"/>
    </row>
    <row r="488" spans="2:10" x14ac:dyDescent="0.25">
      <c r="B488" s="18"/>
      <c r="C488" s="17"/>
      <c r="D488" s="33">
        <f>IFERROR(VLOOKUP(A488,'Banco de dados'!$A$6:H684, 8,0),0)</f>
        <v>0</v>
      </c>
      <c r="E488" s="26">
        <f t="shared" si="23"/>
        <v>0</v>
      </c>
      <c r="F488" s="29">
        <f t="shared" si="21"/>
        <v>0</v>
      </c>
      <c r="G488" s="23">
        <f t="shared" si="22"/>
        <v>0</v>
      </c>
      <c r="H488" s="22">
        <f>IFERROR(VLOOKUP(A488,'Banco de dados'!$A$6:F684, 3,0),0)</f>
        <v>0</v>
      </c>
      <c r="I488" s="24">
        <f>IFERROR(VLOOKUP(A488,'Banco de dados'!$A$6:$F$199, 5,0),0)</f>
        <v>0</v>
      </c>
      <c r="J488" s="19"/>
    </row>
    <row r="489" spans="2:10" x14ac:dyDescent="0.25">
      <c r="B489" s="18"/>
      <c r="C489" s="17"/>
      <c r="D489" s="33">
        <f>IFERROR(VLOOKUP(A489,'Banco de dados'!$A$6:H685, 8,0),0)</f>
        <v>0</v>
      </c>
      <c r="E489" s="26">
        <f t="shared" si="23"/>
        <v>0</v>
      </c>
      <c r="F489" s="29">
        <f t="shared" si="21"/>
        <v>0</v>
      </c>
      <c r="G489" s="23">
        <f t="shared" si="22"/>
        <v>0</v>
      </c>
      <c r="H489" s="22">
        <f>IFERROR(VLOOKUP(A489,'Banco de dados'!$A$6:F685, 3,0),0)</f>
        <v>0</v>
      </c>
      <c r="I489" s="24">
        <f>IFERROR(VLOOKUP(A489,'Banco de dados'!$A$6:$F$199, 5,0),0)</f>
        <v>0</v>
      </c>
      <c r="J489" s="19"/>
    </row>
    <row r="490" spans="2:10" x14ac:dyDescent="0.25">
      <c r="B490" s="18"/>
      <c r="C490" s="17"/>
      <c r="D490" s="33">
        <f>IFERROR(VLOOKUP(A490,'Banco de dados'!$A$6:H686, 8,0),0)</f>
        <v>0</v>
      </c>
      <c r="E490" s="26">
        <f t="shared" si="23"/>
        <v>0</v>
      </c>
      <c r="F490" s="29">
        <f t="shared" si="21"/>
        <v>0</v>
      </c>
      <c r="G490" s="23">
        <f t="shared" si="22"/>
        <v>0</v>
      </c>
      <c r="H490" s="22">
        <f>IFERROR(VLOOKUP(A490,'Banco de dados'!$A$6:F686, 3,0),0)</f>
        <v>0</v>
      </c>
      <c r="I490" s="24">
        <f>IFERROR(VLOOKUP(A490,'Banco de dados'!$A$6:$F$199, 5,0),0)</f>
        <v>0</v>
      </c>
      <c r="J490" s="19"/>
    </row>
    <row r="491" spans="2:10" x14ac:dyDescent="0.25">
      <c r="B491" s="18"/>
      <c r="C491" s="17"/>
      <c r="D491" s="33">
        <f>IFERROR(VLOOKUP(A491,'Banco de dados'!$A$6:H687, 8,0),0)</f>
        <v>0</v>
      </c>
      <c r="E491" s="26">
        <f t="shared" si="23"/>
        <v>0</v>
      </c>
      <c r="F491" s="29">
        <f t="shared" si="21"/>
        <v>0</v>
      </c>
      <c r="G491" s="23">
        <f t="shared" si="22"/>
        <v>0</v>
      </c>
      <c r="H491" s="22">
        <f>IFERROR(VLOOKUP(A491,'Banco de dados'!$A$6:F687, 3,0),0)</f>
        <v>0</v>
      </c>
      <c r="I491" s="24">
        <f>IFERROR(VLOOKUP(A491,'Banco de dados'!$A$6:$F$199, 5,0),0)</f>
        <v>0</v>
      </c>
      <c r="J491" s="19"/>
    </row>
    <row r="492" spans="2:10" x14ac:dyDescent="0.25">
      <c r="B492" s="18"/>
      <c r="C492" s="17"/>
      <c r="D492" s="33">
        <f>IFERROR(VLOOKUP(A492,'Banco de dados'!$A$6:H688, 8,0),0)</f>
        <v>0</v>
      </c>
      <c r="E492" s="26">
        <f t="shared" si="23"/>
        <v>0</v>
      </c>
      <c r="F492" s="29">
        <f t="shared" si="21"/>
        <v>0</v>
      </c>
      <c r="G492" s="23">
        <f t="shared" si="22"/>
        <v>0</v>
      </c>
      <c r="H492" s="22">
        <f>IFERROR(VLOOKUP(A492,'Banco de dados'!$A$6:F688, 3,0),0)</f>
        <v>0</v>
      </c>
      <c r="I492" s="24">
        <f>IFERROR(VLOOKUP(A492,'Banco de dados'!$A$6:$F$199, 5,0),0)</f>
        <v>0</v>
      </c>
      <c r="J492" s="19"/>
    </row>
    <row r="493" spans="2:10" x14ac:dyDescent="0.25">
      <c r="B493" s="18"/>
      <c r="C493" s="17"/>
      <c r="D493" s="33">
        <f>IFERROR(VLOOKUP(A493,'Banco de dados'!$A$6:H689, 8,0),0)</f>
        <v>0</v>
      </c>
      <c r="E493" s="26">
        <f t="shared" si="23"/>
        <v>0</v>
      </c>
      <c r="F493" s="29">
        <f t="shared" si="21"/>
        <v>0</v>
      </c>
      <c r="G493" s="23">
        <f t="shared" si="22"/>
        <v>0</v>
      </c>
      <c r="H493" s="22">
        <f>IFERROR(VLOOKUP(A493,'Banco de dados'!$A$6:F689, 3,0),0)</f>
        <v>0</v>
      </c>
      <c r="I493" s="24">
        <f>IFERROR(VLOOKUP(A493,'Banco de dados'!$A$6:$F$199, 5,0),0)</f>
        <v>0</v>
      </c>
      <c r="J493" s="19"/>
    </row>
    <row r="494" spans="2:10" x14ac:dyDescent="0.25">
      <c r="B494" s="18"/>
      <c r="C494" s="17"/>
      <c r="D494" s="33">
        <f>IFERROR(VLOOKUP(A494,'Banco de dados'!$A$6:H690, 8,0),0)</f>
        <v>0</v>
      </c>
      <c r="E494" s="26">
        <f t="shared" si="23"/>
        <v>0</v>
      </c>
      <c r="F494" s="29">
        <f t="shared" si="21"/>
        <v>0</v>
      </c>
      <c r="G494" s="23">
        <f t="shared" si="22"/>
        <v>0</v>
      </c>
      <c r="H494" s="22">
        <f>IFERROR(VLOOKUP(A494,'Banco de dados'!$A$6:F690, 3,0),0)</f>
        <v>0</v>
      </c>
      <c r="I494" s="24">
        <f>IFERROR(VLOOKUP(A494,'Banco de dados'!$A$6:$F$199, 5,0),0)</f>
        <v>0</v>
      </c>
      <c r="J494" s="19"/>
    </row>
    <row r="495" spans="2:10" x14ac:dyDescent="0.25">
      <c r="B495" s="18"/>
      <c r="C495" s="17"/>
      <c r="D495" s="33">
        <f>IFERROR(VLOOKUP(A495,'Banco de dados'!$A$6:H691, 8,0),0)</f>
        <v>0</v>
      </c>
      <c r="E495" s="26">
        <f t="shared" si="23"/>
        <v>0</v>
      </c>
      <c r="F495" s="29">
        <f t="shared" si="21"/>
        <v>0</v>
      </c>
      <c r="G495" s="23">
        <f t="shared" si="22"/>
        <v>0</v>
      </c>
      <c r="H495" s="22">
        <f>IFERROR(VLOOKUP(A495,'Banco de dados'!$A$6:F691, 3,0),0)</f>
        <v>0</v>
      </c>
      <c r="I495" s="24">
        <f>IFERROR(VLOOKUP(A495,'Banco de dados'!$A$6:$F$199, 5,0),0)</f>
        <v>0</v>
      </c>
      <c r="J495" s="19"/>
    </row>
    <row r="496" spans="2:10" x14ac:dyDescent="0.25">
      <c r="B496" s="18"/>
      <c r="C496" s="17"/>
      <c r="D496" s="33">
        <f>IFERROR(VLOOKUP(A496,'Banco de dados'!$A$6:H692, 8,0),0)</f>
        <v>0</v>
      </c>
      <c r="E496" s="26">
        <f t="shared" si="23"/>
        <v>0</v>
      </c>
      <c r="F496" s="29">
        <f t="shared" si="21"/>
        <v>0</v>
      </c>
      <c r="G496" s="23">
        <f t="shared" si="22"/>
        <v>0</v>
      </c>
      <c r="H496" s="22">
        <f>IFERROR(VLOOKUP(A496,'Banco de dados'!$A$6:F692, 3,0),0)</f>
        <v>0</v>
      </c>
      <c r="I496" s="24">
        <f>IFERROR(VLOOKUP(A496,'Banco de dados'!$A$6:$F$199, 5,0),0)</f>
        <v>0</v>
      </c>
      <c r="J496" s="19"/>
    </row>
    <row r="497" spans="2:10" x14ac:dyDescent="0.25">
      <c r="B497" s="18"/>
      <c r="C497" s="17"/>
      <c r="D497" s="33">
        <f>IFERROR(VLOOKUP(A497,'Banco de dados'!$A$6:H693, 8,0),0)</f>
        <v>0</v>
      </c>
      <c r="E497" s="26">
        <f t="shared" si="23"/>
        <v>0</v>
      </c>
      <c r="F497" s="29">
        <f t="shared" si="21"/>
        <v>0</v>
      </c>
      <c r="G497" s="23">
        <f t="shared" si="22"/>
        <v>0</v>
      </c>
      <c r="H497" s="22">
        <f>IFERROR(VLOOKUP(A497,'Banco de dados'!$A$6:F693, 3,0),0)</f>
        <v>0</v>
      </c>
      <c r="I497" s="24">
        <f>IFERROR(VLOOKUP(A497,'Banco de dados'!$A$6:$F$199, 5,0),0)</f>
        <v>0</v>
      </c>
      <c r="J497" s="19"/>
    </row>
    <row r="498" spans="2:10" x14ac:dyDescent="0.25">
      <c r="B498" s="18"/>
      <c r="C498" s="17"/>
      <c r="D498" s="33">
        <f>IFERROR(VLOOKUP(A498,'Banco de dados'!$A$6:H694, 8,0),0)</f>
        <v>0</v>
      </c>
      <c r="E498" s="26">
        <f t="shared" si="23"/>
        <v>0</v>
      </c>
      <c r="F498" s="29">
        <f t="shared" si="21"/>
        <v>0</v>
      </c>
      <c r="G498" s="23">
        <f t="shared" si="22"/>
        <v>0</v>
      </c>
      <c r="H498" s="22">
        <f>IFERROR(VLOOKUP(A498,'Banco de dados'!$A$6:F694, 3,0),0)</f>
        <v>0</v>
      </c>
      <c r="I498" s="24">
        <f>IFERROR(VLOOKUP(A498,'Banco de dados'!$A$6:$F$199, 5,0),0)</f>
        <v>0</v>
      </c>
      <c r="J498" s="19"/>
    </row>
    <row r="499" spans="2:10" x14ac:dyDescent="0.25">
      <c r="B499" s="18"/>
      <c r="C499" s="17"/>
      <c r="D499" s="33">
        <f>IFERROR(VLOOKUP(A499,'Banco de dados'!$A$6:H695, 8,0),0)</f>
        <v>0</v>
      </c>
      <c r="E499" s="26">
        <f t="shared" si="23"/>
        <v>0</v>
      </c>
      <c r="F499" s="29">
        <f t="shared" si="21"/>
        <v>0</v>
      </c>
      <c r="G499" s="23">
        <f t="shared" si="22"/>
        <v>0</v>
      </c>
      <c r="H499" s="22">
        <f>IFERROR(VLOOKUP(A499,'Banco de dados'!$A$6:F695, 3,0),0)</f>
        <v>0</v>
      </c>
      <c r="I499" s="24">
        <f>IFERROR(VLOOKUP(A499,'Banco de dados'!$A$6:$F$199, 5,0),0)</f>
        <v>0</v>
      </c>
      <c r="J499" s="19"/>
    </row>
    <row r="500" spans="2:10" x14ac:dyDescent="0.25">
      <c r="B500" s="18"/>
      <c r="C500" s="17"/>
      <c r="D500" s="33">
        <f>IFERROR(VLOOKUP(A500,'Banco de dados'!$A$6:H696, 8,0),0)</f>
        <v>0</v>
      </c>
      <c r="E500" s="26">
        <f t="shared" si="23"/>
        <v>0</v>
      </c>
      <c r="F500" s="29">
        <f t="shared" si="21"/>
        <v>0</v>
      </c>
      <c r="G500" s="23">
        <f t="shared" si="22"/>
        <v>0</v>
      </c>
      <c r="H500" s="22">
        <f>IFERROR(VLOOKUP(A500,'Banco de dados'!$A$6:F696, 3,0),0)</f>
        <v>0</v>
      </c>
      <c r="I500" s="24">
        <f>IFERROR(VLOOKUP(A500,'Banco de dados'!$A$6:$F$199, 5,0),0)</f>
        <v>0</v>
      </c>
      <c r="J500" s="19"/>
    </row>
    <row r="501" spans="2:10" x14ac:dyDescent="0.25">
      <c r="B501" s="18"/>
      <c r="C501" s="17"/>
      <c r="D501" s="33">
        <f>IFERROR(VLOOKUP(A501,'Banco de dados'!$A$6:H697, 8,0),0)</f>
        <v>0</v>
      </c>
      <c r="E501" s="26">
        <f t="shared" si="23"/>
        <v>0</v>
      </c>
      <c r="F501" s="29">
        <f t="shared" si="21"/>
        <v>0</v>
      </c>
      <c r="G501" s="23">
        <f t="shared" si="22"/>
        <v>0</v>
      </c>
      <c r="H501" s="22">
        <f>IFERROR(VLOOKUP(A501,'Banco de dados'!$A$6:F697, 3,0),0)</f>
        <v>0</v>
      </c>
      <c r="I501" s="24">
        <f>IFERROR(VLOOKUP(A501,'Banco de dados'!$A$6:$F$199, 5,0),0)</f>
        <v>0</v>
      </c>
      <c r="J501" s="19"/>
    </row>
    <row r="502" spans="2:10" x14ac:dyDescent="0.25">
      <c r="B502" s="18"/>
      <c r="C502" s="17"/>
      <c r="D502" s="33">
        <f>IFERROR(VLOOKUP(A502,'Banco de dados'!$A$6:H698, 8,0),0)</f>
        <v>0</v>
      </c>
      <c r="E502" s="26">
        <f t="shared" si="23"/>
        <v>0</v>
      </c>
      <c r="F502" s="29">
        <f t="shared" si="21"/>
        <v>0</v>
      </c>
      <c r="G502" s="23">
        <f t="shared" si="22"/>
        <v>0</v>
      </c>
      <c r="H502" s="22">
        <f>IFERROR(VLOOKUP(A502,'Banco de dados'!$A$6:F698, 3,0),0)</f>
        <v>0</v>
      </c>
      <c r="I502" s="24">
        <f>IFERROR(VLOOKUP(A502,'Banco de dados'!$A$6:$F$199, 5,0),0)</f>
        <v>0</v>
      </c>
      <c r="J502" s="19"/>
    </row>
    <row r="503" spans="2:10" x14ac:dyDescent="0.25">
      <c r="B503" s="18"/>
      <c r="C503" s="17"/>
      <c r="D503" s="33">
        <f>IFERROR(VLOOKUP(A503,'Banco de dados'!$A$6:H699, 8,0),0)</f>
        <v>0</v>
      </c>
      <c r="E503" s="26">
        <f t="shared" si="23"/>
        <v>0</v>
      </c>
      <c r="F503" s="29">
        <f t="shared" si="21"/>
        <v>0</v>
      </c>
      <c r="G503" s="23">
        <f t="shared" si="22"/>
        <v>0</v>
      </c>
      <c r="H503" s="22">
        <f>IFERROR(VLOOKUP(A503,'Banco de dados'!$A$6:F699, 3,0),0)</f>
        <v>0</v>
      </c>
      <c r="I503" s="24">
        <f>IFERROR(VLOOKUP(A503,'Banco de dados'!$A$6:$F$199, 5,0),0)</f>
        <v>0</v>
      </c>
      <c r="J503" s="19"/>
    </row>
    <row r="504" spans="2:10" x14ac:dyDescent="0.25">
      <c r="B504" s="18"/>
      <c r="C504" s="17"/>
      <c r="D504" s="33">
        <f>IFERROR(VLOOKUP(A504,'Banco de dados'!$A$6:H700, 8,0),0)</f>
        <v>0</v>
      </c>
      <c r="E504" s="26">
        <f t="shared" si="23"/>
        <v>0</v>
      </c>
      <c r="F504" s="29">
        <f t="shared" si="21"/>
        <v>0</v>
      </c>
      <c r="G504" s="23">
        <f t="shared" si="22"/>
        <v>0</v>
      </c>
      <c r="H504" s="22">
        <f>IFERROR(VLOOKUP(A504,'Banco de dados'!$A$6:F700, 3,0),0)</f>
        <v>0</v>
      </c>
      <c r="I504" s="24">
        <f>IFERROR(VLOOKUP(A504,'Banco de dados'!$A$6:$F$199, 5,0),0)</f>
        <v>0</v>
      </c>
      <c r="J504" s="19"/>
    </row>
    <row r="505" spans="2:10" x14ac:dyDescent="0.25">
      <c r="B505" s="18"/>
      <c r="C505" s="17"/>
      <c r="D505" s="33">
        <f>IFERROR(VLOOKUP(A505,'Banco de dados'!$A$6:H701, 8,0),0)</f>
        <v>0</v>
      </c>
      <c r="E505" s="26">
        <f t="shared" si="23"/>
        <v>0</v>
      </c>
      <c r="F505" s="29">
        <f t="shared" si="21"/>
        <v>0</v>
      </c>
      <c r="G505" s="23">
        <f t="shared" si="22"/>
        <v>0</v>
      </c>
      <c r="H505" s="22">
        <f>IFERROR(VLOOKUP(A505,'Banco de dados'!$A$6:F701, 3,0),0)</f>
        <v>0</v>
      </c>
      <c r="I505" s="24">
        <f>IFERROR(VLOOKUP(A505,'Banco de dados'!$A$6:$F$199, 5,0),0)</f>
        <v>0</v>
      </c>
      <c r="J505" s="19"/>
    </row>
    <row r="506" spans="2:10" x14ac:dyDescent="0.25">
      <c r="B506" s="18"/>
      <c r="C506" s="17"/>
      <c r="D506" s="33">
        <f>IFERROR(VLOOKUP(A506,'Banco de dados'!$A$6:H702, 8,0),0)</f>
        <v>0</v>
      </c>
      <c r="E506" s="26">
        <f t="shared" si="23"/>
        <v>0</v>
      </c>
      <c r="F506" s="29">
        <f t="shared" si="21"/>
        <v>0</v>
      </c>
      <c r="G506" s="23">
        <f t="shared" si="22"/>
        <v>0</v>
      </c>
      <c r="H506" s="22">
        <f>IFERROR(VLOOKUP(A506,'Banco de dados'!$A$6:F702, 3,0),0)</f>
        <v>0</v>
      </c>
      <c r="I506" s="24">
        <f>IFERROR(VLOOKUP(A506,'Banco de dados'!$A$6:$F$199, 5,0),0)</f>
        <v>0</v>
      </c>
      <c r="J506" s="19"/>
    </row>
    <row r="507" spans="2:10" x14ac:dyDescent="0.25">
      <c r="B507" s="18"/>
      <c r="C507" s="17"/>
      <c r="D507" s="33">
        <f>IFERROR(VLOOKUP(A507,'Banco de dados'!$A$6:H703, 8,0),0)</f>
        <v>0</v>
      </c>
      <c r="E507" s="26">
        <f t="shared" si="23"/>
        <v>0</v>
      </c>
      <c r="F507" s="29">
        <f t="shared" si="21"/>
        <v>0</v>
      </c>
      <c r="G507" s="23">
        <f t="shared" si="22"/>
        <v>0</v>
      </c>
      <c r="H507" s="22">
        <f>IFERROR(VLOOKUP(A507,'Banco de dados'!$A$6:F703, 3,0),0)</f>
        <v>0</v>
      </c>
      <c r="I507" s="24">
        <f>IFERROR(VLOOKUP(A507,'Banco de dados'!$A$6:$F$199, 5,0),0)</f>
        <v>0</v>
      </c>
      <c r="J507" s="19"/>
    </row>
    <row r="508" spans="2:10" x14ac:dyDescent="0.25">
      <c r="B508" s="18"/>
      <c r="C508" s="17"/>
      <c r="D508" s="33">
        <f>IFERROR(VLOOKUP(A508,'Banco de dados'!$A$6:H704, 8,0),0)</f>
        <v>0</v>
      </c>
      <c r="E508" s="26">
        <f t="shared" si="23"/>
        <v>0</v>
      </c>
      <c r="F508" s="29">
        <f t="shared" si="21"/>
        <v>0</v>
      </c>
      <c r="G508" s="23">
        <f t="shared" si="22"/>
        <v>0</v>
      </c>
      <c r="H508" s="22">
        <f>IFERROR(VLOOKUP(A508,'Banco de dados'!$A$6:F704, 3,0),0)</f>
        <v>0</v>
      </c>
      <c r="I508" s="24">
        <f>IFERROR(VLOOKUP(A508,'Banco de dados'!$A$6:$F$199, 5,0),0)</f>
        <v>0</v>
      </c>
      <c r="J508" s="19"/>
    </row>
    <row r="509" spans="2:10" x14ac:dyDescent="0.25">
      <c r="B509" s="18"/>
      <c r="C509" s="17"/>
      <c r="D509" s="33">
        <f>IFERROR(VLOOKUP(A509,'Banco de dados'!$A$6:H705, 8,0),0)</f>
        <v>0</v>
      </c>
      <c r="E509" s="26">
        <f t="shared" si="23"/>
        <v>0</v>
      </c>
      <c r="F509" s="29">
        <f t="shared" si="21"/>
        <v>0</v>
      </c>
      <c r="G509" s="23">
        <f t="shared" si="22"/>
        <v>0</v>
      </c>
      <c r="H509" s="22">
        <f>IFERROR(VLOOKUP(A509,'Banco de dados'!$A$6:F705, 3,0),0)</f>
        <v>0</v>
      </c>
      <c r="I509" s="24">
        <f>IFERROR(VLOOKUP(A509,'Banco de dados'!$A$6:$F$199, 5,0),0)</f>
        <v>0</v>
      </c>
      <c r="J509" s="19"/>
    </row>
    <row r="510" spans="2:10" x14ac:dyDescent="0.25">
      <c r="B510" s="18"/>
      <c r="C510" s="17"/>
      <c r="D510" s="33">
        <f>IFERROR(VLOOKUP(A510,'Banco de dados'!$A$6:H706, 8,0),0)</f>
        <v>0</v>
      </c>
      <c r="E510" s="26">
        <f t="shared" si="23"/>
        <v>0</v>
      </c>
      <c r="F510" s="29">
        <f t="shared" si="21"/>
        <v>0</v>
      </c>
      <c r="G510" s="23">
        <f t="shared" si="22"/>
        <v>0</v>
      </c>
      <c r="H510" s="22">
        <f>IFERROR(VLOOKUP(A510,'Banco de dados'!$A$6:F706, 3,0),0)</f>
        <v>0</v>
      </c>
      <c r="I510" s="24">
        <f>IFERROR(VLOOKUP(A510,'Banco de dados'!$A$6:$F$199, 5,0),0)</f>
        <v>0</v>
      </c>
      <c r="J510" s="19"/>
    </row>
    <row r="511" spans="2:10" x14ac:dyDescent="0.25">
      <c r="B511" s="18"/>
      <c r="C511" s="17"/>
      <c r="D511" s="33">
        <f>IFERROR(VLOOKUP(A511,'Banco de dados'!$A$6:H707, 8,0),0)</f>
        <v>0</v>
      </c>
      <c r="E511" s="26">
        <f t="shared" si="23"/>
        <v>0</v>
      </c>
      <c r="F511" s="29">
        <f t="shared" si="21"/>
        <v>0</v>
      </c>
      <c r="G511" s="23">
        <f t="shared" si="22"/>
        <v>0</v>
      </c>
      <c r="H511" s="22">
        <f>IFERROR(VLOOKUP(A511,'Banco de dados'!$A$6:F707, 3,0),0)</f>
        <v>0</v>
      </c>
      <c r="I511" s="24">
        <f>IFERROR(VLOOKUP(A511,'Banco de dados'!$A$6:$F$199, 5,0),0)</f>
        <v>0</v>
      </c>
      <c r="J511" s="19"/>
    </row>
    <row r="512" spans="2:10" x14ac:dyDescent="0.25">
      <c r="B512" s="18"/>
      <c r="C512" s="17"/>
      <c r="D512" s="33">
        <f>IFERROR(VLOOKUP(A512,'Banco de dados'!$A$6:H708, 8,0),0)</f>
        <v>0</v>
      </c>
      <c r="E512" s="26">
        <f t="shared" si="23"/>
        <v>0</v>
      </c>
      <c r="F512" s="29">
        <f t="shared" si="21"/>
        <v>0</v>
      </c>
      <c r="G512" s="23">
        <f t="shared" si="22"/>
        <v>0</v>
      </c>
      <c r="H512" s="22">
        <f>IFERROR(VLOOKUP(A512,'Banco de dados'!$A$6:F708, 3,0),0)</f>
        <v>0</v>
      </c>
      <c r="I512" s="24">
        <f>IFERROR(VLOOKUP(A512,'Banco de dados'!$A$6:$F$199, 5,0),0)</f>
        <v>0</v>
      </c>
      <c r="J512" s="19"/>
    </row>
    <row r="513" spans="2:10" x14ac:dyDescent="0.25">
      <c r="B513" s="18"/>
      <c r="C513" s="17"/>
      <c r="D513" s="33">
        <f>IFERROR(VLOOKUP(A513,'Banco de dados'!$A$6:H709, 8,0),0)</f>
        <v>0</v>
      </c>
      <c r="E513" s="26">
        <f t="shared" si="23"/>
        <v>0</v>
      </c>
      <c r="F513" s="29">
        <f t="shared" si="21"/>
        <v>0</v>
      </c>
      <c r="G513" s="23">
        <f t="shared" si="22"/>
        <v>0</v>
      </c>
      <c r="H513" s="22">
        <f>IFERROR(VLOOKUP(A513,'Banco de dados'!$A$6:F709, 3,0),0)</f>
        <v>0</v>
      </c>
      <c r="I513" s="24">
        <f>IFERROR(VLOOKUP(A513,'Banco de dados'!$A$6:$F$199, 5,0),0)</f>
        <v>0</v>
      </c>
      <c r="J513" s="19"/>
    </row>
    <row r="514" spans="2:10" x14ac:dyDescent="0.25">
      <c r="B514" s="18"/>
      <c r="C514" s="17"/>
      <c r="D514" s="33">
        <f>IFERROR(VLOOKUP(A514,'Banco de dados'!$A$6:H710, 8,0),0)</f>
        <v>0</v>
      </c>
      <c r="E514" s="26">
        <f t="shared" si="23"/>
        <v>0</v>
      </c>
      <c r="F514" s="29">
        <f t="shared" si="21"/>
        <v>0</v>
      </c>
      <c r="G514" s="23">
        <f t="shared" si="22"/>
        <v>0</v>
      </c>
      <c r="H514" s="22">
        <f>IFERROR(VLOOKUP(A514,'Banco de dados'!$A$6:F710, 3,0),0)</f>
        <v>0</v>
      </c>
      <c r="I514" s="24">
        <f>IFERROR(VLOOKUP(A514,'Banco de dados'!$A$6:$F$199, 5,0),0)</f>
        <v>0</v>
      </c>
      <c r="J514" s="19"/>
    </row>
    <row r="515" spans="2:10" x14ac:dyDescent="0.25">
      <c r="B515" s="18"/>
      <c r="C515" s="17"/>
      <c r="D515" s="33">
        <f>IFERROR(VLOOKUP(A515,'Banco de dados'!$A$6:H711, 8,0),0)</f>
        <v>0</v>
      </c>
      <c r="E515" s="26">
        <f t="shared" si="23"/>
        <v>0</v>
      </c>
      <c r="F515" s="29">
        <f t="shared" ref="F515:F578" si="24">E515*I515</f>
        <v>0</v>
      </c>
      <c r="G515" s="23">
        <f t="shared" ref="G515:G578" si="25">E515*H515</f>
        <v>0</v>
      </c>
      <c r="H515" s="22">
        <f>IFERROR(VLOOKUP(A515,'Banco de dados'!$A$6:F711, 3,0),0)</f>
        <v>0</v>
      </c>
      <c r="I515" s="24">
        <f>IFERROR(VLOOKUP(A515,'Banco de dados'!$A$6:$F$199, 5,0),0)</f>
        <v>0</v>
      </c>
      <c r="J515" s="19"/>
    </row>
    <row r="516" spans="2:10" x14ac:dyDescent="0.25">
      <c r="B516" s="18"/>
      <c r="C516" s="17"/>
      <c r="D516" s="33">
        <f>IFERROR(VLOOKUP(A516,'Banco de dados'!$A$6:H712, 8,0),0)</f>
        <v>0</v>
      </c>
      <c r="E516" s="26">
        <f t="shared" ref="E516:E579" si="26">B516*C516</f>
        <v>0</v>
      </c>
      <c r="F516" s="29">
        <f t="shared" si="24"/>
        <v>0</v>
      </c>
      <c r="G516" s="23">
        <f t="shared" si="25"/>
        <v>0</v>
      </c>
      <c r="H516" s="22">
        <f>IFERROR(VLOOKUP(A516,'Banco de dados'!$A$6:F712, 3,0),0)</f>
        <v>0</v>
      </c>
      <c r="I516" s="24">
        <f>IFERROR(VLOOKUP(A516,'Banco de dados'!$A$6:$F$199, 5,0),0)</f>
        <v>0</v>
      </c>
      <c r="J516" s="19"/>
    </row>
    <row r="517" spans="2:10" x14ac:dyDescent="0.25">
      <c r="B517" s="18"/>
      <c r="C517" s="17"/>
      <c r="D517" s="33">
        <f>IFERROR(VLOOKUP(A517,'Banco de dados'!$A$6:H713, 8,0),0)</f>
        <v>0</v>
      </c>
      <c r="E517" s="26">
        <f t="shared" si="26"/>
        <v>0</v>
      </c>
      <c r="F517" s="29">
        <f t="shared" si="24"/>
        <v>0</v>
      </c>
      <c r="G517" s="23">
        <f t="shared" si="25"/>
        <v>0</v>
      </c>
      <c r="H517" s="22">
        <f>IFERROR(VLOOKUP(A517,'Banco de dados'!$A$6:F713, 3,0),0)</f>
        <v>0</v>
      </c>
      <c r="I517" s="24">
        <f>IFERROR(VLOOKUP(A517,'Banco de dados'!$A$6:$F$199, 5,0),0)</f>
        <v>0</v>
      </c>
      <c r="J517" s="19"/>
    </row>
    <row r="518" spans="2:10" x14ac:dyDescent="0.25">
      <c r="B518" s="18"/>
      <c r="C518" s="17"/>
      <c r="D518" s="33">
        <f>IFERROR(VLOOKUP(A518,'Banco de dados'!$A$6:H714, 8,0),0)</f>
        <v>0</v>
      </c>
      <c r="E518" s="26">
        <f t="shared" si="26"/>
        <v>0</v>
      </c>
      <c r="F518" s="29">
        <f t="shared" si="24"/>
        <v>0</v>
      </c>
      <c r="G518" s="23">
        <f t="shared" si="25"/>
        <v>0</v>
      </c>
      <c r="H518" s="22">
        <f>IFERROR(VLOOKUP(A518,'Banco de dados'!$A$6:F714, 3,0),0)</f>
        <v>0</v>
      </c>
      <c r="I518" s="24">
        <f>IFERROR(VLOOKUP(A518,'Banco de dados'!$A$6:$F$199, 5,0),0)</f>
        <v>0</v>
      </c>
      <c r="J518" s="19"/>
    </row>
    <row r="519" spans="2:10" x14ac:dyDescent="0.25">
      <c r="B519" s="18"/>
      <c r="C519" s="17"/>
      <c r="D519" s="33">
        <f>IFERROR(VLOOKUP(A519,'Banco de dados'!$A$6:H715, 8,0),0)</f>
        <v>0</v>
      </c>
      <c r="E519" s="26">
        <f t="shared" si="26"/>
        <v>0</v>
      </c>
      <c r="F519" s="29">
        <f t="shared" si="24"/>
        <v>0</v>
      </c>
      <c r="G519" s="23">
        <f t="shared" si="25"/>
        <v>0</v>
      </c>
      <c r="H519" s="22">
        <f>IFERROR(VLOOKUP(A519,'Banco de dados'!$A$6:F715, 3,0),0)</f>
        <v>0</v>
      </c>
      <c r="I519" s="24">
        <f>IFERROR(VLOOKUP(A519,'Banco de dados'!$A$6:$F$199, 5,0),0)</f>
        <v>0</v>
      </c>
      <c r="J519" s="19"/>
    </row>
    <row r="520" spans="2:10" x14ac:dyDescent="0.25">
      <c r="B520" s="18"/>
      <c r="C520" s="17"/>
      <c r="D520" s="33">
        <f>IFERROR(VLOOKUP(A520,'Banco de dados'!$A$6:H716, 8,0),0)</f>
        <v>0</v>
      </c>
      <c r="E520" s="26">
        <f t="shared" si="26"/>
        <v>0</v>
      </c>
      <c r="F520" s="29">
        <f t="shared" si="24"/>
        <v>0</v>
      </c>
      <c r="G520" s="23">
        <f t="shared" si="25"/>
        <v>0</v>
      </c>
      <c r="H520" s="22">
        <f>IFERROR(VLOOKUP(A520,'Banco de dados'!$A$6:F716, 3,0),0)</f>
        <v>0</v>
      </c>
      <c r="I520" s="24">
        <f>IFERROR(VLOOKUP(A520,'Banco de dados'!$A$6:$F$199, 5,0),0)</f>
        <v>0</v>
      </c>
      <c r="J520" s="19"/>
    </row>
    <row r="521" spans="2:10" x14ac:dyDescent="0.25">
      <c r="B521" s="18"/>
      <c r="C521" s="17"/>
      <c r="D521" s="33">
        <f>IFERROR(VLOOKUP(A521,'Banco de dados'!$A$6:H717, 8,0),0)</f>
        <v>0</v>
      </c>
      <c r="E521" s="26">
        <f t="shared" si="26"/>
        <v>0</v>
      </c>
      <c r="F521" s="29">
        <f t="shared" si="24"/>
        <v>0</v>
      </c>
      <c r="G521" s="23">
        <f t="shared" si="25"/>
        <v>0</v>
      </c>
      <c r="H521" s="22">
        <f>IFERROR(VLOOKUP(A521,'Banco de dados'!$A$6:F717, 3,0),0)</f>
        <v>0</v>
      </c>
      <c r="I521" s="24">
        <f>IFERROR(VLOOKUP(A521,'Banco de dados'!$A$6:$F$199, 5,0),0)</f>
        <v>0</v>
      </c>
      <c r="J521" s="19"/>
    </row>
    <row r="522" spans="2:10" x14ac:dyDescent="0.25">
      <c r="B522" s="18"/>
      <c r="C522" s="17"/>
      <c r="D522" s="33">
        <f>IFERROR(VLOOKUP(A522,'Banco de dados'!$A$6:H718, 8,0),0)</f>
        <v>0</v>
      </c>
      <c r="E522" s="26">
        <f t="shared" si="26"/>
        <v>0</v>
      </c>
      <c r="F522" s="29">
        <f t="shared" si="24"/>
        <v>0</v>
      </c>
      <c r="G522" s="23">
        <f t="shared" si="25"/>
        <v>0</v>
      </c>
      <c r="H522" s="22">
        <f>IFERROR(VLOOKUP(A522,'Banco de dados'!$A$6:F718, 3,0),0)</f>
        <v>0</v>
      </c>
      <c r="I522" s="24">
        <f>IFERROR(VLOOKUP(A522,'Banco de dados'!$A$6:$F$199, 5,0),0)</f>
        <v>0</v>
      </c>
      <c r="J522" s="19"/>
    </row>
    <row r="523" spans="2:10" x14ac:dyDescent="0.25">
      <c r="B523" s="18"/>
      <c r="C523" s="17"/>
      <c r="D523" s="33">
        <f>IFERROR(VLOOKUP(A523,'Banco de dados'!$A$6:H719, 8,0),0)</f>
        <v>0</v>
      </c>
      <c r="E523" s="26">
        <f t="shared" si="26"/>
        <v>0</v>
      </c>
      <c r="F523" s="29">
        <f t="shared" si="24"/>
        <v>0</v>
      </c>
      <c r="G523" s="23">
        <f t="shared" si="25"/>
        <v>0</v>
      </c>
      <c r="H523" s="22">
        <f>IFERROR(VLOOKUP(A523,'Banco de dados'!$A$6:F719, 3,0),0)</f>
        <v>0</v>
      </c>
      <c r="I523" s="24">
        <f>IFERROR(VLOOKUP(A523,'Banco de dados'!$A$6:$F$199, 5,0),0)</f>
        <v>0</v>
      </c>
      <c r="J523" s="19"/>
    </row>
    <row r="524" spans="2:10" x14ac:dyDescent="0.25">
      <c r="B524" s="18"/>
      <c r="C524" s="17"/>
      <c r="D524" s="33">
        <f>IFERROR(VLOOKUP(A524,'Banco de dados'!$A$6:H720, 8,0),0)</f>
        <v>0</v>
      </c>
      <c r="E524" s="26">
        <f t="shared" si="26"/>
        <v>0</v>
      </c>
      <c r="F524" s="29">
        <f t="shared" si="24"/>
        <v>0</v>
      </c>
      <c r="G524" s="23">
        <f t="shared" si="25"/>
        <v>0</v>
      </c>
      <c r="H524" s="22">
        <f>IFERROR(VLOOKUP(A524,'Banco de dados'!$A$6:F720, 3,0),0)</f>
        <v>0</v>
      </c>
      <c r="I524" s="24">
        <f>IFERROR(VLOOKUP(A524,'Banco de dados'!$A$6:$F$199, 5,0),0)</f>
        <v>0</v>
      </c>
      <c r="J524" s="19"/>
    </row>
    <row r="525" spans="2:10" x14ac:dyDescent="0.25">
      <c r="B525" s="18"/>
      <c r="C525" s="17"/>
      <c r="D525" s="33">
        <f>IFERROR(VLOOKUP(A525,'Banco de dados'!$A$6:H721, 8,0),0)</f>
        <v>0</v>
      </c>
      <c r="E525" s="26">
        <f t="shared" si="26"/>
        <v>0</v>
      </c>
      <c r="F525" s="29">
        <f t="shared" si="24"/>
        <v>0</v>
      </c>
      <c r="G525" s="23">
        <f t="shared" si="25"/>
        <v>0</v>
      </c>
      <c r="H525" s="22">
        <f>IFERROR(VLOOKUP(A525,'Banco de dados'!$A$6:F721, 3,0),0)</f>
        <v>0</v>
      </c>
      <c r="I525" s="24">
        <f>IFERROR(VLOOKUP(A525,'Banco de dados'!$A$6:$F$199, 5,0),0)</f>
        <v>0</v>
      </c>
      <c r="J525" s="19"/>
    </row>
    <row r="526" spans="2:10" x14ac:dyDescent="0.25">
      <c r="B526" s="18"/>
      <c r="C526" s="17"/>
      <c r="D526" s="33">
        <f>IFERROR(VLOOKUP(A526,'Banco de dados'!$A$6:H722, 8,0),0)</f>
        <v>0</v>
      </c>
      <c r="E526" s="26">
        <f t="shared" si="26"/>
        <v>0</v>
      </c>
      <c r="F526" s="29">
        <f t="shared" si="24"/>
        <v>0</v>
      </c>
      <c r="G526" s="23">
        <f t="shared" si="25"/>
        <v>0</v>
      </c>
      <c r="H526" s="22">
        <f>IFERROR(VLOOKUP(A526,'Banco de dados'!$A$6:F722, 3,0),0)</f>
        <v>0</v>
      </c>
      <c r="I526" s="24">
        <f>IFERROR(VLOOKUP(A526,'Banco de dados'!$A$6:$F$199, 5,0),0)</f>
        <v>0</v>
      </c>
      <c r="J526" s="19"/>
    </row>
    <row r="527" spans="2:10" x14ac:dyDescent="0.25">
      <c r="B527" s="18"/>
      <c r="C527" s="17"/>
      <c r="D527" s="33">
        <f>IFERROR(VLOOKUP(A527,'Banco de dados'!$A$6:H723, 8,0),0)</f>
        <v>0</v>
      </c>
      <c r="E527" s="26">
        <f t="shared" si="26"/>
        <v>0</v>
      </c>
      <c r="F527" s="29">
        <f t="shared" si="24"/>
        <v>0</v>
      </c>
      <c r="G527" s="23">
        <f t="shared" si="25"/>
        <v>0</v>
      </c>
      <c r="H527" s="22">
        <f>IFERROR(VLOOKUP(A527,'Banco de dados'!$A$6:F723, 3,0),0)</f>
        <v>0</v>
      </c>
      <c r="I527" s="24">
        <f>IFERROR(VLOOKUP(A527,'Banco de dados'!$A$6:$F$199, 5,0),0)</f>
        <v>0</v>
      </c>
      <c r="J527" s="19"/>
    </row>
    <row r="528" spans="2:10" x14ac:dyDescent="0.25">
      <c r="B528" s="18"/>
      <c r="C528" s="17"/>
      <c r="D528" s="33">
        <f>IFERROR(VLOOKUP(A528,'Banco de dados'!$A$6:H724, 8,0),0)</f>
        <v>0</v>
      </c>
      <c r="E528" s="26">
        <f t="shared" si="26"/>
        <v>0</v>
      </c>
      <c r="F528" s="29">
        <f t="shared" si="24"/>
        <v>0</v>
      </c>
      <c r="G528" s="23">
        <f t="shared" si="25"/>
        <v>0</v>
      </c>
      <c r="H528" s="22">
        <f>IFERROR(VLOOKUP(A528,'Banco de dados'!$A$6:F724, 3,0),0)</f>
        <v>0</v>
      </c>
      <c r="I528" s="24">
        <f>IFERROR(VLOOKUP(A528,'Banco de dados'!$A$6:$F$199, 5,0),0)</f>
        <v>0</v>
      </c>
      <c r="J528" s="19"/>
    </row>
    <row r="529" spans="2:10" x14ac:dyDescent="0.25">
      <c r="B529" s="18"/>
      <c r="C529" s="17"/>
      <c r="D529" s="33">
        <f>IFERROR(VLOOKUP(A529,'Banco de dados'!$A$6:H725, 8,0),0)</f>
        <v>0</v>
      </c>
      <c r="E529" s="26">
        <f t="shared" si="26"/>
        <v>0</v>
      </c>
      <c r="F529" s="29">
        <f t="shared" si="24"/>
        <v>0</v>
      </c>
      <c r="G529" s="23">
        <f t="shared" si="25"/>
        <v>0</v>
      </c>
      <c r="H529" s="22">
        <f>IFERROR(VLOOKUP(A529,'Banco de dados'!$A$6:F725, 3,0),0)</f>
        <v>0</v>
      </c>
      <c r="I529" s="24">
        <f>IFERROR(VLOOKUP(A529,'Banco de dados'!$A$6:$F$199, 5,0),0)</f>
        <v>0</v>
      </c>
      <c r="J529" s="19"/>
    </row>
    <row r="530" spans="2:10" x14ac:dyDescent="0.25">
      <c r="B530" s="18"/>
      <c r="C530" s="17"/>
      <c r="D530" s="33">
        <f>IFERROR(VLOOKUP(A530,'Banco de dados'!$A$6:H726, 8,0),0)</f>
        <v>0</v>
      </c>
      <c r="E530" s="26">
        <f t="shared" si="26"/>
        <v>0</v>
      </c>
      <c r="F530" s="29">
        <f t="shared" si="24"/>
        <v>0</v>
      </c>
      <c r="G530" s="23">
        <f t="shared" si="25"/>
        <v>0</v>
      </c>
      <c r="H530" s="22">
        <f>IFERROR(VLOOKUP(A530,'Banco de dados'!$A$6:F726, 3,0),0)</f>
        <v>0</v>
      </c>
      <c r="I530" s="24">
        <f>IFERROR(VLOOKUP(A530,'Banco de dados'!$A$6:$F$199, 5,0),0)</f>
        <v>0</v>
      </c>
      <c r="J530" s="19"/>
    </row>
    <row r="531" spans="2:10" x14ac:dyDescent="0.25">
      <c r="B531" s="18"/>
      <c r="C531" s="17"/>
      <c r="D531" s="33">
        <f>IFERROR(VLOOKUP(A531,'Banco de dados'!$A$6:H727, 8,0),0)</f>
        <v>0</v>
      </c>
      <c r="E531" s="26">
        <f t="shared" si="26"/>
        <v>0</v>
      </c>
      <c r="F531" s="29">
        <f t="shared" si="24"/>
        <v>0</v>
      </c>
      <c r="G531" s="23">
        <f t="shared" si="25"/>
        <v>0</v>
      </c>
      <c r="H531" s="22">
        <f>IFERROR(VLOOKUP(A531,'Banco de dados'!$A$6:F727, 3,0),0)</f>
        <v>0</v>
      </c>
      <c r="I531" s="24">
        <f>IFERROR(VLOOKUP(A531,'Banco de dados'!$A$6:$F$199, 5,0),0)</f>
        <v>0</v>
      </c>
      <c r="J531" s="19"/>
    </row>
    <row r="532" spans="2:10" x14ac:dyDescent="0.25">
      <c r="B532" s="18"/>
      <c r="C532" s="17"/>
      <c r="D532" s="33">
        <f>IFERROR(VLOOKUP(A532,'Banco de dados'!$A$6:H728, 8,0),0)</f>
        <v>0</v>
      </c>
      <c r="E532" s="26">
        <f t="shared" si="26"/>
        <v>0</v>
      </c>
      <c r="F532" s="29">
        <f t="shared" si="24"/>
        <v>0</v>
      </c>
      <c r="G532" s="23">
        <f t="shared" si="25"/>
        <v>0</v>
      </c>
      <c r="H532" s="22">
        <f>IFERROR(VLOOKUP(A532,'Banco de dados'!$A$6:F728, 3,0),0)</f>
        <v>0</v>
      </c>
      <c r="I532" s="24">
        <f>IFERROR(VLOOKUP(A532,'Banco de dados'!$A$6:$F$199, 5,0),0)</f>
        <v>0</v>
      </c>
      <c r="J532" s="19"/>
    </row>
    <row r="533" spans="2:10" x14ac:dyDescent="0.25">
      <c r="B533" s="18"/>
      <c r="C533" s="17"/>
      <c r="D533" s="33">
        <f>IFERROR(VLOOKUP(A533,'Banco de dados'!$A$6:H729, 8,0),0)</f>
        <v>0</v>
      </c>
      <c r="E533" s="26">
        <f t="shared" si="26"/>
        <v>0</v>
      </c>
      <c r="F533" s="29">
        <f t="shared" si="24"/>
        <v>0</v>
      </c>
      <c r="G533" s="23">
        <f t="shared" si="25"/>
        <v>0</v>
      </c>
      <c r="H533" s="22">
        <f>IFERROR(VLOOKUP(A533,'Banco de dados'!$A$6:F729, 3,0),0)</f>
        <v>0</v>
      </c>
      <c r="I533" s="24">
        <f>IFERROR(VLOOKUP(A533,'Banco de dados'!$A$6:$F$199, 5,0),0)</f>
        <v>0</v>
      </c>
      <c r="J533" s="19"/>
    </row>
    <row r="534" spans="2:10" x14ac:dyDescent="0.25">
      <c r="B534" s="18"/>
      <c r="C534" s="17"/>
      <c r="D534" s="33">
        <f>IFERROR(VLOOKUP(A534,'Banco de dados'!$A$6:H730, 8,0),0)</f>
        <v>0</v>
      </c>
      <c r="E534" s="26">
        <f t="shared" si="26"/>
        <v>0</v>
      </c>
      <c r="F534" s="29">
        <f t="shared" si="24"/>
        <v>0</v>
      </c>
      <c r="G534" s="23">
        <f t="shared" si="25"/>
        <v>0</v>
      </c>
      <c r="H534" s="22">
        <f>IFERROR(VLOOKUP(A534,'Banco de dados'!$A$6:F730, 3,0),0)</f>
        <v>0</v>
      </c>
      <c r="I534" s="24">
        <f>IFERROR(VLOOKUP(A534,'Banco de dados'!$A$6:$F$199, 5,0),0)</f>
        <v>0</v>
      </c>
      <c r="J534" s="19"/>
    </row>
    <row r="535" spans="2:10" x14ac:dyDescent="0.25">
      <c r="B535" s="18"/>
      <c r="C535" s="17"/>
      <c r="D535" s="33">
        <f>IFERROR(VLOOKUP(A535,'Banco de dados'!$A$6:H731, 8,0),0)</f>
        <v>0</v>
      </c>
      <c r="E535" s="26">
        <f t="shared" si="26"/>
        <v>0</v>
      </c>
      <c r="F535" s="29">
        <f t="shared" si="24"/>
        <v>0</v>
      </c>
      <c r="G535" s="23">
        <f t="shared" si="25"/>
        <v>0</v>
      </c>
      <c r="H535" s="22">
        <f>IFERROR(VLOOKUP(A535,'Banco de dados'!$A$6:F731, 3,0),0)</f>
        <v>0</v>
      </c>
      <c r="I535" s="24">
        <f>IFERROR(VLOOKUP(A535,'Banco de dados'!$A$6:$F$199, 5,0),0)</f>
        <v>0</v>
      </c>
      <c r="J535" s="19"/>
    </row>
    <row r="536" spans="2:10" x14ac:dyDescent="0.25">
      <c r="B536" s="18"/>
      <c r="C536" s="17"/>
      <c r="D536" s="33">
        <f>IFERROR(VLOOKUP(A536,'Banco de dados'!$A$6:H732, 8,0),0)</f>
        <v>0</v>
      </c>
      <c r="E536" s="26">
        <f t="shared" si="26"/>
        <v>0</v>
      </c>
      <c r="F536" s="29">
        <f t="shared" si="24"/>
        <v>0</v>
      </c>
      <c r="G536" s="23">
        <f t="shared" si="25"/>
        <v>0</v>
      </c>
      <c r="H536" s="22">
        <f>IFERROR(VLOOKUP(A536,'Banco de dados'!$A$6:F732, 3,0),0)</f>
        <v>0</v>
      </c>
      <c r="I536" s="24">
        <f>IFERROR(VLOOKUP(A536,'Banco de dados'!$A$6:$F$199, 5,0),0)</f>
        <v>0</v>
      </c>
      <c r="J536" s="19"/>
    </row>
    <row r="537" spans="2:10" x14ac:dyDescent="0.25">
      <c r="B537" s="18"/>
      <c r="C537" s="17"/>
      <c r="D537" s="33">
        <f>IFERROR(VLOOKUP(A537,'Banco de dados'!$A$6:H733, 8,0),0)</f>
        <v>0</v>
      </c>
      <c r="E537" s="26">
        <f t="shared" si="26"/>
        <v>0</v>
      </c>
      <c r="F537" s="29">
        <f t="shared" si="24"/>
        <v>0</v>
      </c>
      <c r="G537" s="23">
        <f t="shared" si="25"/>
        <v>0</v>
      </c>
      <c r="H537" s="22">
        <f>IFERROR(VLOOKUP(A537,'Banco de dados'!$A$6:F733, 3,0),0)</f>
        <v>0</v>
      </c>
      <c r="I537" s="24">
        <f>IFERROR(VLOOKUP(A537,'Banco de dados'!$A$6:$F$199, 5,0),0)</f>
        <v>0</v>
      </c>
      <c r="J537" s="19"/>
    </row>
    <row r="538" spans="2:10" x14ac:dyDescent="0.25">
      <c r="B538" s="18"/>
      <c r="C538" s="17"/>
      <c r="D538" s="33">
        <f>IFERROR(VLOOKUP(A538,'Banco de dados'!$A$6:H734, 8,0),0)</f>
        <v>0</v>
      </c>
      <c r="E538" s="26">
        <f t="shared" si="26"/>
        <v>0</v>
      </c>
      <c r="F538" s="29">
        <f t="shared" si="24"/>
        <v>0</v>
      </c>
      <c r="G538" s="23">
        <f t="shared" si="25"/>
        <v>0</v>
      </c>
      <c r="H538" s="22">
        <f>IFERROR(VLOOKUP(A538,'Banco de dados'!$A$6:F734, 3,0),0)</f>
        <v>0</v>
      </c>
      <c r="I538" s="24">
        <f>IFERROR(VLOOKUP(A538,'Banco de dados'!$A$6:$F$199, 5,0),0)</f>
        <v>0</v>
      </c>
      <c r="J538" s="19"/>
    </row>
    <row r="539" spans="2:10" x14ac:dyDescent="0.25">
      <c r="B539" s="18"/>
      <c r="C539" s="17"/>
      <c r="D539" s="33">
        <f>IFERROR(VLOOKUP(A539,'Banco de dados'!$A$6:H735, 8,0),0)</f>
        <v>0</v>
      </c>
      <c r="E539" s="26">
        <f t="shared" si="26"/>
        <v>0</v>
      </c>
      <c r="F539" s="29">
        <f t="shared" si="24"/>
        <v>0</v>
      </c>
      <c r="G539" s="23">
        <f t="shared" si="25"/>
        <v>0</v>
      </c>
      <c r="H539" s="22">
        <f>IFERROR(VLOOKUP(A539,'Banco de dados'!$A$6:F735, 3,0),0)</f>
        <v>0</v>
      </c>
      <c r="I539" s="24">
        <f>IFERROR(VLOOKUP(A539,'Banco de dados'!$A$6:$F$199, 5,0),0)</f>
        <v>0</v>
      </c>
      <c r="J539" s="19"/>
    </row>
    <row r="540" spans="2:10" x14ac:dyDescent="0.25">
      <c r="B540" s="18"/>
      <c r="C540" s="17"/>
      <c r="D540" s="33">
        <f>IFERROR(VLOOKUP(A540,'Banco de dados'!$A$6:H736, 8,0),0)</f>
        <v>0</v>
      </c>
      <c r="E540" s="26">
        <f t="shared" si="26"/>
        <v>0</v>
      </c>
      <c r="F540" s="29">
        <f t="shared" si="24"/>
        <v>0</v>
      </c>
      <c r="G540" s="23">
        <f t="shared" si="25"/>
        <v>0</v>
      </c>
      <c r="H540" s="22">
        <f>IFERROR(VLOOKUP(A540,'Banco de dados'!$A$6:F736, 3,0),0)</f>
        <v>0</v>
      </c>
      <c r="I540" s="24">
        <f>IFERROR(VLOOKUP(A540,'Banco de dados'!$A$6:$F$199, 5,0),0)</f>
        <v>0</v>
      </c>
      <c r="J540" s="19"/>
    </row>
    <row r="541" spans="2:10" x14ac:dyDescent="0.25">
      <c r="B541" s="18"/>
      <c r="C541" s="17"/>
      <c r="D541" s="33">
        <f>IFERROR(VLOOKUP(A541,'Banco de dados'!$A$6:H737, 8,0),0)</f>
        <v>0</v>
      </c>
      <c r="E541" s="26">
        <f t="shared" si="26"/>
        <v>0</v>
      </c>
      <c r="F541" s="29">
        <f t="shared" si="24"/>
        <v>0</v>
      </c>
      <c r="G541" s="23">
        <f t="shared" si="25"/>
        <v>0</v>
      </c>
      <c r="H541" s="22">
        <f>IFERROR(VLOOKUP(A541,'Banco de dados'!$A$6:F737, 3,0),0)</f>
        <v>0</v>
      </c>
      <c r="I541" s="24">
        <f>IFERROR(VLOOKUP(A541,'Banco de dados'!$A$6:$F$199, 5,0),0)</f>
        <v>0</v>
      </c>
      <c r="J541" s="19"/>
    </row>
    <row r="542" spans="2:10" x14ac:dyDescent="0.25">
      <c r="B542" s="18"/>
      <c r="C542" s="17"/>
      <c r="D542" s="33">
        <f>IFERROR(VLOOKUP(A542,'Banco de dados'!$A$6:H738, 8,0),0)</f>
        <v>0</v>
      </c>
      <c r="E542" s="26">
        <f t="shared" si="26"/>
        <v>0</v>
      </c>
      <c r="F542" s="29">
        <f t="shared" si="24"/>
        <v>0</v>
      </c>
      <c r="G542" s="23">
        <f t="shared" si="25"/>
        <v>0</v>
      </c>
      <c r="H542" s="22">
        <f>IFERROR(VLOOKUP(A542,'Banco de dados'!$A$6:F738, 3,0),0)</f>
        <v>0</v>
      </c>
      <c r="I542" s="24">
        <f>IFERROR(VLOOKUP(A542,'Banco de dados'!$A$6:$F$199, 5,0),0)</f>
        <v>0</v>
      </c>
      <c r="J542" s="19"/>
    </row>
    <row r="543" spans="2:10" x14ac:dyDescent="0.25">
      <c r="B543" s="18"/>
      <c r="C543" s="17"/>
      <c r="D543" s="33">
        <f>IFERROR(VLOOKUP(A543,'Banco de dados'!$A$6:H739, 8,0),0)</f>
        <v>0</v>
      </c>
      <c r="E543" s="26">
        <f t="shared" si="26"/>
        <v>0</v>
      </c>
      <c r="F543" s="29">
        <f t="shared" si="24"/>
        <v>0</v>
      </c>
      <c r="G543" s="23">
        <f t="shared" si="25"/>
        <v>0</v>
      </c>
      <c r="H543" s="22">
        <f>IFERROR(VLOOKUP(A543,'Banco de dados'!$A$6:F739, 3,0),0)</f>
        <v>0</v>
      </c>
      <c r="I543" s="24">
        <f>IFERROR(VLOOKUP(A543,'Banco de dados'!$A$6:$F$199, 5,0),0)</f>
        <v>0</v>
      </c>
      <c r="J543" s="19"/>
    </row>
    <row r="544" spans="2:10" x14ac:dyDescent="0.25">
      <c r="B544" s="18"/>
      <c r="C544" s="17"/>
      <c r="D544" s="33">
        <f>IFERROR(VLOOKUP(A544,'Banco de dados'!$A$6:H740, 8,0),0)</f>
        <v>0</v>
      </c>
      <c r="E544" s="26">
        <f t="shared" si="26"/>
        <v>0</v>
      </c>
      <c r="F544" s="29">
        <f t="shared" si="24"/>
        <v>0</v>
      </c>
      <c r="G544" s="23">
        <f t="shared" si="25"/>
        <v>0</v>
      </c>
      <c r="H544" s="22">
        <f>IFERROR(VLOOKUP(A544,'Banco de dados'!$A$6:F740, 3,0),0)</f>
        <v>0</v>
      </c>
      <c r="I544" s="24">
        <f>IFERROR(VLOOKUP(A544,'Banco de dados'!$A$6:$F$199, 5,0),0)</f>
        <v>0</v>
      </c>
      <c r="J544" s="19"/>
    </row>
    <row r="545" spans="2:10" x14ac:dyDescent="0.25">
      <c r="B545" s="18"/>
      <c r="C545" s="17"/>
      <c r="D545" s="33">
        <f>IFERROR(VLOOKUP(A545,'Banco de dados'!$A$6:H741, 8,0),0)</f>
        <v>0</v>
      </c>
      <c r="E545" s="26">
        <f t="shared" si="26"/>
        <v>0</v>
      </c>
      <c r="F545" s="29">
        <f t="shared" si="24"/>
        <v>0</v>
      </c>
      <c r="G545" s="23">
        <f t="shared" si="25"/>
        <v>0</v>
      </c>
      <c r="H545" s="22">
        <f>IFERROR(VLOOKUP(A545,'Banco de dados'!$A$6:F741, 3,0),0)</f>
        <v>0</v>
      </c>
      <c r="I545" s="24">
        <f>IFERROR(VLOOKUP(A545,'Banco de dados'!$A$6:$F$199, 5,0),0)</f>
        <v>0</v>
      </c>
      <c r="J545" s="19"/>
    </row>
    <row r="546" spans="2:10" x14ac:dyDescent="0.25">
      <c r="B546" s="18"/>
      <c r="C546" s="17"/>
      <c r="D546" s="33">
        <f>IFERROR(VLOOKUP(A546,'Banco de dados'!$A$6:H742, 8,0),0)</f>
        <v>0</v>
      </c>
      <c r="E546" s="26">
        <f t="shared" si="26"/>
        <v>0</v>
      </c>
      <c r="F546" s="29">
        <f t="shared" si="24"/>
        <v>0</v>
      </c>
      <c r="G546" s="23">
        <f t="shared" si="25"/>
        <v>0</v>
      </c>
      <c r="H546" s="22">
        <f>IFERROR(VLOOKUP(A546,'Banco de dados'!$A$6:F742, 3,0),0)</f>
        <v>0</v>
      </c>
      <c r="I546" s="24">
        <f>IFERROR(VLOOKUP(A546,'Banco de dados'!$A$6:$F$199, 5,0),0)</f>
        <v>0</v>
      </c>
      <c r="J546" s="19"/>
    </row>
    <row r="547" spans="2:10" x14ac:dyDescent="0.25">
      <c r="B547" s="18"/>
      <c r="C547" s="17"/>
      <c r="D547" s="33">
        <f>IFERROR(VLOOKUP(A547,'Banco de dados'!$A$6:H743, 8,0),0)</f>
        <v>0</v>
      </c>
      <c r="E547" s="26">
        <f t="shared" si="26"/>
        <v>0</v>
      </c>
      <c r="F547" s="29">
        <f t="shared" si="24"/>
        <v>0</v>
      </c>
      <c r="G547" s="23">
        <f t="shared" si="25"/>
        <v>0</v>
      </c>
      <c r="H547" s="22">
        <f>IFERROR(VLOOKUP(A547,'Banco de dados'!$A$6:F743, 3,0),0)</f>
        <v>0</v>
      </c>
      <c r="I547" s="24">
        <f>IFERROR(VLOOKUP(A547,'Banco de dados'!$A$6:$F$199, 5,0),0)</f>
        <v>0</v>
      </c>
      <c r="J547" s="19"/>
    </row>
    <row r="548" spans="2:10" x14ac:dyDescent="0.25">
      <c r="B548" s="18"/>
      <c r="C548" s="17"/>
      <c r="D548" s="33">
        <f>IFERROR(VLOOKUP(A548,'Banco de dados'!$A$6:H744, 8,0),0)</f>
        <v>0</v>
      </c>
      <c r="E548" s="26">
        <f t="shared" si="26"/>
        <v>0</v>
      </c>
      <c r="F548" s="29">
        <f t="shared" si="24"/>
        <v>0</v>
      </c>
      <c r="G548" s="23">
        <f t="shared" si="25"/>
        <v>0</v>
      </c>
      <c r="H548" s="22">
        <f>IFERROR(VLOOKUP(A548,'Banco de dados'!$A$6:F744, 3,0),0)</f>
        <v>0</v>
      </c>
      <c r="I548" s="24">
        <f>IFERROR(VLOOKUP(A548,'Banco de dados'!$A$6:$F$199, 5,0),0)</f>
        <v>0</v>
      </c>
      <c r="J548" s="19"/>
    </row>
    <row r="549" spans="2:10" x14ac:dyDescent="0.25">
      <c r="B549" s="18"/>
      <c r="C549" s="17"/>
      <c r="D549" s="33">
        <f>IFERROR(VLOOKUP(A549,'Banco de dados'!$A$6:H745, 8,0),0)</f>
        <v>0</v>
      </c>
      <c r="E549" s="26">
        <f t="shared" si="26"/>
        <v>0</v>
      </c>
      <c r="F549" s="29">
        <f t="shared" si="24"/>
        <v>0</v>
      </c>
      <c r="G549" s="23">
        <f t="shared" si="25"/>
        <v>0</v>
      </c>
      <c r="H549" s="22">
        <f>IFERROR(VLOOKUP(A549,'Banco de dados'!$A$6:F745, 3,0),0)</f>
        <v>0</v>
      </c>
      <c r="I549" s="24">
        <f>IFERROR(VLOOKUP(A549,'Banco de dados'!$A$6:$F$199, 5,0),0)</f>
        <v>0</v>
      </c>
      <c r="J549" s="19"/>
    </row>
    <row r="550" spans="2:10" x14ac:dyDescent="0.25">
      <c r="B550" s="18"/>
      <c r="C550" s="17"/>
      <c r="D550" s="33">
        <f>IFERROR(VLOOKUP(A550,'Banco de dados'!$A$6:H746, 8,0),0)</f>
        <v>0</v>
      </c>
      <c r="E550" s="26">
        <f t="shared" si="26"/>
        <v>0</v>
      </c>
      <c r="F550" s="29">
        <f t="shared" si="24"/>
        <v>0</v>
      </c>
      <c r="G550" s="23">
        <f t="shared" si="25"/>
        <v>0</v>
      </c>
      <c r="H550" s="22">
        <f>IFERROR(VLOOKUP(A550,'Banco de dados'!$A$6:F746, 3,0),0)</f>
        <v>0</v>
      </c>
      <c r="I550" s="24">
        <f>IFERROR(VLOOKUP(A550,'Banco de dados'!$A$6:$F$199, 5,0),0)</f>
        <v>0</v>
      </c>
      <c r="J550" s="19"/>
    </row>
    <row r="551" spans="2:10" x14ac:dyDescent="0.25">
      <c r="B551" s="18"/>
      <c r="C551" s="17"/>
      <c r="D551" s="33">
        <f>IFERROR(VLOOKUP(A551,'Banco de dados'!$A$6:H747, 8,0),0)</f>
        <v>0</v>
      </c>
      <c r="E551" s="26">
        <f t="shared" si="26"/>
        <v>0</v>
      </c>
      <c r="F551" s="29">
        <f t="shared" si="24"/>
        <v>0</v>
      </c>
      <c r="G551" s="23">
        <f t="shared" si="25"/>
        <v>0</v>
      </c>
      <c r="H551" s="22">
        <f>IFERROR(VLOOKUP(A551,'Banco de dados'!$A$6:F747, 3,0),0)</f>
        <v>0</v>
      </c>
      <c r="I551" s="24">
        <f>IFERROR(VLOOKUP(A551,'Banco de dados'!$A$6:$F$199, 5,0),0)</f>
        <v>0</v>
      </c>
      <c r="J551" s="19"/>
    </row>
    <row r="552" spans="2:10" x14ac:dyDescent="0.25">
      <c r="B552" s="18"/>
      <c r="C552" s="17"/>
      <c r="D552" s="33">
        <f>IFERROR(VLOOKUP(A552,'Banco de dados'!$A$6:H748, 8,0),0)</f>
        <v>0</v>
      </c>
      <c r="E552" s="26">
        <f t="shared" si="26"/>
        <v>0</v>
      </c>
      <c r="F552" s="29">
        <f t="shared" si="24"/>
        <v>0</v>
      </c>
      <c r="G552" s="23">
        <f t="shared" si="25"/>
        <v>0</v>
      </c>
      <c r="H552" s="22">
        <f>IFERROR(VLOOKUP(A552,'Banco de dados'!$A$6:F748, 3,0),0)</f>
        <v>0</v>
      </c>
      <c r="I552" s="24">
        <f>IFERROR(VLOOKUP(A552,'Banco de dados'!$A$6:$F$199, 5,0),0)</f>
        <v>0</v>
      </c>
      <c r="J552" s="19"/>
    </row>
    <row r="553" spans="2:10" x14ac:dyDescent="0.25">
      <c r="B553" s="18"/>
      <c r="C553" s="17"/>
      <c r="D553" s="33">
        <f>IFERROR(VLOOKUP(A553,'Banco de dados'!$A$6:H749, 8,0),0)</f>
        <v>0</v>
      </c>
      <c r="E553" s="26">
        <f t="shared" si="26"/>
        <v>0</v>
      </c>
      <c r="F553" s="29">
        <f t="shared" si="24"/>
        <v>0</v>
      </c>
      <c r="G553" s="23">
        <f t="shared" si="25"/>
        <v>0</v>
      </c>
      <c r="H553" s="22">
        <f>IFERROR(VLOOKUP(A553,'Banco de dados'!$A$6:F749, 3,0),0)</f>
        <v>0</v>
      </c>
      <c r="I553" s="24">
        <f>IFERROR(VLOOKUP(A553,'Banco de dados'!$A$6:$F$199, 5,0),0)</f>
        <v>0</v>
      </c>
      <c r="J553" s="19"/>
    </row>
    <row r="554" spans="2:10" x14ac:dyDescent="0.25">
      <c r="B554" s="18"/>
      <c r="C554" s="17"/>
      <c r="D554" s="33">
        <f>IFERROR(VLOOKUP(A554,'Banco de dados'!$A$6:H750, 8,0),0)</f>
        <v>0</v>
      </c>
      <c r="E554" s="26">
        <f t="shared" si="26"/>
        <v>0</v>
      </c>
      <c r="F554" s="29">
        <f t="shared" si="24"/>
        <v>0</v>
      </c>
      <c r="G554" s="23">
        <f t="shared" si="25"/>
        <v>0</v>
      </c>
      <c r="H554" s="22">
        <f>IFERROR(VLOOKUP(A554,'Banco de dados'!$A$6:F750, 3,0),0)</f>
        <v>0</v>
      </c>
      <c r="I554" s="24">
        <f>IFERROR(VLOOKUP(A554,'Banco de dados'!$A$6:$F$199, 5,0),0)</f>
        <v>0</v>
      </c>
      <c r="J554" s="19"/>
    </row>
    <row r="555" spans="2:10" x14ac:dyDescent="0.25">
      <c r="B555" s="18"/>
      <c r="C555" s="17"/>
      <c r="D555" s="33">
        <f>IFERROR(VLOOKUP(A555,'Banco de dados'!$A$6:H751, 8,0),0)</f>
        <v>0</v>
      </c>
      <c r="E555" s="26">
        <f t="shared" si="26"/>
        <v>0</v>
      </c>
      <c r="F555" s="29">
        <f t="shared" si="24"/>
        <v>0</v>
      </c>
      <c r="G555" s="23">
        <f t="shared" si="25"/>
        <v>0</v>
      </c>
      <c r="H555" s="22">
        <f>IFERROR(VLOOKUP(A555,'Banco de dados'!$A$6:F751, 3,0),0)</f>
        <v>0</v>
      </c>
      <c r="I555" s="24">
        <f>IFERROR(VLOOKUP(A555,'Banco de dados'!$A$6:$F$199, 5,0),0)</f>
        <v>0</v>
      </c>
      <c r="J555" s="19"/>
    </row>
    <row r="556" spans="2:10" x14ac:dyDescent="0.25">
      <c r="B556" s="18"/>
      <c r="C556" s="17"/>
      <c r="D556" s="33">
        <f>IFERROR(VLOOKUP(A556,'Banco de dados'!$A$6:H752, 8,0),0)</f>
        <v>0</v>
      </c>
      <c r="E556" s="26">
        <f t="shared" si="26"/>
        <v>0</v>
      </c>
      <c r="F556" s="29">
        <f t="shared" si="24"/>
        <v>0</v>
      </c>
      <c r="G556" s="23">
        <f t="shared" si="25"/>
        <v>0</v>
      </c>
      <c r="H556" s="22">
        <f>IFERROR(VLOOKUP(A556,'Banco de dados'!$A$6:F752, 3,0),0)</f>
        <v>0</v>
      </c>
      <c r="I556" s="24">
        <f>IFERROR(VLOOKUP(A556,'Banco de dados'!$A$6:$F$199, 5,0),0)</f>
        <v>0</v>
      </c>
      <c r="J556" s="19"/>
    </row>
    <row r="557" spans="2:10" x14ac:dyDescent="0.25">
      <c r="B557" s="18"/>
      <c r="C557" s="17"/>
      <c r="D557" s="33">
        <f>IFERROR(VLOOKUP(A557,'Banco de dados'!$A$6:H753, 8,0),0)</f>
        <v>0</v>
      </c>
      <c r="E557" s="26">
        <f t="shared" si="26"/>
        <v>0</v>
      </c>
      <c r="F557" s="29">
        <f t="shared" si="24"/>
        <v>0</v>
      </c>
      <c r="G557" s="23">
        <f t="shared" si="25"/>
        <v>0</v>
      </c>
      <c r="H557" s="22">
        <f>IFERROR(VLOOKUP(A557,'Banco de dados'!$A$6:F753, 3,0),0)</f>
        <v>0</v>
      </c>
      <c r="I557" s="24">
        <f>IFERROR(VLOOKUP(A557,'Banco de dados'!$A$6:$F$199, 5,0),0)</f>
        <v>0</v>
      </c>
      <c r="J557" s="19"/>
    </row>
    <row r="558" spans="2:10" x14ac:dyDescent="0.25">
      <c r="B558" s="18"/>
      <c r="C558" s="17"/>
      <c r="D558" s="33">
        <f>IFERROR(VLOOKUP(A558,'Banco de dados'!$A$6:H754, 8,0),0)</f>
        <v>0</v>
      </c>
      <c r="E558" s="26">
        <f t="shared" si="26"/>
        <v>0</v>
      </c>
      <c r="F558" s="29">
        <f t="shared" si="24"/>
        <v>0</v>
      </c>
      <c r="G558" s="23">
        <f t="shared" si="25"/>
        <v>0</v>
      </c>
      <c r="H558" s="22">
        <f>IFERROR(VLOOKUP(A558,'Banco de dados'!$A$6:F754, 3,0),0)</f>
        <v>0</v>
      </c>
      <c r="I558" s="24">
        <f>IFERROR(VLOOKUP(A558,'Banco de dados'!$A$6:$F$199, 5,0),0)</f>
        <v>0</v>
      </c>
      <c r="J558" s="19"/>
    </row>
    <row r="559" spans="2:10" x14ac:dyDescent="0.25">
      <c r="B559" s="18"/>
      <c r="C559" s="17"/>
      <c r="D559" s="33">
        <f>IFERROR(VLOOKUP(A559,'Banco de dados'!$A$6:H755, 8,0),0)</f>
        <v>0</v>
      </c>
      <c r="E559" s="26">
        <f t="shared" si="26"/>
        <v>0</v>
      </c>
      <c r="F559" s="29">
        <f t="shared" si="24"/>
        <v>0</v>
      </c>
      <c r="G559" s="23">
        <f t="shared" si="25"/>
        <v>0</v>
      </c>
      <c r="H559" s="22">
        <f>IFERROR(VLOOKUP(A559,'Banco de dados'!$A$6:F755, 3,0),0)</f>
        <v>0</v>
      </c>
      <c r="I559" s="24">
        <f>IFERROR(VLOOKUP(A559,'Banco de dados'!$A$6:$F$199, 5,0),0)</f>
        <v>0</v>
      </c>
      <c r="J559" s="19"/>
    </row>
    <row r="560" spans="2:10" x14ac:dyDescent="0.25">
      <c r="B560" s="18"/>
      <c r="C560" s="17"/>
      <c r="D560" s="33">
        <f>IFERROR(VLOOKUP(A560,'Banco de dados'!$A$6:H756, 8,0),0)</f>
        <v>0</v>
      </c>
      <c r="E560" s="26">
        <f t="shared" si="26"/>
        <v>0</v>
      </c>
      <c r="F560" s="29">
        <f t="shared" si="24"/>
        <v>0</v>
      </c>
      <c r="G560" s="23">
        <f t="shared" si="25"/>
        <v>0</v>
      </c>
      <c r="H560" s="22">
        <f>IFERROR(VLOOKUP(A560,'Banco de dados'!$A$6:F756, 3,0),0)</f>
        <v>0</v>
      </c>
      <c r="I560" s="24">
        <f>IFERROR(VLOOKUP(A560,'Banco de dados'!$A$6:$F$199, 5,0),0)</f>
        <v>0</v>
      </c>
      <c r="J560" s="19"/>
    </row>
    <row r="561" spans="2:10" x14ac:dyDescent="0.25">
      <c r="B561" s="18"/>
      <c r="C561" s="17"/>
      <c r="D561" s="33">
        <f>IFERROR(VLOOKUP(A561,'Banco de dados'!$A$6:H757, 8,0),0)</f>
        <v>0</v>
      </c>
      <c r="E561" s="26">
        <f t="shared" si="26"/>
        <v>0</v>
      </c>
      <c r="F561" s="29">
        <f t="shared" si="24"/>
        <v>0</v>
      </c>
      <c r="G561" s="23">
        <f t="shared" si="25"/>
        <v>0</v>
      </c>
      <c r="H561" s="22">
        <f>IFERROR(VLOOKUP(A561,'Banco de dados'!$A$6:F757, 3,0),0)</f>
        <v>0</v>
      </c>
      <c r="I561" s="24">
        <f>IFERROR(VLOOKUP(A561,'Banco de dados'!$A$6:$F$199, 5,0),0)</f>
        <v>0</v>
      </c>
      <c r="J561" s="19"/>
    </row>
    <row r="562" spans="2:10" x14ac:dyDescent="0.25">
      <c r="B562" s="18"/>
      <c r="C562" s="17"/>
      <c r="D562" s="33">
        <f>IFERROR(VLOOKUP(A562,'Banco de dados'!$A$6:H758, 8,0),0)</f>
        <v>0</v>
      </c>
      <c r="E562" s="26">
        <f t="shared" si="26"/>
        <v>0</v>
      </c>
      <c r="F562" s="29">
        <f t="shared" si="24"/>
        <v>0</v>
      </c>
      <c r="G562" s="23">
        <f t="shared" si="25"/>
        <v>0</v>
      </c>
      <c r="H562" s="22">
        <f>IFERROR(VLOOKUP(A562,'Banco de dados'!$A$6:F758, 3,0),0)</f>
        <v>0</v>
      </c>
      <c r="I562" s="24">
        <f>IFERROR(VLOOKUP(A562,'Banco de dados'!$A$6:$F$199, 5,0),0)</f>
        <v>0</v>
      </c>
      <c r="J562" s="19"/>
    </row>
    <row r="563" spans="2:10" x14ac:dyDescent="0.25">
      <c r="B563" s="18"/>
      <c r="C563" s="17"/>
      <c r="D563" s="33">
        <f>IFERROR(VLOOKUP(A563,'Banco de dados'!$A$6:H759, 8,0),0)</f>
        <v>0</v>
      </c>
      <c r="E563" s="26">
        <f t="shared" si="26"/>
        <v>0</v>
      </c>
      <c r="F563" s="29">
        <f t="shared" si="24"/>
        <v>0</v>
      </c>
      <c r="G563" s="23">
        <f t="shared" si="25"/>
        <v>0</v>
      </c>
      <c r="H563" s="22">
        <f>IFERROR(VLOOKUP(A563,'Banco de dados'!$A$6:F759, 3,0),0)</f>
        <v>0</v>
      </c>
      <c r="I563" s="24">
        <f>IFERROR(VLOOKUP(A563,'Banco de dados'!$A$6:$F$199, 5,0),0)</f>
        <v>0</v>
      </c>
      <c r="J563" s="19"/>
    </row>
    <row r="564" spans="2:10" x14ac:dyDescent="0.25">
      <c r="B564" s="18"/>
      <c r="C564" s="17"/>
      <c r="D564" s="33">
        <f>IFERROR(VLOOKUP(A564,'Banco de dados'!$A$6:H760, 8,0),0)</f>
        <v>0</v>
      </c>
      <c r="E564" s="26">
        <f t="shared" si="26"/>
        <v>0</v>
      </c>
      <c r="F564" s="29">
        <f t="shared" si="24"/>
        <v>0</v>
      </c>
      <c r="G564" s="23">
        <f t="shared" si="25"/>
        <v>0</v>
      </c>
      <c r="H564" s="22">
        <f>IFERROR(VLOOKUP(A564,'Banco de dados'!$A$6:F760, 3,0),0)</f>
        <v>0</v>
      </c>
      <c r="I564" s="24">
        <f>IFERROR(VLOOKUP(A564,'Banco de dados'!$A$6:$F$199, 5,0),0)</f>
        <v>0</v>
      </c>
      <c r="J564" s="19"/>
    </row>
    <row r="565" spans="2:10" x14ac:dyDescent="0.25">
      <c r="B565" s="18"/>
      <c r="C565" s="17"/>
      <c r="D565" s="33">
        <f>IFERROR(VLOOKUP(A565,'Banco de dados'!$A$6:H761, 8,0),0)</f>
        <v>0</v>
      </c>
      <c r="E565" s="26">
        <f t="shared" si="26"/>
        <v>0</v>
      </c>
      <c r="F565" s="29">
        <f t="shared" si="24"/>
        <v>0</v>
      </c>
      <c r="G565" s="23">
        <f t="shared" si="25"/>
        <v>0</v>
      </c>
      <c r="H565" s="22">
        <f>IFERROR(VLOOKUP(A565,'Banco de dados'!$A$6:F761, 3,0),0)</f>
        <v>0</v>
      </c>
      <c r="I565" s="24">
        <f>IFERROR(VLOOKUP(A565,'Banco de dados'!$A$6:$F$199, 5,0),0)</f>
        <v>0</v>
      </c>
      <c r="J565" s="19"/>
    </row>
    <row r="566" spans="2:10" x14ac:dyDescent="0.25">
      <c r="B566" s="18"/>
      <c r="C566" s="17"/>
      <c r="D566" s="33">
        <f>IFERROR(VLOOKUP(A566,'Banco de dados'!$A$6:H762, 8,0),0)</f>
        <v>0</v>
      </c>
      <c r="E566" s="26">
        <f t="shared" si="26"/>
        <v>0</v>
      </c>
      <c r="F566" s="29">
        <f t="shared" si="24"/>
        <v>0</v>
      </c>
      <c r="G566" s="23">
        <f t="shared" si="25"/>
        <v>0</v>
      </c>
      <c r="H566" s="22">
        <f>IFERROR(VLOOKUP(A566,'Banco de dados'!$A$6:F762, 3,0),0)</f>
        <v>0</v>
      </c>
      <c r="I566" s="24">
        <f>IFERROR(VLOOKUP(A566,'Banco de dados'!$A$6:$F$199, 5,0),0)</f>
        <v>0</v>
      </c>
      <c r="J566" s="19"/>
    </row>
    <row r="567" spans="2:10" x14ac:dyDescent="0.25">
      <c r="B567" s="18"/>
      <c r="C567" s="17"/>
      <c r="D567" s="33">
        <f>IFERROR(VLOOKUP(A567,'Banco de dados'!$A$6:H763, 8,0),0)</f>
        <v>0</v>
      </c>
      <c r="E567" s="26">
        <f t="shared" si="26"/>
        <v>0</v>
      </c>
      <c r="F567" s="29">
        <f t="shared" si="24"/>
        <v>0</v>
      </c>
      <c r="G567" s="23">
        <f t="shared" si="25"/>
        <v>0</v>
      </c>
      <c r="H567" s="22">
        <f>IFERROR(VLOOKUP(A567,'Banco de dados'!$A$6:F763, 3,0),0)</f>
        <v>0</v>
      </c>
      <c r="I567" s="24">
        <f>IFERROR(VLOOKUP(A567,'Banco de dados'!$A$6:$F$199, 5,0),0)</f>
        <v>0</v>
      </c>
      <c r="J567" s="19"/>
    </row>
    <row r="568" spans="2:10" x14ac:dyDescent="0.25">
      <c r="B568" s="18"/>
      <c r="C568" s="17"/>
      <c r="D568" s="33">
        <f>IFERROR(VLOOKUP(A568,'Banco de dados'!$A$6:H764, 8,0),0)</f>
        <v>0</v>
      </c>
      <c r="E568" s="26">
        <f t="shared" si="26"/>
        <v>0</v>
      </c>
      <c r="F568" s="29">
        <f t="shared" si="24"/>
        <v>0</v>
      </c>
      <c r="G568" s="23">
        <f t="shared" si="25"/>
        <v>0</v>
      </c>
      <c r="H568" s="22">
        <f>IFERROR(VLOOKUP(A568,'Banco de dados'!$A$6:F764, 3,0),0)</f>
        <v>0</v>
      </c>
      <c r="I568" s="24">
        <f>IFERROR(VLOOKUP(A568,'Banco de dados'!$A$6:$F$199, 5,0),0)</f>
        <v>0</v>
      </c>
      <c r="J568" s="19"/>
    </row>
    <row r="569" spans="2:10" x14ac:dyDescent="0.25">
      <c r="B569" s="18"/>
      <c r="C569" s="17"/>
      <c r="D569" s="33">
        <f>IFERROR(VLOOKUP(A569,'Banco de dados'!$A$6:H765, 8,0),0)</f>
        <v>0</v>
      </c>
      <c r="E569" s="26">
        <f t="shared" si="26"/>
        <v>0</v>
      </c>
      <c r="F569" s="29">
        <f t="shared" si="24"/>
        <v>0</v>
      </c>
      <c r="G569" s="23">
        <f t="shared" si="25"/>
        <v>0</v>
      </c>
      <c r="H569" s="22">
        <f>IFERROR(VLOOKUP(A569,'Banco de dados'!$A$6:F765, 3,0),0)</f>
        <v>0</v>
      </c>
      <c r="I569" s="24">
        <f>IFERROR(VLOOKUP(A569,'Banco de dados'!$A$6:$F$199, 5,0),0)</f>
        <v>0</v>
      </c>
      <c r="J569" s="19"/>
    </row>
    <row r="570" spans="2:10" x14ac:dyDescent="0.25">
      <c r="B570" s="18"/>
      <c r="C570" s="17"/>
      <c r="D570" s="33">
        <f>IFERROR(VLOOKUP(A570,'Banco de dados'!$A$6:H766, 8,0),0)</f>
        <v>0</v>
      </c>
      <c r="E570" s="26">
        <f t="shared" si="26"/>
        <v>0</v>
      </c>
      <c r="F570" s="29">
        <f t="shared" si="24"/>
        <v>0</v>
      </c>
      <c r="G570" s="23">
        <f t="shared" si="25"/>
        <v>0</v>
      </c>
      <c r="H570" s="22">
        <f>IFERROR(VLOOKUP(A570,'Banco de dados'!$A$6:F766, 3,0),0)</f>
        <v>0</v>
      </c>
      <c r="I570" s="24">
        <f>IFERROR(VLOOKUP(A570,'Banco de dados'!$A$6:$F$199, 5,0),0)</f>
        <v>0</v>
      </c>
      <c r="J570" s="19"/>
    </row>
    <row r="571" spans="2:10" x14ac:dyDescent="0.25">
      <c r="B571" s="18"/>
      <c r="C571" s="17"/>
      <c r="D571" s="33">
        <f>IFERROR(VLOOKUP(A571,'Banco de dados'!$A$6:H767, 8,0),0)</f>
        <v>0</v>
      </c>
      <c r="E571" s="26">
        <f t="shared" si="26"/>
        <v>0</v>
      </c>
      <c r="F571" s="29">
        <f t="shared" si="24"/>
        <v>0</v>
      </c>
      <c r="G571" s="23">
        <f t="shared" si="25"/>
        <v>0</v>
      </c>
      <c r="H571" s="22">
        <f>IFERROR(VLOOKUP(A571,'Banco de dados'!$A$6:F767, 3,0),0)</f>
        <v>0</v>
      </c>
      <c r="I571" s="24">
        <f>IFERROR(VLOOKUP(A571,'Banco de dados'!$A$6:$F$199, 5,0),0)</f>
        <v>0</v>
      </c>
      <c r="J571" s="19"/>
    </row>
    <row r="572" spans="2:10" x14ac:dyDescent="0.25">
      <c r="B572" s="18"/>
      <c r="C572" s="17"/>
      <c r="D572" s="33">
        <f>IFERROR(VLOOKUP(A572,'Banco de dados'!$A$6:H768, 8,0),0)</f>
        <v>0</v>
      </c>
      <c r="E572" s="26">
        <f t="shared" si="26"/>
        <v>0</v>
      </c>
      <c r="F572" s="29">
        <f t="shared" si="24"/>
        <v>0</v>
      </c>
      <c r="G572" s="23">
        <f t="shared" si="25"/>
        <v>0</v>
      </c>
      <c r="H572" s="22">
        <f>IFERROR(VLOOKUP(A572,'Banco de dados'!$A$6:F768, 3,0),0)</f>
        <v>0</v>
      </c>
      <c r="I572" s="24">
        <f>IFERROR(VLOOKUP(A572,'Banco de dados'!$A$6:$F$199, 5,0),0)</f>
        <v>0</v>
      </c>
      <c r="J572" s="19"/>
    </row>
    <row r="573" spans="2:10" x14ac:dyDescent="0.25">
      <c r="B573" s="18"/>
      <c r="C573" s="17"/>
      <c r="D573" s="33">
        <f>IFERROR(VLOOKUP(A573,'Banco de dados'!$A$6:H769, 8,0),0)</f>
        <v>0</v>
      </c>
      <c r="E573" s="26">
        <f t="shared" si="26"/>
        <v>0</v>
      </c>
      <c r="F573" s="29">
        <f t="shared" si="24"/>
        <v>0</v>
      </c>
      <c r="G573" s="23">
        <f t="shared" si="25"/>
        <v>0</v>
      </c>
      <c r="H573" s="22">
        <f>IFERROR(VLOOKUP(A573,'Banco de dados'!$A$6:F769, 3,0),0)</f>
        <v>0</v>
      </c>
      <c r="I573" s="24">
        <f>IFERROR(VLOOKUP(A573,'Banco de dados'!$A$6:$F$199, 5,0),0)</f>
        <v>0</v>
      </c>
      <c r="J573" s="19"/>
    </row>
    <row r="574" spans="2:10" x14ac:dyDescent="0.25">
      <c r="B574" s="18"/>
      <c r="C574" s="17"/>
      <c r="D574" s="33">
        <f>IFERROR(VLOOKUP(A574,'Banco de dados'!$A$6:H770, 8,0),0)</f>
        <v>0</v>
      </c>
      <c r="E574" s="26">
        <f t="shared" si="26"/>
        <v>0</v>
      </c>
      <c r="F574" s="29">
        <f t="shared" si="24"/>
        <v>0</v>
      </c>
      <c r="G574" s="23">
        <f t="shared" si="25"/>
        <v>0</v>
      </c>
      <c r="H574" s="22">
        <f>IFERROR(VLOOKUP(A574,'Banco de dados'!$A$6:F770, 3,0),0)</f>
        <v>0</v>
      </c>
      <c r="I574" s="24">
        <f>IFERROR(VLOOKUP(A574,'Banco de dados'!$A$6:$F$199, 5,0),0)</f>
        <v>0</v>
      </c>
      <c r="J574" s="19"/>
    </row>
    <row r="575" spans="2:10" x14ac:dyDescent="0.25">
      <c r="B575" s="18"/>
      <c r="C575" s="17"/>
      <c r="D575" s="33">
        <f>IFERROR(VLOOKUP(A575,'Banco de dados'!$A$6:H771, 8,0),0)</f>
        <v>0</v>
      </c>
      <c r="E575" s="26">
        <f t="shared" si="26"/>
        <v>0</v>
      </c>
      <c r="F575" s="29">
        <f t="shared" si="24"/>
        <v>0</v>
      </c>
      <c r="G575" s="23">
        <f t="shared" si="25"/>
        <v>0</v>
      </c>
      <c r="H575" s="22">
        <f>IFERROR(VLOOKUP(A575,'Banco de dados'!$A$6:F771, 3,0),0)</f>
        <v>0</v>
      </c>
      <c r="I575" s="24">
        <f>IFERROR(VLOOKUP(A575,'Banco de dados'!$A$6:$F$199, 5,0),0)</f>
        <v>0</v>
      </c>
      <c r="J575" s="19"/>
    </row>
    <row r="576" spans="2:10" x14ac:dyDescent="0.25">
      <c r="B576" s="18"/>
      <c r="C576" s="17"/>
      <c r="D576" s="33">
        <f>IFERROR(VLOOKUP(A576,'Banco de dados'!$A$6:H772, 8,0),0)</f>
        <v>0</v>
      </c>
      <c r="E576" s="26">
        <f t="shared" si="26"/>
        <v>0</v>
      </c>
      <c r="F576" s="29">
        <f t="shared" si="24"/>
        <v>0</v>
      </c>
      <c r="G576" s="23">
        <f t="shared" si="25"/>
        <v>0</v>
      </c>
      <c r="H576" s="22">
        <f>IFERROR(VLOOKUP(A576,'Banco de dados'!$A$6:F772, 3,0),0)</f>
        <v>0</v>
      </c>
      <c r="I576" s="24">
        <f>IFERROR(VLOOKUP(A576,'Banco de dados'!$A$6:$F$199, 5,0),0)</f>
        <v>0</v>
      </c>
      <c r="J576" s="19"/>
    </row>
    <row r="577" spans="2:10" x14ac:dyDescent="0.25">
      <c r="B577" s="18"/>
      <c r="C577" s="17"/>
      <c r="D577" s="33">
        <f>IFERROR(VLOOKUP(A577,'Banco de dados'!$A$6:H773, 8,0),0)</f>
        <v>0</v>
      </c>
      <c r="E577" s="26">
        <f t="shared" si="26"/>
        <v>0</v>
      </c>
      <c r="F577" s="29">
        <f t="shared" si="24"/>
        <v>0</v>
      </c>
      <c r="G577" s="23">
        <f t="shared" si="25"/>
        <v>0</v>
      </c>
      <c r="H577" s="22">
        <f>IFERROR(VLOOKUP(A577,'Banco de dados'!$A$6:F773, 3,0),0)</f>
        <v>0</v>
      </c>
      <c r="I577" s="24">
        <f>IFERROR(VLOOKUP(A577,'Banco de dados'!$A$6:$F$199, 5,0),0)</f>
        <v>0</v>
      </c>
      <c r="J577" s="19"/>
    </row>
    <row r="578" spans="2:10" x14ac:dyDescent="0.25">
      <c r="B578" s="18"/>
      <c r="C578" s="17"/>
      <c r="D578" s="33">
        <f>IFERROR(VLOOKUP(A578,'Banco de dados'!$A$6:H774, 8,0),0)</f>
        <v>0</v>
      </c>
      <c r="E578" s="26">
        <f t="shared" si="26"/>
        <v>0</v>
      </c>
      <c r="F578" s="29">
        <f t="shared" si="24"/>
        <v>0</v>
      </c>
      <c r="G578" s="23">
        <f t="shared" si="25"/>
        <v>0</v>
      </c>
      <c r="H578" s="22">
        <f>IFERROR(VLOOKUP(A578,'Banco de dados'!$A$6:F774, 3,0),0)</f>
        <v>0</v>
      </c>
      <c r="I578" s="24">
        <f>IFERROR(VLOOKUP(A578,'Banco de dados'!$A$6:$F$199, 5,0),0)</f>
        <v>0</v>
      </c>
      <c r="J578" s="19"/>
    </row>
    <row r="579" spans="2:10" x14ac:dyDescent="0.25">
      <c r="B579" s="18"/>
      <c r="C579" s="17"/>
      <c r="D579" s="33">
        <f>IFERROR(VLOOKUP(A579,'Banco de dados'!$A$6:H775, 8,0),0)</f>
        <v>0</v>
      </c>
      <c r="E579" s="26">
        <f t="shared" si="26"/>
        <v>0</v>
      </c>
      <c r="F579" s="29">
        <f t="shared" ref="F579:F642" si="27">E579*I579</f>
        <v>0</v>
      </c>
      <c r="G579" s="23">
        <f t="shared" ref="G579:G642" si="28">E579*H579</f>
        <v>0</v>
      </c>
      <c r="H579" s="22">
        <f>IFERROR(VLOOKUP(A579,'Banco de dados'!$A$6:F775, 3,0),0)</f>
        <v>0</v>
      </c>
      <c r="I579" s="24">
        <f>IFERROR(VLOOKUP(A579,'Banco de dados'!$A$6:$F$199, 5,0),0)</f>
        <v>0</v>
      </c>
      <c r="J579" s="19"/>
    </row>
    <row r="580" spans="2:10" x14ac:dyDescent="0.25">
      <c r="B580" s="18"/>
      <c r="C580" s="17"/>
      <c r="D580" s="33">
        <f>IFERROR(VLOOKUP(A580,'Banco de dados'!$A$6:H776, 8,0),0)</f>
        <v>0</v>
      </c>
      <c r="E580" s="26">
        <f t="shared" ref="E580:E643" si="29">B580*C580</f>
        <v>0</v>
      </c>
      <c r="F580" s="29">
        <f t="shared" si="27"/>
        <v>0</v>
      </c>
      <c r="G580" s="23">
        <f t="shared" si="28"/>
        <v>0</v>
      </c>
      <c r="H580" s="22">
        <f>IFERROR(VLOOKUP(A580,'Banco de dados'!$A$6:F776, 3,0),0)</f>
        <v>0</v>
      </c>
      <c r="I580" s="24">
        <f>IFERROR(VLOOKUP(A580,'Banco de dados'!$A$6:$F$199, 5,0),0)</f>
        <v>0</v>
      </c>
      <c r="J580" s="19"/>
    </row>
    <row r="581" spans="2:10" x14ac:dyDescent="0.25">
      <c r="B581" s="18"/>
      <c r="C581" s="17"/>
      <c r="D581" s="33">
        <f>IFERROR(VLOOKUP(A581,'Banco de dados'!$A$6:H777, 8,0),0)</f>
        <v>0</v>
      </c>
      <c r="E581" s="26">
        <f t="shared" si="29"/>
        <v>0</v>
      </c>
      <c r="F581" s="29">
        <f t="shared" si="27"/>
        <v>0</v>
      </c>
      <c r="G581" s="23">
        <f t="shared" si="28"/>
        <v>0</v>
      </c>
      <c r="H581" s="22">
        <f>IFERROR(VLOOKUP(A581,'Banco de dados'!$A$6:F777, 3,0),0)</f>
        <v>0</v>
      </c>
      <c r="I581" s="24">
        <f>IFERROR(VLOOKUP(A581,'Banco de dados'!$A$6:$F$199, 5,0),0)</f>
        <v>0</v>
      </c>
      <c r="J581" s="19"/>
    </row>
    <row r="582" spans="2:10" x14ac:dyDescent="0.25">
      <c r="B582" s="18"/>
      <c r="C582" s="17"/>
      <c r="D582" s="33">
        <f>IFERROR(VLOOKUP(A582,'Banco de dados'!$A$6:H778, 8,0),0)</f>
        <v>0</v>
      </c>
      <c r="E582" s="26">
        <f t="shared" si="29"/>
        <v>0</v>
      </c>
      <c r="F582" s="29">
        <f t="shared" si="27"/>
        <v>0</v>
      </c>
      <c r="G582" s="23">
        <f t="shared" si="28"/>
        <v>0</v>
      </c>
      <c r="H582" s="22">
        <f>IFERROR(VLOOKUP(A582,'Banco de dados'!$A$6:F778, 3,0),0)</f>
        <v>0</v>
      </c>
      <c r="I582" s="24">
        <f>IFERROR(VLOOKUP(A582,'Banco de dados'!$A$6:$F$199, 5,0),0)</f>
        <v>0</v>
      </c>
      <c r="J582" s="19"/>
    </row>
    <row r="583" spans="2:10" x14ac:dyDescent="0.25">
      <c r="B583" s="18"/>
      <c r="C583" s="17"/>
      <c r="D583" s="33">
        <f>IFERROR(VLOOKUP(A583,'Banco de dados'!$A$6:H779, 8,0),0)</f>
        <v>0</v>
      </c>
      <c r="E583" s="26">
        <f t="shared" si="29"/>
        <v>0</v>
      </c>
      <c r="F583" s="29">
        <f t="shared" si="27"/>
        <v>0</v>
      </c>
      <c r="G583" s="23">
        <f t="shared" si="28"/>
        <v>0</v>
      </c>
      <c r="H583" s="22">
        <f>IFERROR(VLOOKUP(A583,'Banco de dados'!$A$6:F779, 3,0),0)</f>
        <v>0</v>
      </c>
      <c r="I583" s="24">
        <f>IFERROR(VLOOKUP(A583,'Banco de dados'!$A$6:$F$199, 5,0),0)</f>
        <v>0</v>
      </c>
      <c r="J583" s="19"/>
    </row>
    <row r="584" spans="2:10" x14ac:dyDescent="0.25">
      <c r="B584" s="18"/>
      <c r="C584" s="17"/>
      <c r="D584" s="33">
        <f>IFERROR(VLOOKUP(A584,'Banco de dados'!$A$6:H780, 8,0),0)</f>
        <v>0</v>
      </c>
      <c r="E584" s="26">
        <f t="shared" si="29"/>
        <v>0</v>
      </c>
      <c r="F584" s="29">
        <f t="shared" si="27"/>
        <v>0</v>
      </c>
      <c r="G584" s="23">
        <f t="shared" si="28"/>
        <v>0</v>
      </c>
      <c r="H584" s="22">
        <f>IFERROR(VLOOKUP(A584,'Banco de dados'!$A$6:F780, 3,0),0)</f>
        <v>0</v>
      </c>
      <c r="I584" s="24">
        <f>IFERROR(VLOOKUP(A584,'Banco de dados'!$A$6:$F$199, 5,0),0)</f>
        <v>0</v>
      </c>
      <c r="J584" s="19"/>
    </row>
    <row r="585" spans="2:10" x14ac:dyDescent="0.25">
      <c r="B585" s="18"/>
      <c r="C585" s="17"/>
      <c r="D585" s="33">
        <f>IFERROR(VLOOKUP(A585,'Banco de dados'!$A$6:H781, 8,0),0)</f>
        <v>0</v>
      </c>
      <c r="E585" s="26">
        <f t="shared" si="29"/>
        <v>0</v>
      </c>
      <c r="F585" s="29">
        <f t="shared" si="27"/>
        <v>0</v>
      </c>
      <c r="G585" s="23">
        <f t="shared" si="28"/>
        <v>0</v>
      </c>
      <c r="H585" s="22">
        <f>IFERROR(VLOOKUP(A585,'Banco de dados'!$A$6:F781, 3,0),0)</f>
        <v>0</v>
      </c>
      <c r="I585" s="24">
        <f>IFERROR(VLOOKUP(A585,'Banco de dados'!$A$6:$F$199, 5,0),0)</f>
        <v>0</v>
      </c>
      <c r="J585" s="19"/>
    </row>
    <row r="586" spans="2:10" x14ac:dyDescent="0.25">
      <c r="B586" s="18"/>
      <c r="C586" s="17"/>
      <c r="D586" s="33">
        <f>IFERROR(VLOOKUP(A586,'Banco de dados'!$A$6:H782, 8,0),0)</f>
        <v>0</v>
      </c>
      <c r="E586" s="26">
        <f t="shared" si="29"/>
        <v>0</v>
      </c>
      <c r="F586" s="29">
        <f t="shared" si="27"/>
        <v>0</v>
      </c>
      <c r="G586" s="23">
        <f t="shared" si="28"/>
        <v>0</v>
      </c>
      <c r="H586" s="22">
        <f>IFERROR(VLOOKUP(A586,'Banco de dados'!$A$6:F782, 3,0),0)</f>
        <v>0</v>
      </c>
      <c r="I586" s="24">
        <f>IFERROR(VLOOKUP(A586,'Banco de dados'!$A$6:$F$199, 5,0),0)</f>
        <v>0</v>
      </c>
      <c r="J586" s="19"/>
    </row>
    <row r="587" spans="2:10" x14ac:dyDescent="0.25">
      <c r="B587" s="18"/>
      <c r="C587" s="17"/>
      <c r="D587" s="33">
        <f>IFERROR(VLOOKUP(A587,'Banco de dados'!$A$6:H783, 8,0),0)</f>
        <v>0</v>
      </c>
      <c r="E587" s="26">
        <f t="shared" si="29"/>
        <v>0</v>
      </c>
      <c r="F587" s="29">
        <f t="shared" si="27"/>
        <v>0</v>
      </c>
      <c r="G587" s="23">
        <f t="shared" si="28"/>
        <v>0</v>
      </c>
      <c r="H587" s="22">
        <f>IFERROR(VLOOKUP(A587,'Banco de dados'!$A$6:F783, 3,0),0)</f>
        <v>0</v>
      </c>
      <c r="I587" s="24">
        <f>IFERROR(VLOOKUP(A587,'Banco de dados'!$A$6:$F$199, 5,0),0)</f>
        <v>0</v>
      </c>
      <c r="J587" s="19"/>
    </row>
    <row r="588" spans="2:10" x14ac:dyDescent="0.25">
      <c r="B588" s="18"/>
      <c r="C588" s="17"/>
      <c r="D588" s="33">
        <f>IFERROR(VLOOKUP(A588,'Banco de dados'!$A$6:H784, 8,0),0)</f>
        <v>0</v>
      </c>
      <c r="E588" s="26">
        <f t="shared" si="29"/>
        <v>0</v>
      </c>
      <c r="F588" s="29">
        <f t="shared" si="27"/>
        <v>0</v>
      </c>
      <c r="G588" s="23">
        <f t="shared" si="28"/>
        <v>0</v>
      </c>
      <c r="H588" s="22">
        <f>IFERROR(VLOOKUP(A588,'Banco de dados'!$A$6:F784, 3,0),0)</f>
        <v>0</v>
      </c>
      <c r="I588" s="24">
        <f>IFERROR(VLOOKUP(A588,'Banco de dados'!$A$6:$F$199, 5,0),0)</f>
        <v>0</v>
      </c>
      <c r="J588" s="19"/>
    </row>
    <row r="589" spans="2:10" x14ac:dyDescent="0.25">
      <c r="B589" s="18"/>
      <c r="C589" s="17"/>
      <c r="D589" s="33">
        <f>IFERROR(VLOOKUP(A589,'Banco de dados'!$A$6:H785, 8,0),0)</f>
        <v>0</v>
      </c>
      <c r="E589" s="26">
        <f t="shared" si="29"/>
        <v>0</v>
      </c>
      <c r="F589" s="29">
        <f t="shared" si="27"/>
        <v>0</v>
      </c>
      <c r="G589" s="23">
        <f t="shared" si="28"/>
        <v>0</v>
      </c>
      <c r="H589" s="22">
        <f>IFERROR(VLOOKUP(A589,'Banco de dados'!$A$6:F785, 3,0),0)</f>
        <v>0</v>
      </c>
      <c r="I589" s="24">
        <f>IFERROR(VLOOKUP(A589,'Banco de dados'!$A$6:$F$199, 5,0),0)</f>
        <v>0</v>
      </c>
      <c r="J589" s="19"/>
    </row>
    <row r="590" spans="2:10" x14ac:dyDescent="0.25">
      <c r="B590" s="18"/>
      <c r="C590" s="17"/>
      <c r="D590" s="33">
        <f>IFERROR(VLOOKUP(A590,'Banco de dados'!$A$6:H786, 8,0),0)</f>
        <v>0</v>
      </c>
      <c r="E590" s="26">
        <f t="shared" si="29"/>
        <v>0</v>
      </c>
      <c r="F590" s="29">
        <f t="shared" si="27"/>
        <v>0</v>
      </c>
      <c r="G590" s="23">
        <f t="shared" si="28"/>
        <v>0</v>
      </c>
      <c r="H590" s="22">
        <f>IFERROR(VLOOKUP(A590,'Banco de dados'!$A$6:F786, 3,0),0)</f>
        <v>0</v>
      </c>
      <c r="I590" s="24">
        <f>IFERROR(VLOOKUP(A590,'Banco de dados'!$A$6:$F$199, 5,0),0)</f>
        <v>0</v>
      </c>
      <c r="J590" s="19"/>
    </row>
    <row r="591" spans="2:10" x14ac:dyDescent="0.25">
      <c r="B591" s="18"/>
      <c r="C591" s="17"/>
      <c r="D591" s="33">
        <f>IFERROR(VLOOKUP(A591,'Banco de dados'!$A$6:H787, 8,0),0)</f>
        <v>0</v>
      </c>
      <c r="E591" s="26">
        <f t="shared" si="29"/>
        <v>0</v>
      </c>
      <c r="F591" s="29">
        <f t="shared" si="27"/>
        <v>0</v>
      </c>
      <c r="G591" s="23">
        <f t="shared" si="28"/>
        <v>0</v>
      </c>
      <c r="H591" s="22">
        <f>IFERROR(VLOOKUP(A591,'Banco de dados'!$A$6:F787, 3,0),0)</f>
        <v>0</v>
      </c>
      <c r="I591" s="24">
        <f>IFERROR(VLOOKUP(A591,'Banco de dados'!$A$6:$F$199, 5,0),0)</f>
        <v>0</v>
      </c>
      <c r="J591" s="19"/>
    </row>
    <row r="592" spans="2:10" x14ac:dyDescent="0.25">
      <c r="B592" s="18"/>
      <c r="C592" s="17"/>
      <c r="D592" s="33">
        <f>IFERROR(VLOOKUP(A592,'Banco de dados'!$A$6:H788, 8,0),0)</f>
        <v>0</v>
      </c>
      <c r="E592" s="26">
        <f t="shared" si="29"/>
        <v>0</v>
      </c>
      <c r="F592" s="29">
        <f t="shared" si="27"/>
        <v>0</v>
      </c>
      <c r="G592" s="23">
        <f t="shared" si="28"/>
        <v>0</v>
      </c>
      <c r="H592" s="22">
        <f>IFERROR(VLOOKUP(A592,'Banco de dados'!$A$6:F788, 3,0),0)</f>
        <v>0</v>
      </c>
      <c r="I592" s="24">
        <f>IFERROR(VLOOKUP(A592,'Banco de dados'!$A$6:$F$199, 5,0),0)</f>
        <v>0</v>
      </c>
      <c r="J592" s="19"/>
    </row>
    <row r="593" spans="2:10" x14ac:dyDescent="0.25">
      <c r="B593" s="18"/>
      <c r="C593" s="17"/>
      <c r="D593" s="33">
        <f>IFERROR(VLOOKUP(A593,'Banco de dados'!$A$6:H789, 8,0),0)</f>
        <v>0</v>
      </c>
      <c r="E593" s="26">
        <f t="shared" si="29"/>
        <v>0</v>
      </c>
      <c r="F593" s="29">
        <f t="shared" si="27"/>
        <v>0</v>
      </c>
      <c r="G593" s="23">
        <f t="shared" si="28"/>
        <v>0</v>
      </c>
      <c r="H593" s="22">
        <f>IFERROR(VLOOKUP(A593,'Banco de dados'!$A$6:F789, 3,0),0)</f>
        <v>0</v>
      </c>
      <c r="I593" s="24">
        <f>IFERROR(VLOOKUP(A593,'Banco de dados'!$A$6:$F$199, 5,0),0)</f>
        <v>0</v>
      </c>
      <c r="J593" s="19"/>
    </row>
    <row r="594" spans="2:10" x14ac:dyDescent="0.25">
      <c r="B594" s="18"/>
      <c r="C594" s="17"/>
      <c r="D594" s="33">
        <f>IFERROR(VLOOKUP(A594,'Banco de dados'!$A$6:H790, 8,0),0)</f>
        <v>0</v>
      </c>
      <c r="E594" s="26">
        <f t="shared" si="29"/>
        <v>0</v>
      </c>
      <c r="F594" s="29">
        <f t="shared" si="27"/>
        <v>0</v>
      </c>
      <c r="G594" s="23">
        <f t="shared" si="28"/>
        <v>0</v>
      </c>
      <c r="H594" s="22">
        <f>IFERROR(VLOOKUP(A594,'Banco de dados'!$A$6:F790, 3,0),0)</f>
        <v>0</v>
      </c>
      <c r="I594" s="24">
        <f>IFERROR(VLOOKUP(A594,'Banco de dados'!$A$6:$F$199, 5,0),0)</f>
        <v>0</v>
      </c>
      <c r="J594" s="19"/>
    </row>
    <row r="595" spans="2:10" x14ac:dyDescent="0.25">
      <c r="B595" s="18"/>
      <c r="C595" s="17"/>
      <c r="D595" s="33">
        <f>IFERROR(VLOOKUP(A595,'Banco de dados'!$A$6:H791, 8,0),0)</f>
        <v>0</v>
      </c>
      <c r="E595" s="26">
        <f t="shared" si="29"/>
        <v>0</v>
      </c>
      <c r="F595" s="29">
        <f t="shared" si="27"/>
        <v>0</v>
      </c>
      <c r="G595" s="23">
        <f t="shared" si="28"/>
        <v>0</v>
      </c>
      <c r="H595" s="22">
        <f>IFERROR(VLOOKUP(A595,'Banco de dados'!$A$6:F791, 3,0),0)</f>
        <v>0</v>
      </c>
      <c r="I595" s="24">
        <f>IFERROR(VLOOKUP(A595,'Banco de dados'!$A$6:$F$199, 5,0),0)</f>
        <v>0</v>
      </c>
      <c r="J595" s="19"/>
    </row>
    <row r="596" spans="2:10" x14ac:dyDescent="0.25">
      <c r="B596" s="18"/>
      <c r="C596" s="17"/>
      <c r="D596" s="33">
        <f>IFERROR(VLOOKUP(A596,'Banco de dados'!$A$6:H792, 8,0),0)</f>
        <v>0</v>
      </c>
      <c r="E596" s="26">
        <f t="shared" si="29"/>
        <v>0</v>
      </c>
      <c r="F596" s="29">
        <f t="shared" si="27"/>
        <v>0</v>
      </c>
      <c r="G596" s="23">
        <f t="shared" si="28"/>
        <v>0</v>
      </c>
      <c r="H596" s="22">
        <f>IFERROR(VLOOKUP(A596,'Banco de dados'!$A$6:F792, 3,0),0)</f>
        <v>0</v>
      </c>
      <c r="I596" s="24">
        <f>IFERROR(VLOOKUP(A596,'Banco de dados'!$A$6:$F$199, 5,0),0)</f>
        <v>0</v>
      </c>
      <c r="J596" s="19"/>
    </row>
    <row r="597" spans="2:10" x14ac:dyDescent="0.25">
      <c r="B597" s="18"/>
      <c r="C597" s="17"/>
      <c r="D597" s="33">
        <f>IFERROR(VLOOKUP(A597,'Banco de dados'!$A$6:H793, 8,0),0)</f>
        <v>0</v>
      </c>
      <c r="E597" s="26">
        <f t="shared" si="29"/>
        <v>0</v>
      </c>
      <c r="F597" s="29">
        <f t="shared" si="27"/>
        <v>0</v>
      </c>
      <c r="G597" s="23">
        <f t="shared" si="28"/>
        <v>0</v>
      </c>
      <c r="H597" s="22">
        <f>IFERROR(VLOOKUP(A597,'Banco de dados'!$A$6:F793, 3,0),0)</f>
        <v>0</v>
      </c>
      <c r="I597" s="24">
        <f>IFERROR(VLOOKUP(A597,'Banco de dados'!$A$6:$F$199, 5,0),0)</f>
        <v>0</v>
      </c>
      <c r="J597" s="19"/>
    </row>
    <row r="598" spans="2:10" x14ac:dyDescent="0.25">
      <c r="B598" s="18"/>
      <c r="C598" s="17"/>
      <c r="D598" s="33">
        <f>IFERROR(VLOOKUP(A598,'Banco de dados'!$A$6:H794, 8,0),0)</f>
        <v>0</v>
      </c>
      <c r="E598" s="26">
        <f t="shared" si="29"/>
        <v>0</v>
      </c>
      <c r="F598" s="29">
        <f t="shared" si="27"/>
        <v>0</v>
      </c>
      <c r="G598" s="23">
        <f t="shared" si="28"/>
        <v>0</v>
      </c>
      <c r="H598" s="22">
        <f>IFERROR(VLOOKUP(A598,'Banco de dados'!$A$6:F794, 3,0),0)</f>
        <v>0</v>
      </c>
      <c r="I598" s="24">
        <f>IFERROR(VLOOKUP(A598,'Banco de dados'!$A$6:$F$199, 5,0),0)</f>
        <v>0</v>
      </c>
      <c r="J598" s="19"/>
    </row>
    <row r="599" spans="2:10" x14ac:dyDescent="0.25">
      <c r="B599" s="18"/>
      <c r="C599" s="17"/>
      <c r="D599" s="33">
        <f>IFERROR(VLOOKUP(A599,'Banco de dados'!$A$6:H795, 8,0),0)</f>
        <v>0</v>
      </c>
      <c r="E599" s="26">
        <f t="shared" si="29"/>
        <v>0</v>
      </c>
      <c r="F599" s="29">
        <f t="shared" si="27"/>
        <v>0</v>
      </c>
      <c r="G599" s="23">
        <f t="shared" si="28"/>
        <v>0</v>
      </c>
      <c r="H599" s="22">
        <f>IFERROR(VLOOKUP(A599,'Banco de dados'!$A$6:F795, 3,0),0)</f>
        <v>0</v>
      </c>
      <c r="I599" s="24">
        <f>IFERROR(VLOOKUP(A599,'Banco de dados'!$A$6:$F$199, 5,0),0)</f>
        <v>0</v>
      </c>
      <c r="J599" s="19"/>
    </row>
    <row r="600" spans="2:10" x14ac:dyDescent="0.25">
      <c r="B600" s="18"/>
      <c r="C600" s="17"/>
      <c r="D600" s="33">
        <f>IFERROR(VLOOKUP(A600,'Banco de dados'!$A$6:H796, 8,0),0)</f>
        <v>0</v>
      </c>
      <c r="E600" s="26">
        <f t="shared" si="29"/>
        <v>0</v>
      </c>
      <c r="F600" s="29">
        <f t="shared" si="27"/>
        <v>0</v>
      </c>
      <c r="G600" s="23">
        <f t="shared" si="28"/>
        <v>0</v>
      </c>
      <c r="H600" s="22">
        <f>IFERROR(VLOOKUP(A600,'Banco de dados'!$A$6:F796, 3,0),0)</f>
        <v>0</v>
      </c>
      <c r="I600" s="24">
        <f>IFERROR(VLOOKUP(A600,'Banco de dados'!$A$6:$F$199, 5,0),0)</f>
        <v>0</v>
      </c>
      <c r="J600" s="19"/>
    </row>
    <row r="601" spans="2:10" x14ac:dyDescent="0.25">
      <c r="B601" s="18"/>
      <c r="C601" s="17"/>
      <c r="D601" s="33">
        <f>IFERROR(VLOOKUP(A601,'Banco de dados'!$A$6:H797, 8,0),0)</f>
        <v>0</v>
      </c>
      <c r="E601" s="26">
        <f t="shared" si="29"/>
        <v>0</v>
      </c>
      <c r="F601" s="29">
        <f t="shared" si="27"/>
        <v>0</v>
      </c>
      <c r="G601" s="23">
        <f t="shared" si="28"/>
        <v>0</v>
      </c>
      <c r="H601" s="22">
        <f>IFERROR(VLOOKUP(A601,'Banco de dados'!$A$6:F797, 3,0),0)</f>
        <v>0</v>
      </c>
      <c r="I601" s="24">
        <f>IFERROR(VLOOKUP(A601,'Banco de dados'!$A$6:$F$199, 5,0),0)</f>
        <v>0</v>
      </c>
      <c r="J601" s="19"/>
    </row>
    <row r="602" spans="2:10" x14ac:dyDescent="0.25">
      <c r="B602" s="18"/>
      <c r="C602" s="17"/>
      <c r="D602" s="33">
        <f>IFERROR(VLOOKUP(A602,'Banco de dados'!$A$6:H798, 8,0),0)</f>
        <v>0</v>
      </c>
      <c r="E602" s="26">
        <f t="shared" si="29"/>
        <v>0</v>
      </c>
      <c r="F602" s="29">
        <f t="shared" si="27"/>
        <v>0</v>
      </c>
      <c r="G602" s="23">
        <f t="shared" si="28"/>
        <v>0</v>
      </c>
      <c r="H602" s="22">
        <f>IFERROR(VLOOKUP(A602,'Banco de dados'!$A$6:F798, 3,0),0)</f>
        <v>0</v>
      </c>
      <c r="I602" s="24">
        <f>IFERROR(VLOOKUP(A602,'Banco de dados'!$A$6:$F$199, 5,0),0)</f>
        <v>0</v>
      </c>
      <c r="J602" s="19"/>
    </row>
    <row r="603" spans="2:10" x14ac:dyDescent="0.25">
      <c r="B603" s="18"/>
      <c r="C603" s="17"/>
      <c r="D603" s="33">
        <f>IFERROR(VLOOKUP(A603,'Banco de dados'!$A$6:H799, 8,0),0)</f>
        <v>0</v>
      </c>
      <c r="E603" s="26">
        <f t="shared" si="29"/>
        <v>0</v>
      </c>
      <c r="F603" s="29">
        <f t="shared" si="27"/>
        <v>0</v>
      </c>
      <c r="G603" s="23">
        <f t="shared" si="28"/>
        <v>0</v>
      </c>
      <c r="H603" s="22">
        <f>IFERROR(VLOOKUP(A603,'Banco de dados'!$A$6:F799, 3,0),0)</f>
        <v>0</v>
      </c>
      <c r="I603" s="24">
        <f>IFERROR(VLOOKUP(A603,'Banco de dados'!$A$6:$F$199, 5,0),0)</f>
        <v>0</v>
      </c>
      <c r="J603" s="19"/>
    </row>
    <row r="604" spans="2:10" x14ac:dyDescent="0.25">
      <c r="B604" s="18"/>
      <c r="C604" s="17"/>
      <c r="D604" s="33">
        <f>IFERROR(VLOOKUP(A604,'Banco de dados'!$A$6:H800, 8,0),0)</f>
        <v>0</v>
      </c>
      <c r="E604" s="26">
        <f t="shared" si="29"/>
        <v>0</v>
      </c>
      <c r="F604" s="29">
        <f t="shared" si="27"/>
        <v>0</v>
      </c>
      <c r="G604" s="23">
        <f t="shared" si="28"/>
        <v>0</v>
      </c>
      <c r="H604" s="22">
        <f>IFERROR(VLOOKUP(A604,'Banco de dados'!$A$6:F800, 3,0),0)</f>
        <v>0</v>
      </c>
      <c r="I604" s="24">
        <f>IFERROR(VLOOKUP(A604,'Banco de dados'!$A$6:$F$199, 5,0),0)</f>
        <v>0</v>
      </c>
      <c r="J604" s="19"/>
    </row>
    <row r="605" spans="2:10" x14ac:dyDescent="0.25">
      <c r="B605" s="18"/>
      <c r="C605" s="17"/>
      <c r="D605" s="33">
        <f>IFERROR(VLOOKUP(A605,'Banco de dados'!$A$6:H801, 8,0),0)</f>
        <v>0</v>
      </c>
      <c r="E605" s="26">
        <f t="shared" si="29"/>
        <v>0</v>
      </c>
      <c r="F605" s="29">
        <f t="shared" si="27"/>
        <v>0</v>
      </c>
      <c r="G605" s="23">
        <f t="shared" si="28"/>
        <v>0</v>
      </c>
      <c r="H605" s="22">
        <f>IFERROR(VLOOKUP(A605,'Banco de dados'!$A$6:F801, 3,0),0)</f>
        <v>0</v>
      </c>
      <c r="I605" s="24">
        <f>IFERROR(VLOOKUP(A605,'Banco de dados'!$A$6:$F$199, 5,0),0)</f>
        <v>0</v>
      </c>
      <c r="J605" s="19"/>
    </row>
    <row r="606" spans="2:10" x14ac:dyDescent="0.25">
      <c r="B606" s="18"/>
      <c r="C606" s="17"/>
      <c r="D606" s="33">
        <f>IFERROR(VLOOKUP(A606,'Banco de dados'!$A$6:H802, 8,0),0)</f>
        <v>0</v>
      </c>
      <c r="E606" s="26">
        <f t="shared" si="29"/>
        <v>0</v>
      </c>
      <c r="F606" s="29">
        <f t="shared" si="27"/>
        <v>0</v>
      </c>
      <c r="G606" s="23">
        <f t="shared" si="28"/>
        <v>0</v>
      </c>
      <c r="H606" s="22">
        <f>IFERROR(VLOOKUP(A606,'Banco de dados'!$A$6:F802, 3,0),0)</f>
        <v>0</v>
      </c>
      <c r="I606" s="24">
        <f>IFERROR(VLOOKUP(A606,'Banco de dados'!$A$6:$F$199, 5,0),0)</f>
        <v>0</v>
      </c>
      <c r="J606" s="19"/>
    </row>
    <row r="607" spans="2:10" x14ac:dyDescent="0.25">
      <c r="B607" s="18"/>
      <c r="C607" s="17"/>
      <c r="D607" s="33">
        <f>IFERROR(VLOOKUP(A607,'Banco de dados'!$A$6:H803, 8,0),0)</f>
        <v>0</v>
      </c>
      <c r="E607" s="26">
        <f t="shared" si="29"/>
        <v>0</v>
      </c>
      <c r="F607" s="29">
        <f t="shared" si="27"/>
        <v>0</v>
      </c>
      <c r="G607" s="23">
        <f t="shared" si="28"/>
        <v>0</v>
      </c>
      <c r="H607" s="22">
        <f>IFERROR(VLOOKUP(A607,'Banco de dados'!$A$6:F803, 3,0),0)</f>
        <v>0</v>
      </c>
      <c r="I607" s="24">
        <f>IFERROR(VLOOKUP(A607,'Banco de dados'!$A$6:$F$199, 5,0),0)</f>
        <v>0</v>
      </c>
      <c r="J607" s="19"/>
    </row>
    <row r="608" spans="2:10" x14ac:dyDescent="0.25">
      <c r="B608" s="18"/>
      <c r="C608" s="17"/>
      <c r="D608" s="33">
        <f>IFERROR(VLOOKUP(A608,'Banco de dados'!$A$6:H804, 8,0),0)</f>
        <v>0</v>
      </c>
      <c r="E608" s="26">
        <f t="shared" si="29"/>
        <v>0</v>
      </c>
      <c r="F608" s="29">
        <f t="shared" si="27"/>
        <v>0</v>
      </c>
      <c r="G608" s="23">
        <f t="shared" si="28"/>
        <v>0</v>
      </c>
      <c r="H608" s="22">
        <f>IFERROR(VLOOKUP(A608,'Banco de dados'!$A$6:F804, 3,0),0)</f>
        <v>0</v>
      </c>
      <c r="I608" s="24">
        <f>IFERROR(VLOOKUP(A608,'Banco de dados'!$A$6:$F$199, 5,0),0)</f>
        <v>0</v>
      </c>
      <c r="J608" s="19"/>
    </row>
    <row r="609" spans="2:10" x14ac:dyDescent="0.25">
      <c r="B609" s="18"/>
      <c r="C609" s="17"/>
      <c r="D609" s="33">
        <f>IFERROR(VLOOKUP(A609,'Banco de dados'!$A$6:H805, 8,0),0)</f>
        <v>0</v>
      </c>
      <c r="E609" s="26">
        <f t="shared" si="29"/>
        <v>0</v>
      </c>
      <c r="F609" s="29">
        <f t="shared" si="27"/>
        <v>0</v>
      </c>
      <c r="G609" s="23">
        <f t="shared" si="28"/>
        <v>0</v>
      </c>
      <c r="H609" s="22">
        <f>IFERROR(VLOOKUP(A609,'Banco de dados'!$A$6:F805, 3,0),0)</f>
        <v>0</v>
      </c>
      <c r="I609" s="24">
        <f>IFERROR(VLOOKUP(A609,'Banco de dados'!$A$6:$F$199, 5,0),0)</f>
        <v>0</v>
      </c>
      <c r="J609" s="19"/>
    </row>
    <row r="610" spans="2:10" x14ac:dyDescent="0.25">
      <c r="B610" s="18"/>
      <c r="C610" s="17"/>
      <c r="D610" s="33">
        <f>IFERROR(VLOOKUP(A610,'Banco de dados'!$A$6:H806, 8,0),0)</f>
        <v>0</v>
      </c>
      <c r="E610" s="26">
        <f t="shared" si="29"/>
        <v>0</v>
      </c>
      <c r="F610" s="29">
        <f t="shared" si="27"/>
        <v>0</v>
      </c>
      <c r="G610" s="23">
        <f t="shared" si="28"/>
        <v>0</v>
      </c>
      <c r="H610" s="22">
        <f>IFERROR(VLOOKUP(A610,'Banco de dados'!$A$6:F806, 3,0),0)</f>
        <v>0</v>
      </c>
      <c r="I610" s="24">
        <f>IFERROR(VLOOKUP(A610,'Banco de dados'!$A$6:$F$199, 5,0),0)</f>
        <v>0</v>
      </c>
      <c r="J610" s="19"/>
    </row>
    <row r="611" spans="2:10" x14ac:dyDescent="0.25">
      <c r="B611" s="18"/>
      <c r="C611" s="17"/>
      <c r="D611" s="33">
        <f>IFERROR(VLOOKUP(A611,'Banco de dados'!$A$6:H807, 8,0),0)</f>
        <v>0</v>
      </c>
      <c r="E611" s="26">
        <f t="shared" si="29"/>
        <v>0</v>
      </c>
      <c r="F611" s="29">
        <f t="shared" si="27"/>
        <v>0</v>
      </c>
      <c r="G611" s="23">
        <f t="shared" si="28"/>
        <v>0</v>
      </c>
      <c r="H611" s="22">
        <f>IFERROR(VLOOKUP(A611,'Banco de dados'!$A$6:F807, 3,0),0)</f>
        <v>0</v>
      </c>
      <c r="I611" s="24">
        <f>IFERROR(VLOOKUP(A611,'Banco de dados'!$A$6:$F$199, 5,0),0)</f>
        <v>0</v>
      </c>
      <c r="J611" s="19"/>
    </row>
    <row r="612" spans="2:10" x14ac:dyDescent="0.25">
      <c r="B612" s="18"/>
      <c r="C612" s="17"/>
      <c r="D612" s="33">
        <f>IFERROR(VLOOKUP(A612,'Banco de dados'!$A$6:H808, 8,0),0)</f>
        <v>0</v>
      </c>
      <c r="E612" s="26">
        <f t="shared" si="29"/>
        <v>0</v>
      </c>
      <c r="F612" s="29">
        <f t="shared" si="27"/>
        <v>0</v>
      </c>
      <c r="G612" s="23">
        <f t="shared" si="28"/>
        <v>0</v>
      </c>
      <c r="H612" s="22">
        <f>IFERROR(VLOOKUP(A612,'Banco de dados'!$A$6:F808, 3,0),0)</f>
        <v>0</v>
      </c>
      <c r="I612" s="24">
        <f>IFERROR(VLOOKUP(A612,'Banco de dados'!$A$6:$F$199, 5,0),0)</f>
        <v>0</v>
      </c>
      <c r="J612" s="19"/>
    </row>
    <row r="613" spans="2:10" x14ac:dyDescent="0.25">
      <c r="B613" s="18"/>
      <c r="C613" s="17"/>
      <c r="D613" s="33">
        <f>IFERROR(VLOOKUP(A613,'Banco de dados'!$A$6:H809, 8,0),0)</f>
        <v>0</v>
      </c>
      <c r="E613" s="26">
        <f t="shared" si="29"/>
        <v>0</v>
      </c>
      <c r="F613" s="29">
        <f t="shared" si="27"/>
        <v>0</v>
      </c>
      <c r="G613" s="23">
        <f t="shared" si="28"/>
        <v>0</v>
      </c>
      <c r="H613" s="22">
        <f>IFERROR(VLOOKUP(A613,'Banco de dados'!$A$6:F809, 3,0),0)</f>
        <v>0</v>
      </c>
      <c r="I613" s="24">
        <f>IFERROR(VLOOKUP(A613,'Banco de dados'!$A$6:$F$199, 5,0),0)</f>
        <v>0</v>
      </c>
      <c r="J613" s="19"/>
    </row>
    <row r="614" spans="2:10" x14ac:dyDescent="0.25">
      <c r="B614" s="18"/>
      <c r="C614" s="17"/>
      <c r="D614" s="33">
        <f>IFERROR(VLOOKUP(A614,'Banco de dados'!$A$6:H810, 8,0),0)</f>
        <v>0</v>
      </c>
      <c r="E614" s="26">
        <f t="shared" si="29"/>
        <v>0</v>
      </c>
      <c r="F614" s="29">
        <f t="shared" si="27"/>
        <v>0</v>
      </c>
      <c r="G614" s="23">
        <f t="shared" si="28"/>
        <v>0</v>
      </c>
      <c r="H614" s="22">
        <f>IFERROR(VLOOKUP(A614,'Banco de dados'!$A$6:F810, 3,0),0)</f>
        <v>0</v>
      </c>
      <c r="I614" s="24">
        <f>IFERROR(VLOOKUP(A614,'Banco de dados'!$A$6:$F$199, 5,0),0)</f>
        <v>0</v>
      </c>
      <c r="J614" s="19"/>
    </row>
    <row r="615" spans="2:10" x14ac:dyDescent="0.25">
      <c r="B615" s="18"/>
      <c r="C615" s="17"/>
      <c r="D615" s="33">
        <f>IFERROR(VLOOKUP(A615,'Banco de dados'!$A$6:H811, 8,0),0)</f>
        <v>0</v>
      </c>
      <c r="E615" s="26">
        <f t="shared" si="29"/>
        <v>0</v>
      </c>
      <c r="F615" s="29">
        <f t="shared" si="27"/>
        <v>0</v>
      </c>
      <c r="G615" s="23">
        <f t="shared" si="28"/>
        <v>0</v>
      </c>
      <c r="H615" s="22">
        <f>IFERROR(VLOOKUP(A615,'Banco de dados'!$A$6:F811, 3,0),0)</f>
        <v>0</v>
      </c>
      <c r="I615" s="24">
        <f>IFERROR(VLOOKUP(A615,'Banco de dados'!$A$6:$F$199, 5,0),0)</f>
        <v>0</v>
      </c>
      <c r="J615" s="19"/>
    </row>
    <row r="616" spans="2:10" x14ac:dyDescent="0.25">
      <c r="B616" s="18"/>
      <c r="C616" s="17"/>
      <c r="D616" s="33">
        <f>IFERROR(VLOOKUP(A616,'Banco de dados'!$A$6:H812, 8,0),0)</f>
        <v>0</v>
      </c>
      <c r="E616" s="26">
        <f t="shared" si="29"/>
        <v>0</v>
      </c>
      <c r="F616" s="29">
        <f t="shared" si="27"/>
        <v>0</v>
      </c>
      <c r="G616" s="23">
        <f t="shared" si="28"/>
        <v>0</v>
      </c>
      <c r="H616" s="22">
        <f>IFERROR(VLOOKUP(A616,'Banco de dados'!$A$6:F812, 3,0),0)</f>
        <v>0</v>
      </c>
      <c r="I616" s="24">
        <f>IFERROR(VLOOKUP(A616,'Banco de dados'!$A$6:$F$199, 5,0),0)</f>
        <v>0</v>
      </c>
      <c r="J616" s="19"/>
    </row>
    <row r="617" spans="2:10" x14ac:dyDescent="0.25">
      <c r="B617" s="18"/>
      <c r="C617" s="17"/>
      <c r="D617" s="33">
        <f>IFERROR(VLOOKUP(A617,'Banco de dados'!$A$6:H813, 8,0),0)</f>
        <v>0</v>
      </c>
      <c r="E617" s="26">
        <f t="shared" si="29"/>
        <v>0</v>
      </c>
      <c r="F617" s="29">
        <f t="shared" si="27"/>
        <v>0</v>
      </c>
      <c r="G617" s="23">
        <f t="shared" si="28"/>
        <v>0</v>
      </c>
      <c r="H617" s="22">
        <f>IFERROR(VLOOKUP(A617,'Banco de dados'!$A$6:F813, 3,0),0)</f>
        <v>0</v>
      </c>
      <c r="I617" s="24">
        <f>IFERROR(VLOOKUP(A617,'Banco de dados'!$A$6:$F$199, 5,0),0)</f>
        <v>0</v>
      </c>
      <c r="J617" s="19"/>
    </row>
    <row r="618" spans="2:10" x14ac:dyDescent="0.25">
      <c r="B618" s="18"/>
      <c r="C618" s="17"/>
      <c r="D618" s="33">
        <f>IFERROR(VLOOKUP(A618,'Banco de dados'!$A$6:H814, 8,0),0)</f>
        <v>0</v>
      </c>
      <c r="E618" s="26">
        <f t="shared" si="29"/>
        <v>0</v>
      </c>
      <c r="F618" s="29">
        <f t="shared" si="27"/>
        <v>0</v>
      </c>
      <c r="G618" s="23">
        <f t="shared" si="28"/>
        <v>0</v>
      </c>
      <c r="H618" s="22">
        <f>IFERROR(VLOOKUP(A618,'Banco de dados'!$A$6:F814, 3,0),0)</f>
        <v>0</v>
      </c>
      <c r="I618" s="24">
        <f>IFERROR(VLOOKUP(A618,'Banco de dados'!$A$6:$F$199, 5,0),0)</f>
        <v>0</v>
      </c>
      <c r="J618" s="19"/>
    </row>
    <row r="619" spans="2:10" x14ac:dyDescent="0.25">
      <c r="B619" s="18"/>
      <c r="C619" s="17"/>
      <c r="D619" s="33">
        <f>IFERROR(VLOOKUP(A619,'Banco de dados'!$A$6:H815, 8,0),0)</f>
        <v>0</v>
      </c>
      <c r="E619" s="26">
        <f t="shared" si="29"/>
        <v>0</v>
      </c>
      <c r="F619" s="29">
        <f t="shared" si="27"/>
        <v>0</v>
      </c>
      <c r="G619" s="23">
        <f t="shared" si="28"/>
        <v>0</v>
      </c>
      <c r="H619" s="22">
        <f>IFERROR(VLOOKUP(A619,'Banco de dados'!$A$6:F815, 3,0),0)</f>
        <v>0</v>
      </c>
      <c r="I619" s="24">
        <f>IFERROR(VLOOKUP(A619,'Banco de dados'!$A$6:$F$199, 5,0),0)</f>
        <v>0</v>
      </c>
      <c r="J619" s="19"/>
    </row>
    <row r="620" spans="2:10" x14ac:dyDescent="0.25">
      <c r="B620" s="18"/>
      <c r="C620" s="17"/>
      <c r="D620" s="33">
        <f>IFERROR(VLOOKUP(A620,'Banco de dados'!$A$6:H816, 8,0),0)</f>
        <v>0</v>
      </c>
      <c r="E620" s="26">
        <f t="shared" si="29"/>
        <v>0</v>
      </c>
      <c r="F620" s="29">
        <f t="shared" si="27"/>
        <v>0</v>
      </c>
      <c r="G620" s="23">
        <f t="shared" si="28"/>
        <v>0</v>
      </c>
      <c r="H620" s="22">
        <f>IFERROR(VLOOKUP(A620,'Banco de dados'!$A$6:F816, 3,0),0)</f>
        <v>0</v>
      </c>
      <c r="I620" s="24">
        <f>IFERROR(VLOOKUP(A620,'Banco de dados'!$A$6:$F$199, 5,0),0)</f>
        <v>0</v>
      </c>
      <c r="J620" s="19"/>
    </row>
    <row r="621" spans="2:10" x14ac:dyDescent="0.25">
      <c r="B621" s="18"/>
      <c r="C621" s="17"/>
      <c r="D621" s="33">
        <f>IFERROR(VLOOKUP(A621,'Banco de dados'!$A$6:H817, 8,0),0)</f>
        <v>0</v>
      </c>
      <c r="E621" s="26">
        <f t="shared" si="29"/>
        <v>0</v>
      </c>
      <c r="F621" s="29">
        <f t="shared" si="27"/>
        <v>0</v>
      </c>
      <c r="G621" s="23">
        <f t="shared" si="28"/>
        <v>0</v>
      </c>
      <c r="H621" s="22">
        <f>IFERROR(VLOOKUP(A621,'Banco de dados'!$A$6:F817, 3,0),0)</f>
        <v>0</v>
      </c>
      <c r="I621" s="24">
        <f>IFERROR(VLOOKUP(A621,'Banco de dados'!$A$6:$F$199, 5,0),0)</f>
        <v>0</v>
      </c>
      <c r="J621" s="19"/>
    </row>
    <row r="622" spans="2:10" x14ac:dyDescent="0.25">
      <c r="B622" s="18"/>
      <c r="C622" s="17"/>
      <c r="D622" s="33">
        <f>IFERROR(VLOOKUP(A622,'Banco de dados'!$A$6:H818, 8,0),0)</f>
        <v>0</v>
      </c>
      <c r="E622" s="26">
        <f t="shared" si="29"/>
        <v>0</v>
      </c>
      <c r="F622" s="29">
        <f t="shared" si="27"/>
        <v>0</v>
      </c>
      <c r="G622" s="23">
        <f t="shared" si="28"/>
        <v>0</v>
      </c>
      <c r="H622" s="22">
        <f>IFERROR(VLOOKUP(A622,'Banco de dados'!$A$6:F818, 3,0),0)</f>
        <v>0</v>
      </c>
      <c r="I622" s="24">
        <f>IFERROR(VLOOKUP(A622,'Banco de dados'!$A$6:$F$199, 5,0),0)</f>
        <v>0</v>
      </c>
      <c r="J622" s="19"/>
    </row>
    <row r="623" spans="2:10" x14ac:dyDescent="0.25">
      <c r="B623" s="18"/>
      <c r="C623" s="17"/>
      <c r="D623" s="33">
        <f>IFERROR(VLOOKUP(A623,'Banco de dados'!$A$6:H819, 8,0),0)</f>
        <v>0</v>
      </c>
      <c r="E623" s="26">
        <f t="shared" si="29"/>
        <v>0</v>
      </c>
      <c r="F623" s="29">
        <f t="shared" si="27"/>
        <v>0</v>
      </c>
      <c r="G623" s="23">
        <f t="shared" si="28"/>
        <v>0</v>
      </c>
      <c r="H623" s="22">
        <f>IFERROR(VLOOKUP(A623,'Banco de dados'!$A$6:F819, 3,0),0)</f>
        <v>0</v>
      </c>
      <c r="I623" s="24">
        <f>IFERROR(VLOOKUP(A623,'Banco de dados'!$A$6:$F$199, 5,0),0)</f>
        <v>0</v>
      </c>
      <c r="J623" s="19"/>
    </row>
    <row r="624" spans="2:10" x14ac:dyDescent="0.25">
      <c r="B624" s="18"/>
      <c r="C624" s="17"/>
      <c r="D624" s="33">
        <f>IFERROR(VLOOKUP(A624,'Banco de dados'!$A$6:H820, 8,0),0)</f>
        <v>0</v>
      </c>
      <c r="E624" s="26">
        <f t="shared" si="29"/>
        <v>0</v>
      </c>
      <c r="F624" s="29">
        <f t="shared" si="27"/>
        <v>0</v>
      </c>
      <c r="G624" s="23">
        <f t="shared" si="28"/>
        <v>0</v>
      </c>
      <c r="H624" s="22">
        <f>IFERROR(VLOOKUP(A624,'Banco de dados'!$A$6:F820, 3,0),0)</f>
        <v>0</v>
      </c>
      <c r="I624" s="24">
        <f>IFERROR(VLOOKUP(A624,'Banco de dados'!$A$6:$F$199, 5,0),0)</f>
        <v>0</v>
      </c>
      <c r="J624" s="19"/>
    </row>
    <row r="625" spans="2:10" x14ac:dyDescent="0.25">
      <c r="B625" s="18"/>
      <c r="C625" s="17"/>
      <c r="D625" s="33">
        <f>IFERROR(VLOOKUP(A625,'Banco de dados'!$A$6:H821, 8,0),0)</f>
        <v>0</v>
      </c>
      <c r="E625" s="26">
        <f t="shared" si="29"/>
        <v>0</v>
      </c>
      <c r="F625" s="29">
        <f t="shared" si="27"/>
        <v>0</v>
      </c>
      <c r="G625" s="23">
        <f t="shared" si="28"/>
        <v>0</v>
      </c>
      <c r="H625" s="22">
        <f>IFERROR(VLOOKUP(A625,'Banco de dados'!$A$6:F821, 3,0),0)</f>
        <v>0</v>
      </c>
      <c r="I625" s="24">
        <f>IFERROR(VLOOKUP(A625,'Banco de dados'!$A$6:$F$199, 5,0),0)</f>
        <v>0</v>
      </c>
      <c r="J625" s="19"/>
    </row>
    <row r="626" spans="2:10" x14ac:dyDescent="0.25">
      <c r="B626" s="18"/>
      <c r="C626" s="17"/>
      <c r="D626" s="33">
        <f>IFERROR(VLOOKUP(A626,'Banco de dados'!$A$6:H822, 8,0),0)</f>
        <v>0</v>
      </c>
      <c r="E626" s="26">
        <f t="shared" si="29"/>
        <v>0</v>
      </c>
      <c r="F626" s="29">
        <f t="shared" si="27"/>
        <v>0</v>
      </c>
      <c r="G626" s="23">
        <f t="shared" si="28"/>
        <v>0</v>
      </c>
      <c r="H626" s="22">
        <f>IFERROR(VLOOKUP(A626,'Banco de dados'!$A$6:F822, 3,0),0)</f>
        <v>0</v>
      </c>
      <c r="I626" s="24">
        <f>IFERROR(VLOOKUP(A626,'Banco de dados'!$A$6:$F$199, 5,0),0)</f>
        <v>0</v>
      </c>
      <c r="J626" s="19"/>
    </row>
    <row r="627" spans="2:10" x14ac:dyDescent="0.25">
      <c r="B627" s="18"/>
      <c r="C627" s="17"/>
      <c r="D627" s="33">
        <f>IFERROR(VLOOKUP(A627,'Banco de dados'!$A$6:H823, 8,0),0)</f>
        <v>0</v>
      </c>
      <c r="E627" s="26">
        <f t="shared" si="29"/>
        <v>0</v>
      </c>
      <c r="F627" s="29">
        <f t="shared" si="27"/>
        <v>0</v>
      </c>
      <c r="G627" s="23">
        <f t="shared" si="28"/>
        <v>0</v>
      </c>
      <c r="H627" s="22">
        <f>IFERROR(VLOOKUP(A627,'Banco de dados'!$A$6:F823, 3,0),0)</f>
        <v>0</v>
      </c>
      <c r="I627" s="24">
        <f>IFERROR(VLOOKUP(A627,'Banco de dados'!$A$6:$F$199, 5,0),0)</f>
        <v>0</v>
      </c>
      <c r="J627" s="19"/>
    </row>
    <row r="628" spans="2:10" x14ac:dyDescent="0.25">
      <c r="B628" s="18"/>
      <c r="C628" s="17"/>
      <c r="D628" s="33">
        <f>IFERROR(VLOOKUP(A628,'Banco de dados'!$A$6:H824, 8,0),0)</f>
        <v>0</v>
      </c>
      <c r="E628" s="26">
        <f t="shared" si="29"/>
        <v>0</v>
      </c>
      <c r="F628" s="29">
        <f t="shared" si="27"/>
        <v>0</v>
      </c>
      <c r="G628" s="23">
        <f t="shared" si="28"/>
        <v>0</v>
      </c>
      <c r="H628" s="22">
        <f>IFERROR(VLOOKUP(A628,'Banco de dados'!$A$6:F824, 3,0),0)</f>
        <v>0</v>
      </c>
      <c r="I628" s="24">
        <f>IFERROR(VLOOKUP(A628,'Banco de dados'!$A$6:$F$199, 5,0),0)</f>
        <v>0</v>
      </c>
      <c r="J628" s="19"/>
    </row>
    <row r="629" spans="2:10" x14ac:dyDescent="0.25">
      <c r="B629" s="18"/>
      <c r="C629" s="17"/>
      <c r="D629" s="33">
        <f>IFERROR(VLOOKUP(A629,'Banco de dados'!$A$6:H825, 8,0),0)</f>
        <v>0</v>
      </c>
      <c r="E629" s="26">
        <f t="shared" si="29"/>
        <v>0</v>
      </c>
      <c r="F629" s="29">
        <f t="shared" si="27"/>
        <v>0</v>
      </c>
      <c r="G629" s="23">
        <f t="shared" si="28"/>
        <v>0</v>
      </c>
      <c r="H629" s="22">
        <f>IFERROR(VLOOKUP(A629,'Banco de dados'!$A$6:F825, 3,0),0)</f>
        <v>0</v>
      </c>
      <c r="I629" s="24">
        <f>IFERROR(VLOOKUP(A629,'Banco de dados'!$A$6:$F$199, 5,0),0)</f>
        <v>0</v>
      </c>
      <c r="J629" s="19"/>
    </row>
    <row r="630" spans="2:10" x14ac:dyDescent="0.25">
      <c r="B630" s="18"/>
      <c r="C630" s="17"/>
      <c r="D630" s="33">
        <f>IFERROR(VLOOKUP(A630,'Banco de dados'!$A$6:H826, 8,0),0)</f>
        <v>0</v>
      </c>
      <c r="E630" s="26">
        <f t="shared" si="29"/>
        <v>0</v>
      </c>
      <c r="F630" s="29">
        <f t="shared" si="27"/>
        <v>0</v>
      </c>
      <c r="G630" s="23">
        <f t="shared" si="28"/>
        <v>0</v>
      </c>
      <c r="H630" s="22">
        <f>IFERROR(VLOOKUP(A630,'Banco de dados'!$A$6:F826, 3,0),0)</f>
        <v>0</v>
      </c>
      <c r="I630" s="24">
        <f>IFERROR(VLOOKUP(A630,'Banco de dados'!$A$6:$F$199, 5,0),0)</f>
        <v>0</v>
      </c>
      <c r="J630" s="19"/>
    </row>
    <row r="631" spans="2:10" x14ac:dyDescent="0.25">
      <c r="B631" s="18"/>
      <c r="C631" s="17"/>
      <c r="D631" s="33">
        <f>IFERROR(VLOOKUP(A631,'Banco de dados'!$A$6:H827, 8,0),0)</f>
        <v>0</v>
      </c>
      <c r="E631" s="26">
        <f t="shared" si="29"/>
        <v>0</v>
      </c>
      <c r="F631" s="29">
        <f t="shared" si="27"/>
        <v>0</v>
      </c>
      <c r="G631" s="23">
        <f t="shared" si="28"/>
        <v>0</v>
      </c>
      <c r="H631" s="22">
        <f>IFERROR(VLOOKUP(A631,'Banco de dados'!$A$6:F827, 3,0),0)</f>
        <v>0</v>
      </c>
      <c r="I631" s="24">
        <f>IFERROR(VLOOKUP(A631,'Banco de dados'!$A$6:$F$199, 5,0),0)</f>
        <v>0</v>
      </c>
      <c r="J631" s="19"/>
    </row>
    <row r="632" spans="2:10" x14ac:dyDescent="0.25">
      <c r="B632" s="18"/>
      <c r="C632" s="17"/>
      <c r="D632" s="33">
        <f>IFERROR(VLOOKUP(A632,'Banco de dados'!$A$6:H828, 8,0),0)</f>
        <v>0</v>
      </c>
      <c r="E632" s="26">
        <f t="shared" si="29"/>
        <v>0</v>
      </c>
      <c r="F632" s="29">
        <f t="shared" si="27"/>
        <v>0</v>
      </c>
      <c r="G632" s="23">
        <f t="shared" si="28"/>
        <v>0</v>
      </c>
      <c r="H632" s="22">
        <f>IFERROR(VLOOKUP(A632,'Banco de dados'!$A$6:F828, 3,0),0)</f>
        <v>0</v>
      </c>
      <c r="I632" s="24">
        <f>IFERROR(VLOOKUP(A632,'Banco de dados'!$A$6:$F$199, 5,0),0)</f>
        <v>0</v>
      </c>
      <c r="J632" s="19"/>
    </row>
    <row r="633" spans="2:10" x14ac:dyDescent="0.25">
      <c r="B633" s="18"/>
      <c r="C633" s="17"/>
      <c r="D633" s="33">
        <f>IFERROR(VLOOKUP(A633,'Banco de dados'!$A$6:H829, 8,0),0)</f>
        <v>0</v>
      </c>
      <c r="E633" s="26">
        <f t="shared" si="29"/>
        <v>0</v>
      </c>
      <c r="F633" s="29">
        <f t="shared" si="27"/>
        <v>0</v>
      </c>
      <c r="G633" s="23">
        <f t="shared" si="28"/>
        <v>0</v>
      </c>
      <c r="H633" s="22">
        <f>IFERROR(VLOOKUP(A633,'Banco de dados'!$A$6:F829, 3,0),0)</f>
        <v>0</v>
      </c>
      <c r="I633" s="24">
        <f>IFERROR(VLOOKUP(A633,'Banco de dados'!$A$6:$F$199, 5,0),0)</f>
        <v>0</v>
      </c>
      <c r="J633" s="19"/>
    </row>
    <row r="634" spans="2:10" x14ac:dyDescent="0.25">
      <c r="B634" s="18"/>
      <c r="C634" s="17"/>
      <c r="D634" s="33">
        <f>IFERROR(VLOOKUP(A634,'Banco de dados'!$A$6:H830, 8,0),0)</f>
        <v>0</v>
      </c>
      <c r="E634" s="26">
        <f t="shared" si="29"/>
        <v>0</v>
      </c>
      <c r="F634" s="29">
        <f t="shared" si="27"/>
        <v>0</v>
      </c>
      <c r="G634" s="23">
        <f t="shared" si="28"/>
        <v>0</v>
      </c>
      <c r="H634" s="22">
        <f>IFERROR(VLOOKUP(A634,'Banco de dados'!$A$6:F830, 3,0),0)</f>
        <v>0</v>
      </c>
      <c r="I634" s="24">
        <f>IFERROR(VLOOKUP(A634,'Banco de dados'!$A$6:$F$199, 5,0),0)</f>
        <v>0</v>
      </c>
      <c r="J634" s="19"/>
    </row>
    <row r="635" spans="2:10" x14ac:dyDescent="0.25">
      <c r="B635" s="18"/>
      <c r="C635" s="17"/>
      <c r="D635" s="33">
        <f>IFERROR(VLOOKUP(A635,'Banco de dados'!$A$6:H831, 8,0),0)</f>
        <v>0</v>
      </c>
      <c r="E635" s="26">
        <f t="shared" si="29"/>
        <v>0</v>
      </c>
      <c r="F635" s="29">
        <f t="shared" si="27"/>
        <v>0</v>
      </c>
      <c r="G635" s="23">
        <f t="shared" si="28"/>
        <v>0</v>
      </c>
      <c r="H635" s="22">
        <f>IFERROR(VLOOKUP(A635,'Banco de dados'!$A$6:F831, 3,0),0)</f>
        <v>0</v>
      </c>
      <c r="I635" s="24">
        <f>IFERROR(VLOOKUP(A635,'Banco de dados'!$A$6:$F$199, 5,0),0)</f>
        <v>0</v>
      </c>
      <c r="J635" s="19"/>
    </row>
    <row r="636" spans="2:10" x14ac:dyDescent="0.25">
      <c r="B636" s="18"/>
      <c r="C636" s="17"/>
      <c r="D636" s="33">
        <f>IFERROR(VLOOKUP(A636,'Banco de dados'!$A$6:H832, 8,0),0)</f>
        <v>0</v>
      </c>
      <c r="E636" s="26">
        <f t="shared" si="29"/>
        <v>0</v>
      </c>
      <c r="F636" s="29">
        <f t="shared" si="27"/>
        <v>0</v>
      </c>
      <c r="G636" s="23">
        <f t="shared" si="28"/>
        <v>0</v>
      </c>
      <c r="H636" s="22">
        <f>IFERROR(VLOOKUP(A636,'Banco de dados'!$A$6:F832, 3,0),0)</f>
        <v>0</v>
      </c>
      <c r="I636" s="24">
        <f>IFERROR(VLOOKUP(A636,'Banco de dados'!$A$6:$F$199, 5,0),0)</f>
        <v>0</v>
      </c>
      <c r="J636" s="19"/>
    </row>
    <row r="637" spans="2:10" x14ac:dyDescent="0.25">
      <c r="B637" s="18"/>
      <c r="C637" s="17"/>
      <c r="D637" s="33">
        <f>IFERROR(VLOOKUP(A637,'Banco de dados'!$A$6:H833, 8,0),0)</f>
        <v>0</v>
      </c>
      <c r="E637" s="26">
        <f t="shared" si="29"/>
        <v>0</v>
      </c>
      <c r="F637" s="29">
        <f t="shared" si="27"/>
        <v>0</v>
      </c>
      <c r="G637" s="23">
        <f t="shared" si="28"/>
        <v>0</v>
      </c>
      <c r="H637" s="22">
        <f>IFERROR(VLOOKUP(A637,'Banco de dados'!$A$6:F833, 3,0),0)</f>
        <v>0</v>
      </c>
      <c r="I637" s="24">
        <f>IFERROR(VLOOKUP(A637,'Banco de dados'!$A$6:$F$199, 5,0),0)</f>
        <v>0</v>
      </c>
      <c r="J637" s="19"/>
    </row>
    <row r="638" spans="2:10" x14ac:dyDescent="0.25">
      <c r="B638" s="18"/>
      <c r="C638" s="17"/>
      <c r="D638" s="33">
        <f>IFERROR(VLOOKUP(A638,'Banco de dados'!$A$6:H834, 8,0),0)</f>
        <v>0</v>
      </c>
      <c r="E638" s="26">
        <f t="shared" si="29"/>
        <v>0</v>
      </c>
      <c r="F638" s="29">
        <f t="shared" si="27"/>
        <v>0</v>
      </c>
      <c r="G638" s="23">
        <f t="shared" si="28"/>
        <v>0</v>
      </c>
      <c r="H638" s="22">
        <f>IFERROR(VLOOKUP(A638,'Banco de dados'!$A$6:F834, 3,0),0)</f>
        <v>0</v>
      </c>
      <c r="I638" s="24">
        <f>IFERROR(VLOOKUP(A638,'Banco de dados'!$A$6:$F$199, 5,0),0)</f>
        <v>0</v>
      </c>
      <c r="J638" s="19"/>
    </row>
    <row r="639" spans="2:10" x14ac:dyDescent="0.25">
      <c r="B639" s="18"/>
      <c r="C639" s="17"/>
      <c r="D639" s="33">
        <f>IFERROR(VLOOKUP(A639,'Banco de dados'!$A$6:H835, 8,0),0)</f>
        <v>0</v>
      </c>
      <c r="E639" s="26">
        <f t="shared" si="29"/>
        <v>0</v>
      </c>
      <c r="F639" s="29">
        <f t="shared" si="27"/>
        <v>0</v>
      </c>
      <c r="G639" s="23">
        <f t="shared" si="28"/>
        <v>0</v>
      </c>
      <c r="H639" s="22">
        <f>IFERROR(VLOOKUP(A639,'Banco de dados'!$A$6:F835, 3,0),0)</f>
        <v>0</v>
      </c>
      <c r="I639" s="24">
        <f>IFERROR(VLOOKUP(A639,'Banco de dados'!$A$6:$F$199, 5,0),0)</f>
        <v>0</v>
      </c>
      <c r="J639" s="19"/>
    </row>
    <row r="640" spans="2:10" x14ac:dyDescent="0.25">
      <c r="B640" s="18"/>
      <c r="C640" s="17"/>
      <c r="D640" s="33">
        <f>IFERROR(VLOOKUP(A640,'Banco de dados'!$A$6:H836, 8,0),0)</f>
        <v>0</v>
      </c>
      <c r="E640" s="26">
        <f t="shared" si="29"/>
        <v>0</v>
      </c>
      <c r="F640" s="29">
        <f t="shared" si="27"/>
        <v>0</v>
      </c>
      <c r="G640" s="23">
        <f t="shared" si="28"/>
        <v>0</v>
      </c>
      <c r="H640" s="22">
        <f>IFERROR(VLOOKUP(A640,'Banco de dados'!$A$6:F836, 3,0),0)</f>
        <v>0</v>
      </c>
      <c r="I640" s="24">
        <f>IFERROR(VLOOKUP(A640,'Banco de dados'!$A$6:$F$199, 5,0),0)</f>
        <v>0</v>
      </c>
      <c r="J640" s="19"/>
    </row>
    <row r="641" spans="2:10" x14ac:dyDescent="0.25">
      <c r="B641" s="18"/>
      <c r="C641" s="17"/>
      <c r="D641" s="33">
        <f>IFERROR(VLOOKUP(A641,'Banco de dados'!$A$6:H837, 8,0),0)</f>
        <v>0</v>
      </c>
      <c r="E641" s="26">
        <f t="shared" si="29"/>
        <v>0</v>
      </c>
      <c r="F641" s="29">
        <f t="shared" si="27"/>
        <v>0</v>
      </c>
      <c r="G641" s="23">
        <f t="shared" si="28"/>
        <v>0</v>
      </c>
      <c r="H641" s="22">
        <f>IFERROR(VLOOKUP(A641,'Banco de dados'!$A$6:F837, 3,0),0)</f>
        <v>0</v>
      </c>
      <c r="I641" s="24">
        <f>IFERROR(VLOOKUP(A641,'Banco de dados'!$A$6:$F$199, 5,0),0)</f>
        <v>0</v>
      </c>
      <c r="J641" s="19"/>
    </row>
    <row r="642" spans="2:10" x14ac:dyDescent="0.25">
      <c r="B642" s="18"/>
      <c r="C642" s="17"/>
      <c r="D642" s="33">
        <f>IFERROR(VLOOKUP(A642,'Banco de dados'!$A$6:H838, 8,0),0)</f>
        <v>0</v>
      </c>
      <c r="E642" s="26">
        <f t="shared" si="29"/>
        <v>0</v>
      </c>
      <c r="F642" s="29">
        <f t="shared" si="27"/>
        <v>0</v>
      </c>
      <c r="G642" s="23">
        <f t="shared" si="28"/>
        <v>0</v>
      </c>
      <c r="H642" s="22">
        <f>IFERROR(VLOOKUP(A642,'Banco de dados'!$A$6:F838, 3,0),0)</f>
        <v>0</v>
      </c>
      <c r="I642" s="24">
        <f>IFERROR(VLOOKUP(A642,'Banco de dados'!$A$6:$F$199, 5,0),0)</f>
        <v>0</v>
      </c>
      <c r="J642" s="19"/>
    </row>
    <row r="643" spans="2:10" x14ac:dyDescent="0.25">
      <c r="B643" s="18"/>
      <c r="C643" s="17"/>
      <c r="D643" s="33">
        <f>IFERROR(VLOOKUP(A643,'Banco de dados'!$A$6:H839, 8,0),0)</f>
        <v>0</v>
      </c>
      <c r="E643" s="26">
        <f t="shared" si="29"/>
        <v>0</v>
      </c>
      <c r="F643" s="29">
        <f t="shared" ref="F643:F706" si="30">E643*I643</f>
        <v>0</v>
      </c>
      <c r="G643" s="23">
        <f t="shared" ref="G643:G706" si="31">E643*H643</f>
        <v>0</v>
      </c>
      <c r="H643" s="22">
        <f>IFERROR(VLOOKUP(A643,'Banco de dados'!$A$6:F839, 3,0),0)</f>
        <v>0</v>
      </c>
      <c r="I643" s="24">
        <f>IFERROR(VLOOKUP(A643,'Banco de dados'!$A$6:$F$199, 5,0),0)</f>
        <v>0</v>
      </c>
      <c r="J643" s="19"/>
    </row>
    <row r="644" spans="2:10" x14ac:dyDescent="0.25">
      <c r="B644" s="18"/>
      <c r="C644" s="17"/>
      <c r="D644" s="33">
        <f>IFERROR(VLOOKUP(A644,'Banco de dados'!$A$6:H840, 8,0),0)</f>
        <v>0</v>
      </c>
      <c r="E644" s="26">
        <f t="shared" ref="E644:E707" si="32">B644*C644</f>
        <v>0</v>
      </c>
      <c r="F644" s="29">
        <f t="shared" si="30"/>
        <v>0</v>
      </c>
      <c r="G644" s="23">
        <f t="shared" si="31"/>
        <v>0</v>
      </c>
      <c r="H644" s="22">
        <f>IFERROR(VLOOKUP(A644,'Banco de dados'!$A$6:F840, 3,0),0)</f>
        <v>0</v>
      </c>
      <c r="I644" s="24">
        <f>IFERROR(VLOOKUP(A644,'Banco de dados'!$A$6:$F$199, 5,0),0)</f>
        <v>0</v>
      </c>
      <c r="J644" s="19"/>
    </row>
    <row r="645" spans="2:10" x14ac:dyDescent="0.25">
      <c r="B645" s="18"/>
      <c r="C645" s="17"/>
      <c r="D645" s="33">
        <f>IFERROR(VLOOKUP(A645,'Banco de dados'!$A$6:H841, 8,0),0)</f>
        <v>0</v>
      </c>
      <c r="E645" s="26">
        <f t="shared" si="32"/>
        <v>0</v>
      </c>
      <c r="F645" s="29">
        <f t="shared" si="30"/>
        <v>0</v>
      </c>
      <c r="G645" s="23">
        <f t="shared" si="31"/>
        <v>0</v>
      </c>
      <c r="H645" s="22">
        <f>IFERROR(VLOOKUP(A645,'Banco de dados'!$A$6:F841, 3,0),0)</f>
        <v>0</v>
      </c>
      <c r="I645" s="24">
        <f>IFERROR(VLOOKUP(A645,'Banco de dados'!$A$6:$F$199, 5,0),0)</f>
        <v>0</v>
      </c>
      <c r="J645" s="19"/>
    </row>
    <row r="646" spans="2:10" x14ac:dyDescent="0.25">
      <c r="B646" s="18"/>
      <c r="C646" s="17"/>
      <c r="D646" s="33">
        <f>IFERROR(VLOOKUP(A646,'Banco de dados'!$A$6:H842, 8,0),0)</f>
        <v>0</v>
      </c>
      <c r="E646" s="26">
        <f t="shared" si="32"/>
        <v>0</v>
      </c>
      <c r="F646" s="29">
        <f t="shared" si="30"/>
        <v>0</v>
      </c>
      <c r="G646" s="23">
        <f t="shared" si="31"/>
        <v>0</v>
      </c>
      <c r="H646" s="22">
        <f>IFERROR(VLOOKUP(A646,'Banco de dados'!$A$6:F842, 3,0),0)</f>
        <v>0</v>
      </c>
      <c r="I646" s="24">
        <f>IFERROR(VLOOKUP(A646,'Banco de dados'!$A$6:$F$199, 5,0),0)</f>
        <v>0</v>
      </c>
      <c r="J646" s="19"/>
    </row>
    <row r="647" spans="2:10" x14ac:dyDescent="0.25">
      <c r="B647" s="18"/>
      <c r="C647" s="17"/>
      <c r="D647" s="33">
        <f>IFERROR(VLOOKUP(A647,'Banco de dados'!$A$6:H843, 8,0),0)</f>
        <v>0</v>
      </c>
      <c r="E647" s="26">
        <f t="shared" si="32"/>
        <v>0</v>
      </c>
      <c r="F647" s="29">
        <f t="shared" si="30"/>
        <v>0</v>
      </c>
      <c r="G647" s="23">
        <f t="shared" si="31"/>
        <v>0</v>
      </c>
      <c r="H647" s="22">
        <f>IFERROR(VLOOKUP(A647,'Banco de dados'!$A$6:F843, 3,0),0)</f>
        <v>0</v>
      </c>
      <c r="I647" s="24">
        <f>IFERROR(VLOOKUP(A647,'Banco de dados'!$A$6:$F$199, 5,0),0)</f>
        <v>0</v>
      </c>
      <c r="J647" s="19"/>
    </row>
    <row r="648" spans="2:10" x14ac:dyDescent="0.25">
      <c r="B648" s="18"/>
      <c r="C648" s="17"/>
      <c r="D648" s="33">
        <f>IFERROR(VLOOKUP(A648,'Banco de dados'!$A$6:H844, 8,0),0)</f>
        <v>0</v>
      </c>
      <c r="E648" s="26">
        <f t="shared" si="32"/>
        <v>0</v>
      </c>
      <c r="F648" s="29">
        <f t="shared" si="30"/>
        <v>0</v>
      </c>
      <c r="G648" s="23">
        <f t="shared" si="31"/>
        <v>0</v>
      </c>
      <c r="H648" s="22">
        <f>IFERROR(VLOOKUP(A648,'Banco de dados'!$A$6:F844, 3,0),0)</f>
        <v>0</v>
      </c>
      <c r="I648" s="24">
        <f>IFERROR(VLOOKUP(A648,'Banco de dados'!$A$6:$F$199, 5,0),0)</f>
        <v>0</v>
      </c>
      <c r="J648" s="19"/>
    </row>
    <row r="649" spans="2:10" x14ac:dyDescent="0.25">
      <c r="B649" s="18"/>
      <c r="C649" s="17"/>
      <c r="D649" s="33">
        <f>IFERROR(VLOOKUP(A649,'Banco de dados'!$A$6:H845, 8,0),0)</f>
        <v>0</v>
      </c>
      <c r="E649" s="26">
        <f t="shared" si="32"/>
        <v>0</v>
      </c>
      <c r="F649" s="29">
        <f t="shared" si="30"/>
        <v>0</v>
      </c>
      <c r="G649" s="23">
        <f t="shared" si="31"/>
        <v>0</v>
      </c>
      <c r="H649" s="22">
        <f>IFERROR(VLOOKUP(A649,'Banco de dados'!$A$6:F845, 3,0),0)</f>
        <v>0</v>
      </c>
      <c r="I649" s="24">
        <f>IFERROR(VLOOKUP(A649,'Banco de dados'!$A$6:$F$199, 5,0),0)</f>
        <v>0</v>
      </c>
      <c r="J649" s="19"/>
    </row>
    <row r="650" spans="2:10" x14ac:dyDescent="0.25">
      <c r="B650" s="18"/>
      <c r="C650" s="17"/>
      <c r="D650" s="33">
        <f>IFERROR(VLOOKUP(A650,'Banco de dados'!$A$6:H846, 8,0),0)</f>
        <v>0</v>
      </c>
      <c r="E650" s="26">
        <f t="shared" si="32"/>
        <v>0</v>
      </c>
      <c r="F650" s="29">
        <f t="shared" si="30"/>
        <v>0</v>
      </c>
      <c r="G650" s="23">
        <f t="shared" si="31"/>
        <v>0</v>
      </c>
      <c r="H650" s="22">
        <f>IFERROR(VLOOKUP(A650,'Banco de dados'!$A$6:F846, 3,0),0)</f>
        <v>0</v>
      </c>
      <c r="I650" s="24">
        <f>IFERROR(VLOOKUP(A650,'Banco de dados'!$A$6:$F$199, 5,0),0)</f>
        <v>0</v>
      </c>
      <c r="J650" s="19"/>
    </row>
    <row r="651" spans="2:10" x14ac:dyDescent="0.25">
      <c r="B651" s="18"/>
      <c r="C651" s="17"/>
      <c r="D651" s="33">
        <f>IFERROR(VLOOKUP(A651,'Banco de dados'!$A$6:H847, 8,0),0)</f>
        <v>0</v>
      </c>
      <c r="E651" s="26">
        <f t="shared" si="32"/>
        <v>0</v>
      </c>
      <c r="F651" s="29">
        <f t="shared" si="30"/>
        <v>0</v>
      </c>
      <c r="G651" s="23">
        <f t="shared" si="31"/>
        <v>0</v>
      </c>
      <c r="H651" s="22">
        <f>IFERROR(VLOOKUP(A651,'Banco de dados'!$A$6:F847, 3,0),0)</f>
        <v>0</v>
      </c>
      <c r="I651" s="24">
        <f>IFERROR(VLOOKUP(A651,'Banco de dados'!$A$6:$F$199, 5,0),0)</f>
        <v>0</v>
      </c>
      <c r="J651" s="19"/>
    </row>
    <row r="652" spans="2:10" x14ac:dyDescent="0.25">
      <c r="B652" s="18"/>
      <c r="C652" s="17"/>
      <c r="D652" s="33">
        <f>IFERROR(VLOOKUP(A652,'Banco de dados'!$A$6:H848, 8,0),0)</f>
        <v>0</v>
      </c>
      <c r="E652" s="26">
        <f t="shared" si="32"/>
        <v>0</v>
      </c>
      <c r="F652" s="29">
        <f t="shared" si="30"/>
        <v>0</v>
      </c>
      <c r="G652" s="23">
        <f t="shared" si="31"/>
        <v>0</v>
      </c>
      <c r="H652" s="22">
        <f>IFERROR(VLOOKUP(A652,'Banco de dados'!$A$6:F848, 3,0),0)</f>
        <v>0</v>
      </c>
      <c r="I652" s="24">
        <f>IFERROR(VLOOKUP(A652,'Banco de dados'!$A$6:$F$199, 5,0),0)</f>
        <v>0</v>
      </c>
      <c r="J652" s="19"/>
    </row>
    <row r="653" spans="2:10" x14ac:dyDescent="0.25">
      <c r="B653" s="18"/>
      <c r="C653" s="17"/>
      <c r="D653" s="33">
        <f>IFERROR(VLOOKUP(A653,'Banco de dados'!$A$6:H849, 8,0),0)</f>
        <v>0</v>
      </c>
      <c r="E653" s="26">
        <f t="shared" si="32"/>
        <v>0</v>
      </c>
      <c r="F653" s="29">
        <f t="shared" si="30"/>
        <v>0</v>
      </c>
      <c r="G653" s="23">
        <f t="shared" si="31"/>
        <v>0</v>
      </c>
      <c r="H653" s="22">
        <f>IFERROR(VLOOKUP(A653,'Banco de dados'!$A$6:F849, 3,0),0)</f>
        <v>0</v>
      </c>
      <c r="I653" s="24">
        <f>IFERROR(VLOOKUP(A653,'Banco de dados'!$A$6:$F$199, 5,0),0)</f>
        <v>0</v>
      </c>
      <c r="J653" s="19"/>
    </row>
    <row r="654" spans="2:10" x14ac:dyDescent="0.25">
      <c r="B654" s="18"/>
      <c r="C654" s="17"/>
      <c r="D654" s="33">
        <f>IFERROR(VLOOKUP(A654,'Banco de dados'!$A$6:H850, 8,0),0)</f>
        <v>0</v>
      </c>
      <c r="E654" s="26">
        <f t="shared" si="32"/>
        <v>0</v>
      </c>
      <c r="F654" s="29">
        <f t="shared" si="30"/>
        <v>0</v>
      </c>
      <c r="G654" s="23">
        <f t="shared" si="31"/>
        <v>0</v>
      </c>
      <c r="H654" s="22">
        <f>IFERROR(VLOOKUP(A654,'Banco de dados'!$A$6:F850, 3,0),0)</f>
        <v>0</v>
      </c>
      <c r="I654" s="24">
        <f>IFERROR(VLOOKUP(A654,'Banco de dados'!$A$6:$F$199, 5,0),0)</f>
        <v>0</v>
      </c>
      <c r="J654" s="19"/>
    </row>
    <row r="655" spans="2:10" x14ac:dyDescent="0.25">
      <c r="B655" s="18"/>
      <c r="C655" s="17"/>
      <c r="D655" s="33">
        <f>IFERROR(VLOOKUP(A655,'Banco de dados'!$A$6:H851, 8,0),0)</f>
        <v>0</v>
      </c>
      <c r="E655" s="26">
        <f t="shared" si="32"/>
        <v>0</v>
      </c>
      <c r="F655" s="29">
        <f t="shared" si="30"/>
        <v>0</v>
      </c>
      <c r="G655" s="23">
        <f t="shared" si="31"/>
        <v>0</v>
      </c>
      <c r="H655" s="22">
        <f>IFERROR(VLOOKUP(A655,'Banco de dados'!$A$6:F851, 3,0),0)</f>
        <v>0</v>
      </c>
      <c r="I655" s="24">
        <f>IFERROR(VLOOKUP(A655,'Banco de dados'!$A$6:$F$199, 5,0),0)</f>
        <v>0</v>
      </c>
      <c r="J655" s="19"/>
    </row>
    <row r="656" spans="2:10" x14ac:dyDescent="0.25">
      <c r="B656" s="18"/>
      <c r="C656" s="17"/>
      <c r="D656" s="33">
        <f>IFERROR(VLOOKUP(A656,'Banco de dados'!$A$6:H852, 8,0),0)</f>
        <v>0</v>
      </c>
      <c r="E656" s="26">
        <f t="shared" si="32"/>
        <v>0</v>
      </c>
      <c r="F656" s="29">
        <f t="shared" si="30"/>
        <v>0</v>
      </c>
      <c r="G656" s="23">
        <f t="shared" si="31"/>
        <v>0</v>
      </c>
      <c r="H656" s="22">
        <f>IFERROR(VLOOKUP(A656,'Banco de dados'!$A$6:F852, 3,0),0)</f>
        <v>0</v>
      </c>
      <c r="I656" s="24">
        <f>IFERROR(VLOOKUP(A656,'Banco de dados'!$A$6:$F$199, 5,0),0)</f>
        <v>0</v>
      </c>
      <c r="J656" s="19"/>
    </row>
    <row r="657" spans="2:10" x14ac:dyDescent="0.25">
      <c r="B657" s="18"/>
      <c r="C657" s="17"/>
      <c r="D657" s="33">
        <f>IFERROR(VLOOKUP(A657,'Banco de dados'!$A$6:H853, 8,0),0)</f>
        <v>0</v>
      </c>
      <c r="E657" s="26">
        <f t="shared" si="32"/>
        <v>0</v>
      </c>
      <c r="F657" s="29">
        <f t="shared" si="30"/>
        <v>0</v>
      </c>
      <c r="G657" s="23">
        <f t="shared" si="31"/>
        <v>0</v>
      </c>
      <c r="H657" s="22">
        <f>IFERROR(VLOOKUP(A657,'Banco de dados'!$A$6:F853, 3,0),0)</f>
        <v>0</v>
      </c>
      <c r="I657" s="24">
        <f>IFERROR(VLOOKUP(A657,'Banco de dados'!$A$6:$F$199, 5,0),0)</f>
        <v>0</v>
      </c>
      <c r="J657" s="19"/>
    </row>
    <row r="658" spans="2:10" x14ac:dyDescent="0.25">
      <c r="B658" s="18"/>
      <c r="C658" s="17"/>
      <c r="D658" s="33">
        <f>IFERROR(VLOOKUP(A658,'Banco de dados'!$A$6:H854, 8,0),0)</f>
        <v>0</v>
      </c>
      <c r="E658" s="26">
        <f t="shared" si="32"/>
        <v>0</v>
      </c>
      <c r="F658" s="29">
        <f t="shared" si="30"/>
        <v>0</v>
      </c>
      <c r="G658" s="23">
        <f t="shared" si="31"/>
        <v>0</v>
      </c>
      <c r="H658" s="22">
        <f>IFERROR(VLOOKUP(A658,'Banco de dados'!$A$6:F854, 3,0),0)</f>
        <v>0</v>
      </c>
      <c r="I658" s="24">
        <f>IFERROR(VLOOKUP(A658,'Banco de dados'!$A$6:$F$199, 5,0),0)</f>
        <v>0</v>
      </c>
      <c r="J658" s="19"/>
    </row>
    <row r="659" spans="2:10" x14ac:dyDescent="0.25">
      <c r="B659" s="18"/>
      <c r="C659" s="17"/>
      <c r="D659" s="33">
        <f>IFERROR(VLOOKUP(A659,'Banco de dados'!$A$6:H855, 8,0),0)</f>
        <v>0</v>
      </c>
      <c r="E659" s="26">
        <f t="shared" si="32"/>
        <v>0</v>
      </c>
      <c r="F659" s="29">
        <f t="shared" si="30"/>
        <v>0</v>
      </c>
      <c r="G659" s="23">
        <f t="shared" si="31"/>
        <v>0</v>
      </c>
      <c r="H659" s="22">
        <f>IFERROR(VLOOKUP(A659,'Banco de dados'!$A$6:F855, 3,0),0)</f>
        <v>0</v>
      </c>
      <c r="I659" s="24">
        <f>IFERROR(VLOOKUP(A659,'Banco de dados'!$A$6:$F$199, 5,0),0)</f>
        <v>0</v>
      </c>
      <c r="J659" s="19"/>
    </row>
    <row r="660" spans="2:10" x14ac:dyDescent="0.25">
      <c r="B660" s="18"/>
      <c r="C660" s="17"/>
      <c r="D660" s="33">
        <f>IFERROR(VLOOKUP(A660,'Banco de dados'!$A$6:H856, 8,0),0)</f>
        <v>0</v>
      </c>
      <c r="E660" s="26">
        <f t="shared" si="32"/>
        <v>0</v>
      </c>
      <c r="F660" s="29">
        <f t="shared" si="30"/>
        <v>0</v>
      </c>
      <c r="G660" s="23">
        <f t="shared" si="31"/>
        <v>0</v>
      </c>
      <c r="H660" s="22">
        <f>IFERROR(VLOOKUP(A660,'Banco de dados'!$A$6:F856, 3,0),0)</f>
        <v>0</v>
      </c>
      <c r="I660" s="24">
        <f>IFERROR(VLOOKUP(A660,'Banco de dados'!$A$6:$F$199, 5,0),0)</f>
        <v>0</v>
      </c>
      <c r="J660" s="19"/>
    </row>
    <row r="661" spans="2:10" x14ac:dyDescent="0.25">
      <c r="B661" s="18"/>
      <c r="C661" s="17"/>
      <c r="D661" s="33">
        <f>IFERROR(VLOOKUP(A661,'Banco de dados'!$A$6:H857, 8,0),0)</f>
        <v>0</v>
      </c>
      <c r="E661" s="26">
        <f t="shared" si="32"/>
        <v>0</v>
      </c>
      <c r="F661" s="29">
        <f t="shared" si="30"/>
        <v>0</v>
      </c>
      <c r="G661" s="23">
        <f t="shared" si="31"/>
        <v>0</v>
      </c>
      <c r="H661" s="22">
        <f>IFERROR(VLOOKUP(A661,'Banco de dados'!$A$6:F857, 3,0),0)</f>
        <v>0</v>
      </c>
      <c r="I661" s="24">
        <f>IFERROR(VLOOKUP(A661,'Banco de dados'!$A$6:$F$199, 5,0),0)</f>
        <v>0</v>
      </c>
      <c r="J661" s="19"/>
    </row>
    <row r="662" spans="2:10" x14ac:dyDescent="0.25">
      <c r="B662" s="18"/>
      <c r="C662" s="17"/>
      <c r="D662" s="33">
        <f>IFERROR(VLOOKUP(A662,'Banco de dados'!$A$6:H858, 8,0),0)</f>
        <v>0</v>
      </c>
      <c r="E662" s="26">
        <f t="shared" si="32"/>
        <v>0</v>
      </c>
      <c r="F662" s="29">
        <f t="shared" si="30"/>
        <v>0</v>
      </c>
      <c r="G662" s="23">
        <f t="shared" si="31"/>
        <v>0</v>
      </c>
      <c r="H662" s="22">
        <f>IFERROR(VLOOKUP(A662,'Banco de dados'!$A$6:F858, 3,0),0)</f>
        <v>0</v>
      </c>
      <c r="I662" s="24">
        <f>IFERROR(VLOOKUP(A662,'Banco de dados'!$A$6:$F$199, 5,0),0)</f>
        <v>0</v>
      </c>
      <c r="J662" s="19"/>
    </row>
    <row r="663" spans="2:10" x14ac:dyDescent="0.25">
      <c r="B663" s="18"/>
      <c r="C663" s="17"/>
      <c r="D663" s="33">
        <f>IFERROR(VLOOKUP(A663,'Banco de dados'!$A$6:H859, 8,0),0)</f>
        <v>0</v>
      </c>
      <c r="E663" s="26">
        <f t="shared" si="32"/>
        <v>0</v>
      </c>
      <c r="F663" s="29">
        <f t="shared" si="30"/>
        <v>0</v>
      </c>
      <c r="G663" s="23">
        <f t="shared" si="31"/>
        <v>0</v>
      </c>
      <c r="H663" s="22">
        <f>IFERROR(VLOOKUP(A663,'Banco de dados'!$A$6:F859, 3,0),0)</f>
        <v>0</v>
      </c>
      <c r="I663" s="24">
        <f>IFERROR(VLOOKUP(A663,'Banco de dados'!$A$6:$F$199, 5,0),0)</f>
        <v>0</v>
      </c>
      <c r="J663" s="19"/>
    </row>
    <row r="664" spans="2:10" x14ac:dyDescent="0.25">
      <c r="B664" s="18"/>
      <c r="C664" s="17"/>
      <c r="D664" s="33">
        <f>IFERROR(VLOOKUP(A664,'Banco de dados'!$A$6:H860, 8,0),0)</f>
        <v>0</v>
      </c>
      <c r="E664" s="26">
        <f t="shared" si="32"/>
        <v>0</v>
      </c>
      <c r="F664" s="29">
        <f t="shared" si="30"/>
        <v>0</v>
      </c>
      <c r="G664" s="23">
        <f t="shared" si="31"/>
        <v>0</v>
      </c>
      <c r="H664" s="22">
        <f>IFERROR(VLOOKUP(A664,'Banco de dados'!$A$6:F860, 3,0),0)</f>
        <v>0</v>
      </c>
      <c r="I664" s="24">
        <f>IFERROR(VLOOKUP(A664,'Banco de dados'!$A$6:$F$199, 5,0),0)</f>
        <v>0</v>
      </c>
      <c r="J664" s="19"/>
    </row>
    <row r="665" spans="2:10" x14ac:dyDescent="0.25">
      <c r="B665" s="18"/>
      <c r="C665" s="17"/>
      <c r="D665" s="33">
        <f>IFERROR(VLOOKUP(A665,'Banco de dados'!$A$6:H861, 8,0),0)</f>
        <v>0</v>
      </c>
      <c r="E665" s="26">
        <f t="shared" si="32"/>
        <v>0</v>
      </c>
      <c r="F665" s="29">
        <f t="shared" si="30"/>
        <v>0</v>
      </c>
      <c r="G665" s="23">
        <f t="shared" si="31"/>
        <v>0</v>
      </c>
      <c r="H665" s="22">
        <f>IFERROR(VLOOKUP(A665,'Banco de dados'!$A$6:F861, 3,0),0)</f>
        <v>0</v>
      </c>
      <c r="I665" s="24">
        <f>IFERROR(VLOOKUP(A665,'Banco de dados'!$A$6:$F$199, 5,0),0)</f>
        <v>0</v>
      </c>
      <c r="J665" s="19"/>
    </row>
    <row r="666" spans="2:10" x14ac:dyDescent="0.25">
      <c r="B666" s="18"/>
      <c r="C666" s="17"/>
      <c r="D666" s="33">
        <f>IFERROR(VLOOKUP(A666,'Banco de dados'!$A$6:H862, 8,0),0)</f>
        <v>0</v>
      </c>
      <c r="E666" s="26">
        <f t="shared" si="32"/>
        <v>0</v>
      </c>
      <c r="F666" s="29">
        <f t="shared" si="30"/>
        <v>0</v>
      </c>
      <c r="G666" s="23">
        <f t="shared" si="31"/>
        <v>0</v>
      </c>
      <c r="H666" s="22">
        <f>IFERROR(VLOOKUP(A666,'Banco de dados'!$A$6:F862, 3,0),0)</f>
        <v>0</v>
      </c>
      <c r="I666" s="24">
        <f>IFERROR(VLOOKUP(A666,'Banco de dados'!$A$6:$F$199, 5,0),0)</f>
        <v>0</v>
      </c>
      <c r="J666" s="19"/>
    </row>
    <row r="667" spans="2:10" x14ac:dyDescent="0.25">
      <c r="B667" s="18"/>
      <c r="C667" s="17"/>
      <c r="D667" s="33">
        <f>IFERROR(VLOOKUP(A667,'Banco de dados'!$A$6:H863, 8,0),0)</f>
        <v>0</v>
      </c>
      <c r="E667" s="26">
        <f t="shared" si="32"/>
        <v>0</v>
      </c>
      <c r="F667" s="29">
        <f t="shared" si="30"/>
        <v>0</v>
      </c>
      <c r="G667" s="23">
        <f t="shared" si="31"/>
        <v>0</v>
      </c>
      <c r="H667" s="22">
        <f>IFERROR(VLOOKUP(A667,'Banco de dados'!$A$6:F863, 3,0),0)</f>
        <v>0</v>
      </c>
      <c r="I667" s="24">
        <f>IFERROR(VLOOKUP(A667,'Banco de dados'!$A$6:$F$199, 5,0),0)</f>
        <v>0</v>
      </c>
      <c r="J667" s="19"/>
    </row>
    <row r="668" spans="2:10" x14ac:dyDescent="0.25">
      <c r="B668" s="18"/>
      <c r="C668" s="17"/>
      <c r="D668" s="33">
        <f>IFERROR(VLOOKUP(A668,'Banco de dados'!$A$6:H864, 8,0),0)</f>
        <v>0</v>
      </c>
      <c r="E668" s="26">
        <f t="shared" si="32"/>
        <v>0</v>
      </c>
      <c r="F668" s="29">
        <f t="shared" si="30"/>
        <v>0</v>
      </c>
      <c r="G668" s="23">
        <f t="shared" si="31"/>
        <v>0</v>
      </c>
      <c r="H668" s="22">
        <f>IFERROR(VLOOKUP(A668,'Banco de dados'!$A$6:F864, 3,0),0)</f>
        <v>0</v>
      </c>
      <c r="I668" s="24">
        <f>IFERROR(VLOOKUP(A668,'Banco de dados'!$A$6:$F$199, 5,0),0)</f>
        <v>0</v>
      </c>
      <c r="J668" s="19"/>
    </row>
    <row r="669" spans="2:10" x14ac:dyDescent="0.25">
      <c r="B669" s="18"/>
      <c r="C669" s="17"/>
      <c r="D669" s="33">
        <f>IFERROR(VLOOKUP(A669,'Banco de dados'!$A$6:H865, 8,0),0)</f>
        <v>0</v>
      </c>
      <c r="E669" s="26">
        <f t="shared" si="32"/>
        <v>0</v>
      </c>
      <c r="F669" s="29">
        <f t="shared" si="30"/>
        <v>0</v>
      </c>
      <c r="G669" s="23">
        <f t="shared" si="31"/>
        <v>0</v>
      </c>
      <c r="H669" s="22">
        <f>IFERROR(VLOOKUP(A669,'Banco de dados'!$A$6:F865, 3,0),0)</f>
        <v>0</v>
      </c>
      <c r="I669" s="24">
        <f>IFERROR(VLOOKUP(A669,'Banco de dados'!$A$6:$F$199, 5,0),0)</f>
        <v>0</v>
      </c>
      <c r="J669" s="19"/>
    </row>
    <row r="670" spans="2:10" x14ac:dyDescent="0.25">
      <c r="B670" s="18"/>
      <c r="C670" s="17"/>
      <c r="D670" s="33">
        <f>IFERROR(VLOOKUP(A670,'Banco de dados'!$A$6:H866, 8,0),0)</f>
        <v>0</v>
      </c>
      <c r="E670" s="26">
        <f t="shared" si="32"/>
        <v>0</v>
      </c>
      <c r="F670" s="29">
        <f t="shared" si="30"/>
        <v>0</v>
      </c>
      <c r="G670" s="23">
        <f t="shared" si="31"/>
        <v>0</v>
      </c>
      <c r="H670" s="22">
        <f>IFERROR(VLOOKUP(A670,'Banco de dados'!$A$6:F866, 3,0),0)</f>
        <v>0</v>
      </c>
      <c r="I670" s="24">
        <f>IFERROR(VLOOKUP(A670,'Banco de dados'!$A$6:$F$199, 5,0),0)</f>
        <v>0</v>
      </c>
      <c r="J670" s="19"/>
    </row>
    <row r="671" spans="2:10" x14ac:dyDescent="0.25">
      <c r="B671" s="18"/>
      <c r="C671" s="17"/>
      <c r="D671" s="33">
        <f>IFERROR(VLOOKUP(A671,'Banco de dados'!$A$6:H867, 8,0),0)</f>
        <v>0</v>
      </c>
      <c r="E671" s="26">
        <f t="shared" si="32"/>
        <v>0</v>
      </c>
      <c r="F671" s="29">
        <f t="shared" si="30"/>
        <v>0</v>
      </c>
      <c r="G671" s="23">
        <f t="shared" si="31"/>
        <v>0</v>
      </c>
      <c r="H671" s="22">
        <f>IFERROR(VLOOKUP(A671,'Banco de dados'!$A$6:F867, 3,0),0)</f>
        <v>0</v>
      </c>
      <c r="I671" s="24">
        <f>IFERROR(VLOOKUP(A671,'Banco de dados'!$A$6:$F$199, 5,0),0)</f>
        <v>0</v>
      </c>
      <c r="J671" s="19"/>
    </row>
    <row r="672" spans="2:10" x14ac:dyDescent="0.25">
      <c r="B672" s="18"/>
      <c r="C672" s="17"/>
      <c r="D672" s="33">
        <f>IFERROR(VLOOKUP(A672,'Banco de dados'!$A$6:H868, 8,0),0)</f>
        <v>0</v>
      </c>
      <c r="E672" s="26">
        <f t="shared" si="32"/>
        <v>0</v>
      </c>
      <c r="F672" s="29">
        <f t="shared" si="30"/>
        <v>0</v>
      </c>
      <c r="G672" s="23">
        <f t="shared" si="31"/>
        <v>0</v>
      </c>
      <c r="H672" s="22">
        <f>IFERROR(VLOOKUP(A672,'Banco de dados'!$A$6:F868, 3,0),0)</f>
        <v>0</v>
      </c>
      <c r="I672" s="24">
        <f>IFERROR(VLOOKUP(A672,'Banco de dados'!$A$6:$F$199, 5,0),0)</f>
        <v>0</v>
      </c>
      <c r="J672" s="19"/>
    </row>
    <row r="673" spans="2:10" x14ac:dyDescent="0.25">
      <c r="B673" s="18"/>
      <c r="C673" s="17"/>
      <c r="D673" s="33">
        <f>IFERROR(VLOOKUP(A673,'Banco de dados'!$A$6:H869, 8,0),0)</f>
        <v>0</v>
      </c>
      <c r="E673" s="26">
        <f t="shared" si="32"/>
        <v>0</v>
      </c>
      <c r="F673" s="29">
        <f t="shared" si="30"/>
        <v>0</v>
      </c>
      <c r="G673" s="23">
        <f t="shared" si="31"/>
        <v>0</v>
      </c>
      <c r="H673" s="22">
        <f>IFERROR(VLOOKUP(A673,'Banco de dados'!$A$6:F869, 3,0),0)</f>
        <v>0</v>
      </c>
      <c r="I673" s="24">
        <f>IFERROR(VLOOKUP(A673,'Banco de dados'!$A$6:$F$199, 5,0),0)</f>
        <v>0</v>
      </c>
      <c r="J673" s="19"/>
    </row>
    <row r="674" spans="2:10" x14ac:dyDescent="0.25">
      <c r="B674" s="18"/>
      <c r="C674" s="17"/>
      <c r="D674" s="33">
        <f>IFERROR(VLOOKUP(A674,'Banco de dados'!$A$6:H870, 8,0),0)</f>
        <v>0</v>
      </c>
      <c r="E674" s="26">
        <f t="shared" si="32"/>
        <v>0</v>
      </c>
      <c r="F674" s="29">
        <f t="shared" si="30"/>
        <v>0</v>
      </c>
      <c r="G674" s="23">
        <f t="shared" si="31"/>
        <v>0</v>
      </c>
      <c r="H674" s="22">
        <f>IFERROR(VLOOKUP(A674,'Banco de dados'!$A$6:F870, 3,0),0)</f>
        <v>0</v>
      </c>
      <c r="I674" s="24">
        <f>IFERROR(VLOOKUP(A674,'Banco de dados'!$A$6:$F$199, 5,0),0)</f>
        <v>0</v>
      </c>
      <c r="J674" s="19"/>
    </row>
    <row r="675" spans="2:10" x14ac:dyDescent="0.25">
      <c r="B675" s="18"/>
      <c r="C675" s="17"/>
      <c r="D675" s="33">
        <f>IFERROR(VLOOKUP(A675,'Banco de dados'!$A$6:H871, 8,0),0)</f>
        <v>0</v>
      </c>
      <c r="E675" s="26">
        <f t="shared" si="32"/>
        <v>0</v>
      </c>
      <c r="F675" s="29">
        <f t="shared" si="30"/>
        <v>0</v>
      </c>
      <c r="G675" s="23">
        <f t="shared" si="31"/>
        <v>0</v>
      </c>
      <c r="H675" s="22">
        <f>IFERROR(VLOOKUP(A675,'Banco de dados'!$A$6:F871, 3,0),0)</f>
        <v>0</v>
      </c>
      <c r="I675" s="24">
        <f>IFERROR(VLOOKUP(A675,'Banco de dados'!$A$6:$F$199, 5,0),0)</f>
        <v>0</v>
      </c>
      <c r="J675" s="19"/>
    </row>
    <row r="676" spans="2:10" x14ac:dyDescent="0.25">
      <c r="B676" s="18"/>
      <c r="C676" s="17"/>
      <c r="D676" s="33">
        <f>IFERROR(VLOOKUP(A676,'Banco de dados'!$A$6:H872, 8,0),0)</f>
        <v>0</v>
      </c>
      <c r="E676" s="26">
        <f t="shared" si="32"/>
        <v>0</v>
      </c>
      <c r="F676" s="29">
        <f t="shared" si="30"/>
        <v>0</v>
      </c>
      <c r="G676" s="23">
        <f t="shared" si="31"/>
        <v>0</v>
      </c>
      <c r="H676" s="22">
        <f>IFERROR(VLOOKUP(A676,'Banco de dados'!$A$6:F872, 3,0),0)</f>
        <v>0</v>
      </c>
      <c r="I676" s="24">
        <f>IFERROR(VLOOKUP(A676,'Banco de dados'!$A$6:$F$199, 5,0),0)</f>
        <v>0</v>
      </c>
      <c r="J676" s="19"/>
    </row>
    <row r="677" spans="2:10" x14ac:dyDescent="0.25">
      <c r="B677" s="18"/>
      <c r="C677" s="17"/>
      <c r="D677" s="33">
        <f>IFERROR(VLOOKUP(A677,'Banco de dados'!$A$6:H873, 8,0),0)</f>
        <v>0</v>
      </c>
      <c r="E677" s="26">
        <f t="shared" si="32"/>
        <v>0</v>
      </c>
      <c r="F677" s="29">
        <f t="shared" si="30"/>
        <v>0</v>
      </c>
      <c r="G677" s="23">
        <f t="shared" si="31"/>
        <v>0</v>
      </c>
      <c r="H677" s="22">
        <f>IFERROR(VLOOKUP(A677,'Banco de dados'!$A$6:F873, 3,0),0)</f>
        <v>0</v>
      </c>
      <c r="I677" s="24">
        <f>IFERROR(VLOOKUP(A677,'Banco de dados'!$A$6:$F$199, 5,0),0)</f>
        <v>0</v>
      </c>
      <c r="J677" s="19"/>
    </row>
    <row r="678" spans="2:10" x14ac:dyDescent="0.25">
      <c r="B678" s="18"/>
      <c r="C678" s="17"/>
      <c r="D678" s="33">
        <f>IFERROR(VLOOKUP(A678,'Banco de dados'!$A$6:H874, 8,0),0)</f>
        <v>0</v>
      </c>
      <c r="E678" s="26">
        <f t="shared" si="32"/>
        <v>0</v>
      </c>
      <c r="F678" s="29">
        <f t="shared" si="30"/>
        <v>0</v>
      </c>
      <c r="G678" s="23">
        <f t="shared" si="31"/>
        <v>0</v>
      </c>
      <c r="H678" s="22">
        <f>IFERROR(VLOOKUP(A678,'Banco de dados'!$A$6:F874, 3,0),0)</f>
        <v>0</v>
      </c>
      <c r="I678" s="24">
        <f>IFERROR(VLOOKUP(A678,'Banco de dados'!$A$6:$F$199, 5,0),0)</f>
        <v>0</v>
      </c>
      <c r="J678" s="19"/>
    </row>
    <row r="679" spans="2:10" x14ac:dyDescent="0.25">
      <c r="B679" s="18"/>
      <c r="C679" s="17"/>
      <c r="D679" s="33">
        <f>IFERROR(VLOOKUP(A679,'Banco de dados'!$A$6:H875, 8,0),0)</f>
        <v>0</v>
      </c>
      <c r="E679" s="26">
        <f t="shared" si="32"/>
        <v>0</v>
      </c>
      <c r="F679" s="29">
        <f t="shared" si="30"/>
        <v>0</v>
      </c>
      <c r="G679" s="23">
        <f t="shared" si="31"/>
        <v>0</v>
      </c>
      <c r="H679" s="22">
        <f>IFERROR(VLOOKUP(A679,'Banco de dados'!$A$6:F875, 3,0),0)</f>
        <v>0</v>
      </c>
      <c r="I679" s="24">
        <f>IFERROR(VLOOKUP(A679,'Banco de dados'!$A$6:$F$199, 5,0),0)</f>
        <v>0</v>
      </c>
      <c r="J679" s="19"/>
    </row>
    <row r="680" spans="2:10" x14ac:dyDescent="0.25">
      <c r="B680" s="18"/>
      <c r="C680" s="17"/>
      <c r="D680" s="33">
        <f>IFERROR(VLOOKUP(A680,'Banco de dados'!$A$6:H876, 8,0),0)</f>
        <v>0</v>
      </c>
      <c r="E680" s="26">
        <f t="shared" si="32"/>
        <v>0</v>
      </c>
      <c r="F680" s="29">
        <f t="shared" si="30"/>
        <v>0</v>
      </c>
      <c r="G680" s="23">
        <f t="shared" si="31"/>
        <v>0</v>
      </c>
      <c r="H680" s="22">
        <f>IFERROR(VLOOKUP(A680,'Banco de dados'!$A$6:F876, 3,0),0)</f>
        <v>0</v>
      </c>
      <c r="I680" s="24">
        <f>IFERROR(VLOOKUP(A680,'Banco de dados'!$A$6:$F$199, 5,0),0)</f>
        <v>0</v>
      </c>
      <c r="J680" s="19"/>
    </row>
    <row r="681" spans="2:10" x14ac:dyDescent="0.25">
      <c r="B681" s="18"/>
      <c r="C681" s="17"/>
      <c r="D681" s="33">
        <f>IFERROR(VLOOKUP(A681,'Banco de dados'!$A$6:H877, 8,0),0)</f>
        <v>0</v>
      </c>
      <c r="E681" s="26">
        <f t="shared" si="32"/>
        <v>0</v>
      </c>
      <c r="F681" s="29">
        <f t="shared" si="30"/>
        <v>0</v>
      </c>
      <c r="G681" s="23">
        <f t="shared" si="31"/>
        <v>0</v>
      </c>
      <c r="H681" s="22">
        <f>IFERROR(VLOOKUP(A681,'Banco de dados'!$A$6:F877, 3,0),0)</f>
        <v>0</v>
      </c>
      <c r="I681" s="24">
        <f>IFERROR(VLOOKUP(A681,'Banco de dados'!$A$6:$F$199, 5,0),0)</f>
        <v>0</v>
      </c>
      <c r="J681" s="19"/>
    </row>
    <row r="682" spans="2:10" x14ac:dyDescent="0.25">
      <c r="B682" s="18"/>
      <c r="C682" s="17"/>
      <c r="D682" s="33">
        <f>IFERROR(VLOOKUP(A682,'Banco de dados'!$A$6:H878, 8,0),0)</f>
        <v>0</v>
      </c>
      <c r="E682" s="26">
        <f t="shared" si="32"/>
        <v>0</v>
      </c>
      <c r="F682" s="29">
        <f t="shared" si="30"/>
        <v>0</v>
      </c>
      <c r="G682" s="23">
        <f t="shared" si="31"/>
        <v>0</v>
      </c>
      <c r="H682" s="22">
        <f>IFERROR(VLOOKUP(A682,'Banco de dados'!$A$6:F878, 3,0),0)</f>
        <v>0</v>
      </c>
      <c r="I682" s="24">
        <f>IFERROR(VLOOKUP(A682,'Banco de dados'!$A$6:$F$199, 5,0),0)</f>
        <v>0</v>
      </c>
      <c r="J682" s="19"/>
    </row>
    <row r="683" spans="2:10" x14ac:dyDescent="0.25">
      <c r="B683" s="18"/>
      <c r="C683" s="17"/>
      <c r="D683" s="33">
        <f>IFERROR(VLOOKUP(A683,'Banco de dados'!$A$6:H879, 8,0),0)</f>
        <v>0</v>
      </c>
      <c r="E683" s="26">
        <f t="shared" si="32"/>
        <v>0</v>
      </c>
      <c r="F683" s="29">
        <f t="shared" si="30"/>
        <v>0</v>
      </c>
      <c r="G683" s="23">
        <f t="shared" si="31"/>
        <v>0</v>
      </c>
      <c r="H683" s="22">
        <f>IFERROR(VLOOKUP(A683,'Banco de dados'!$A$6:F879, 3,0),0)</f>
        <v>0</v>
      </c>
      <c r="I683" s="24">
        <f>IFERROR(VLOOKUP(A683,'Banco de dados'!$A$6:$F$199, 5,0),0)</f>
        <v>0</v>
      </c>
      <c r="J683" s="19"/>
    </row>
    <row r="684" spans="2:10" x14ac:dyDescent="0.25">
      <c r="B684" s="18"/>
      <c r="C684" s="17"/>
      <c r="D684" s="33">
        <f>IFERROR(VLOOKUP(A684,'Banco de dados'!$A$6:H880, 8,0),0)</f>
        <v>0</v>
      </c>
      <c r="E684" s="26">
        <f t="shared" si="32"/>
        <v>0</v>
      </c>
      <c r="F684" s="29">
        <f t="shared" si="30"/>
        <v>0</v>
      </c>
      <c r="G684" s="23">
        <f t="shared" si="31"/>
        <v>0</v>
      </c>
      <c r="H684" s="22">
        <f>IFERROR(VLOOKUP(A684,'Banco de dados'!$A$6:F880, 3,0),0)</f>
        <v>0</v>
      </c>
      <c r="I684" s="24">
        <f>IFERROR(VLOOKUP(A684,'Banco de dados'!$A$6:$F$199, 5,0),0)</f>
        <v>0</v>
      </c>
      <c r="J684" s="19"/>
    </row>
    <row r="685" spans="2:10" x14ac:dyDescent="0.25">
      <c r="B685" s="18"/>
      <c r="C685" s="17"/>
      <c r="D685" s="33">
        <f>IFERROR(VLOOKUP(A685,'Banco de dados'!$A$6:H881, 8,0),0)</f>
        <v>0</v>
      </c>
      <c r="E685" s="26">
        <f t="shared" si="32"/>
        <v>0</v>
      </c>
      <c r="F685" s="29">
        <f t="shared" si="30"/>
        <v>0</v>
      </c>
      <c r="G685" s="23">
        <f t="shared" si="31"/>
        <v>0</v>
      </c>
      <c r="H685" s="22">
        <f>IFERROR(VLOOKUP(A685,'Banco de dados'!$A$6:F881, 3,0),0)</f>
        <v>0</v>
      </c>
      <c r="I685" s="24">
        <f>IFERROR(VLOOKUP(A685,'Banco de dados'!$A$6:$F$199, 5,0),0)</f>
        <v>0</v>
      </c>
      <c r="J685" s="19"/>
    </row>
    <row r="686" spans="2:10" x14ac:dyDescent="0.25">
      <c r="B686" s="18"/>
      <c r="C686" s="17"/>
      <c r="D686" s="33">
        <f>IFERROR(VLOOKUP(A686,'Banco de dados'!$A$6:H882, 8,0),0)</f>
        <v>0</v>
      </c>
      <c r="E686" s="26">
        <f t="shared" si="32"/>
        <v>0</v>
      </c>
      <c r="F686" s="29">
        <f t="shared" si="30"/>
        <v>0</v>
      </c>
      <c r="G686" s="23">
        <f t="shared" si="31"/>
        <v>0</v>
      </c>
      <c r="H686" s="22">
        <f>IFERROR(VLOOKUP(A686,'Banco de dados'!$A$6:F882, 3,0),0)</f>
        <v>0</v>
      </c>
      <c r="I686" s="24">
        <f>IFERROR(VLOOKUP(A686,'Banco de dados'!$A$6:$F$199, 5,0),0)</f>
        <v>0</v>
      </c>
      <c r="J686" s="19"/>
    </row>
    <row r="687" spans="2:10" x14ac:dyDescent="0.25">
      <c r="B687" s="18"/>
      <c r="C687" s="17"/>
      <c r="D687" s="33">
        <f>IFERROR(VLOOKUP(A687,'Banco de dados'!$A$6:H883, 8,0),0)</f>
        <v>0</v>
      </c>
      <c r="E687" s="26">
        <f t="shared" si="32"/>
        <v>0</v>
      </c>
      <c r="F687" s="29">
        <f t="shared" si="30"/>
        <v>0</v>
      </c>
      <c r="G687" s="23">
        <f t="shared" si="31"/>
        <v>0</v>
      </c>
      <c r="H687" s="22">
        <f>IFERROR(VLOOKUP(A687,'Banco de dados'!$A$6:F883, 3,0),0)</f>
        <v>0</v>
      </c>
      <c r="I687" s="24">
        <f>IFERROR(VLOOKUP(A687,'Banco de dados'!$A$6:$F$199, 5,0),0)</f>
        <v>0</v>
      </c>
      <c r="J687" s="19"/>
    </row>
    <row r="688" spans="2:10" x14ac:dyDescent="0.25">
      <c r="B688" s="18"/>
      <c r="C688" s="17"/>
      <c r="D688" s="33">
        <f>IFERROR(VLOOKUP(A688,'Banco de dados'!$A$6:H884, 8,0),0)</f>
        <v>0</v>
      </c>
      <c r="E688" s="26">
        <f t="shared" si="32"/>
        <v>0</v>
      </c>
      <c r="F688" s="29">
        <f t="shared" si="30"/>
        <v>0</v>
      </c>
      <c r="G688" s="23">
        <f t="shared" si="31"/>
        <v>0</v>
      </c>
      <c r="H688" s="22">
        <f>IFERROR(VLOOKUP(A688,'Banco de dados'!$A$6:F884, 3,0),0)</f>
        <v>0</v>
      </c>
      <c r="I688" s="24">
        <f>IFERROR(VLOOKUP(A688,'Banco de dados'!$A$6:$F$199, 5,0),0)</f>
        <v>0</v>
      </c>
      <c r="J688" s="19"/>
    </row>
    <row r="689" spans="2:10" x14ac:dyDescent="0.25">
      <c r="B689" s="18"/>
      <c r="C689" s="17"/>
      <c r="D689" s="33">
        <f>IFERROR(VLOOKUP(A689,'Banco de dados'!$A$6:H885, 8,0),0)</f>
        <v>0</v>
      </c>
      <c r="E689" s="26">
        <f t="shared" si="32"/>
        <v>0</v>
      </c>
      <c r="F689" s="29">
        <f t="shared" si="30"/>
        <v>0</v>
      </c>
      <c r="G689" s="23">
        <f t="shared" si="31"/>
        <v>0</v>
      </c>
      <c r="H689" s="22">
        <f>IFERROR(VLOOKUP(A689,'Banco de dados'!$A$6:F885, 3,0),0)</f>
        <v>0</v>
      </c>
      <c r="I689" s="24">
        <f>IFERROR(VLOOKUP(A689,'Banco de dados'!$A$6:$F$199, 5,0),0)</f>
        <v>0</v>
      </c>
      <c r="J689" s="19"/>
    </row>
    <row r="690" spans="2:10" x14ac:dyDescent="0.25">
      <c r="B690" s="18"/>
      <c r="C690" s="17"/>
      <c r="D690" s="33">
        <f>IFERROR(VLOOKUP(A690,'Banco de dados'!$A$6:H886, 8,0),0)</f>
        <v>0</v>
      </c>
      <c r="E690" s="26">
        <f t="shared" si="32"/>
        <v>0</v>
      </c>
      <c r="F690" s="29">
        <f t="shared" si="30"/>
        <v>0</v>
      </c>
      <c r="G690" s="23">
        <f t="shared" si="31"/>
        <v>0</v>
      </c>
      <c r="H690" s="22">
        <f>IFERROR(VLOOKUP(A690,'Banco de dados'!$A$6:F886, 3,0),0)</f>
        <v>0</v>
      </c>
      <c r="I690" s="24">
        <f>IFERROR(VLOOKUP(A690,'Banco de dados'!$A$6:$F$199, 5,0),0)</f>
        <v>0</v>
      </c>
      <c r="J690" s="19"/>
    </row>
    <row r="691" spans="2:10" x14ac:dyDescent="0.25">
      <c r="B691" s="18"/>
      <c r="C691" s="17"/>
      <c r="D691" s="33">
        <f>IFERROR(VLOOKUP(A691,'Banco de dados'!$A$6:H887, 8,0),0)</f>
        <v>0</v>
      </c>
      <c r="E691" s="26">
        <f t="shared" si="32"/>
        <v>0</v>
      </c>
      <c r="F691" s="29">
        <f t="shared" si="30"/>
        <v>0</v>
      </c>
      <c r="G691" s="23">
        <f t="shared" si="31"/>
        <v>0</v>
      </c>
      <c r="H691" s="22">
        <f>IFERROR(VLOOKUP(A691,'Banco de dados'!$A$6:F887, 3,0),0)</f>
        <v>0</v>
      </c>
      <c r="I691" s="24">
        <f>IFERROR(VLOOKUP(A691,'Banco de dados'!$A$6:$F$199, 5,0),0)</f>
        <v>0</v>
      </c>
      <c r="J691" s="19"/>
    </row>
    <row r="692" spans="2:10" x14ac:dyDescent="0.25">
      <c r="B692" s="18"/>
      <c r="C692" s="17"/>
      <c r="D692" s="33">
        <f>IFERROR(VLOOKUP(A692,'Banco de dados'!$A$6:H888, 8,0),0)</f>
        <v>0</v>
      </c>
      <c r="E692" s="26">
        <f t="shared" si="32"/>
        <v>0</v>
      </c>
      <c r="F692" s="29">
        <f t="shared" si="30"/>
        <v>0</v>
      </c>
      <c r="G692" s="23">
        <f t="shared" si="31"/>
        <v>0</v>
      </c>
      <c r="H692" s="22">
        <f>IFERROR(VLOOKUP(A692,'Banco de dados'!$A$6:F888, 3,0),0)</f>
        <v>0</v>
      </c>
      <c r="I692" s="24">
        <f>IFERROR(VLOOKUP(A692,'Banco de dados'!$A$6:$F$199, 5,0),0)</f>
        <v>0</v>
      </c>
      <c r="J692" s="19"/>
    </row>
    <row r="693" spans="2:10" x14ac:dyDescent="0.25">
      <c r="B693" s="18"/>
      <c r="C693" s="17"/>
      <c r="D693" s="33">
        <f>IFERROR(VLOOKUP(A693,'Banco de dados'!$A$6:H889, 8,0),0)</f>
        <v>0</v>
      </c>
      <c r="E693" s="26">
        <f t="shared" si="32"/>
        <v>0</v>
      </c>
      <c r="F693" s="29">
        <f t="shared" si="30"/>
        <v>0</v>
      </c>
      <c r="G693" s="23">
        <f t="shared" si="31"/>
        <v>0</v>
      </c>
      <c r="H693" s="22">
        <f>IFERROR(VLOOKUP(A693,'Banco de dados'!$A$6:F889, 3,0),0)</f>
        <v>0</v>
      </c>
      <c r="I693" s="24">
        <f>IFERROR(VLOOKUP(A693,'Banco de dados'!$A$6:$F$199, 5,0),0)</f>
        <v>0</v>
      </c>
      <c r="J693" s="19"/>
    </row>
    <row r="694" spans="2:10" x14ac:dyDescent="0.25">
      <c r="B694" s="18"/>
      <c r="C694" s="17"/>
      <c r="D694" s="33">
        <f>IFERROR(VLOOKUP(A694,'Banco de dados'!$A$6:H890, 8,0),0)</f>
        <v>0</v>
      </c>
      <c r="E694" s="26">
        <f t="shared" si="32"/>
        <v>0</v>
      </c>
      <c r="F694" s="29">
        <f t="shared" si="30"/>
        <v>0</v>
      </c>
      <c r="G694" s="23">
        <f t="shared" si="31"/>
        <v>0</v>
      </c>
      <c r="H694" s="22">
        <f>IFERROR(VLOOKUP(A694,'Banco de dados'!$A$6:F890, 3,0),0)</f>
        <v>0</v>
      </c>
      <c r="I694" s="24">
        <f>IFERROR(VLOOKUP(A694,'Banco de dados'!$A$6:$F$199, 5,0),0)</f>
        <v>0</v>
      </c>
      <c r="J694" s="19"/>
    </row>
    <row r="695" spans="2:10" x14ac:dyDescent="0.25">
      <c r="B695" s="18"/>
      <c r="C695" s="17"/>
      <c r="D695" s="33">
        <f>IFERROR(VLOOKUP(A695,'Banco de dados'!$A$6:H891, 8,0),0)</f>
        <v>0</v>
      </c>
      <c r="E695" s="26">
        <f t="shared" si="32"/>
        <v>0</v>
      </c>
      <c r="F695" s="29">
        <f t="shared" si="30"/>
        <v>0</v>
      </c>
      <c r="G695" s="23">
        <f t="shared" si="31"/>
        <v>0</v>
      </c>
      <c r="H695" s="22">
        <f>IFERROR(VLOOKUP(A695,'Banco de dados'!$A$6:F891, 3,0),0)</f>
        <v>0</v>
      </c>
      <c r="I695" s="24">
        <f>IFERROR(VLOOKUP(A695,'Banco de dados'!$A$6:$F$199, 5,0),0)</f>
        <v>0</v>
      </c>
      <c r="J695" s="19"/>
    </row>
    <row r="696" spans="2:10" x14ac:dyDescent="0.25">
      <c r="B696" s="18"/>
      <c r="C696" s="17"/>
      <c r="D696" s="33">
        <f>IFERROR(VLOOKUP(A696,'Banco de dados'!$A$6:H892, 8,0),0)</f>
        <v>0</v>
      </c>
      <c r="E696" s="26">
        <f t="shared" si="32"/>
        <v>0</v>
      </c>
      <c r="F696" s="29">
        <f t="shared" si="30"/>
        <v>0</v>
      </c>
      <c r="G696" s="23">
        <f t="shared" si="31"/>
        <v>0</v>
      </c>
      <c r="H696" s="22">
        <f>IFERROR(VLOOKUP(A696,'Banco de dados'!$A$6:F892, 3,0),0)</f>
        <v>0</v>
      </c>
      <c r="I696" s="24">
        <f>IFERROR(VLOOKUP(A696,'Banco de dados'!$A$6:$F$199, 5,0),0)</f>
        <v>0</v>
      </c>
      <c r="J696" s="19"/>
    </row>
    <row r="697" spans="2:10" x14ac:dyDescent="0.25">
      <c r="B697" s="18"/>
      <c r="C697" s="17"/>
      <c r="D697" s="33">
        <f>IFERROR(VLOOKUP(A697,'Banco de dados'!$A$6:H893, 8,0),0)</f>
        <v>0</v>
      </c>
      <c r="E697" s="26">
        <f t="shared" si="32"/>
        <v>0</v>
      </c>
      <c r="F697" s="29">
        <f t="shared" si="30"/>
        <v>0</v>
      </c>
      <c r="G697" s="23">
        <f t="shared" si="31"/>
        <v>0</v>
      </c>
      <c r="H697" s="22">
        <f>IFERROR(VLOOKUP(A697,'Banco de dados'!$A$6:F893, 3,0),0)</f>
        <v>0</v>
      </c>
      <c r="I697" s="24">
        <f>IFERROR(VLOOKUP(A697,'Banco de dados'!$A$6:$F$199, 5,0),0)</f>
        <v>0</v>
      </c>
      <c r="J697" s="19"/>
    </row>
    <row r="698" spans="2:10" x14ac:dyDescent="0.25">
      <c r="B698" s="18"/>
      <c r="C698" s="17"/>
      <c r="D698" s="33">
        <f>IFERROR(VLOOKUP(A698,'Banco de dados'!$A$6:H894, 8,0),0)</f>
        <v>0</v>
      </c>
      <c r="E698" s="26">
        <f t="shared" si="32"/>
        <v>0</v>
      </c>
      <c r="F698" s="29">
        <f t="shared" si="30"/>
        <v>0</v>
      </c>
      <c r="G698" s="23">
        <f t="shared" si="31"/>
        <v>0</v>
      </c>
      <c r="H698" s="22">
        <f>IFERROR(VLOOKUP(A698,'Banco de dados'!$A$6:F894, 3,0),0)</f>
        <v>0</v>
      </c>
      <c r="I698" s="24">
        <f>IFERROR(VLOOKUP(A698,'Banco de dados'!$A$6:$F$199, 5,0),0)</f>
        <v>0</v>
      </c>
      <c r="J698" s="19"/>
    </row>
    <row r="699" spans="2:10" x14ac:dyDescent="0.25">
      <c r="B699" s="18"/>
      <c r="C699" s="17"/>
      <c r="D699" s="33">
        <f>IFERROR(VLOOKUP(A699,'Banco de dados'!$A$6:H895, 8,0),0)</f>
        <v>0</v>
      </c>
      <c r="E699" s="26">
        <f t="shared" si="32"/>
        <v>0</v>
      </c>
      <c r="F699" s="29">
        <f t="shared" si="30"/>
        <v>0</v>
      </c>
      <c r="G699" s="23">
        <f t="shared" si="31"/>
        <v>0</v>
      </c>
      <c r="H699" s="22">
        <f>IFERROR(VLOOKUP(A699,'Banco de dados'!$A$6:F895, 3,0),0)</f>
        <v>0</v>
      </c>
      <c r="I699" s="24">
        <f>IFERROR(VLOOKUP(A699,'Banco de dados'!$A$6:$F$199, 5,0),0)</f>
        <v>0</v>
      </c>
      <c r="J699" s="19"/>
    </row>
    <row r="700" spans="2:10" x14ac:dyDescent="0.25">
      <c r="B700" s="18"/>
      <c r="C700" s="17"/>
      <c r="D700" s="33">
        <f>IFERROR(VLOOKUP(A700,'Banco de dados'!$A$6:H896, 8,0),0)</f>
        <v>0</v>
      </c>
      <c r="E700" s="26">
        <f t="shared" si="32"/>
        <v>0</v>
      </c>
      <c r="F700" s="29">
        <f t="shared" si="30"/>
        <v>0</v>
      </c>
      <c r="G700" s="23">
        <f t="shared" si="31"/>
        <v>0</v>
      </c>
      <c r="H700" s="22">
        <f>IFERROR(VLOOKUP(A700,'Banco de dados'!$A$6:F896, 3,0),0)</f>
        <v>0</v>
      </c>
      <c r="I700" s="24">
        <f>IFERROR(VLOOKUP(A700,'Banco de dados'!$A$6:$F$199, 5,0),0)</f>
        <v>0</v>
      </c>
      <c r="J700" s="19"/>
    </row>
    <row r="701" spans="2:10" x14ac:dyDescent="0.25">
      <c r="B701" s="18"/>
      <c r="C701" s="17"/>
      <c r="D701" s="33">
        <f>IFERROR(VLOOKUP(A701,'Banco de dados'!$A$6:H897, 8,0),0)</f>
        <v>0</v>
      </c>
      <c r="E701" s="26">
        <f t="shared" si="32"/>
        <v>0</v>
      </c>
      <c r="F701" s="29">
        <f t="shared" si="30"/>
        <v>0</v>
      </c>
      <c r="G701" s="23">
        <f t="shared" si="31"/>
        <v>0</v>
      </c>
      <c r="H701" s="22">
        <f>IFERROR(VLOOKUP(A701,'Banco de dados'!$A$6:F897, 3,0),0)</f>
        <v>0</v>
      </c>
      <c r="I701" s="24">
        <f>IFERROR(VLOOKUP(A701,'Banco de dados'!$A$6:$F$199, 5,0),0)</f>
        <v>0</v>
      </c>
      <c r="J701" s="19"/>
    </row>
    <row r="702" spans="2:10" x14ac:dyDescent="0.25">
      <c r="B702" s="18"/>
      <c r="C702" s="17"/>
      <c r="D702" s="33">
        <f>IFERROR(VLOOKUP(A702,'Banco de dados'!$A$6:H898, 8,0),0)</f>
        <v>0</v>
      </c>
      <c r="E702" s="26">
        <f t="shared" si="32"/>
        <v>0</v>
      </c>
      <c r="F702" s="29">
        <f t="shared" si="30"/>
        <v>0</v>
      </c>
      <c r="G702" s="23">
        <f t="shared" si="31"/>
        <v>0</v>
      </c>
      <c r="H702" s="22">
        <f>IFERROR(VLOOKUP(A702,'Banco de dados'!$A$6:F898, 3,0),0)</f>
        <v>0</v>
      </c>
      <c r="I702" s="24">
        <f>IFERROR(VLOOKUP(A702,'Banco de dados'!$A$6:$F$199, 5,0),0)</f>
        <v>0</v>
      </c>
      <c r="J702" s="19"/>
    </row>
    <row r="703" spans="2:10" x14ac:dyDescent="0.25">
      <c r="B703" s="18"/>
      <c r="C703" s="17"/>
      <c r="D703" s="33">
        <f>IFERROR(VLOOKUP(A703,'Banco de dados'!$A$6:H899, 8,0),0)</f>
        <v>0</v>
      </c>
      <c r="E703" s="26">
        <f t="shared" si="32"/>
        <v>0</v>
      </c>
      <c r="F703" s="29">
        <f t="shared" si="30"/>
        <v>0</v>
      </c>
      <c r="G703" s="23">
        <f t="shared" si="31"/>
        <v>0</v>
      </c>
      <c r="H703" s="22">
        <f>IFERROR(VLOOKUP(A703,'Banco de dados'!$A$6:F899, 3,0),0)</f>
        <v>0</v>
      </c>
      <c r="I703" s="24">
        <f>IFERROR(VLOOKUP(A703,'Banco de dados'!$A$6:$F$199, 5,0),0)</f>
        <v>0</v>
      </c>
      <c r="J703" s="19"/>
    </row>
    <row r="704" spans="2:10" x14ac:dyDescent="0.25">
      <c r="B704" s="18"/>
      <c r="C704" s="17"/>
      <c r="D704" s="33">
        <f>IFERROR(VLOOKUP(A704,'Banco de dados'!$A$6:H900, 8,0),0)</f>
        <v>0</v>
      </c>
      <c r="E704" s="26">
        <f t="shared" si="32"/>
        <v>0</v>
      </c>
      <c r="F704" s="29">
        <f t="shared" si="30"/>
        <v>0</v>
      </c>
      <c r="G704" s="23">
        <f t="shared" si="31"/>
        <v>0</v>
      </c>
      <c r="H704" s="22">
        <f>IFERROR(VLOOKUP(A704,'Banco de dados'!$A$6:F900, 3,0),0)</f>
        <v>0</v>
      </c>
      <c r="I704" s="24">
        <f>IFERROR(VLOOKUP(A704,'Banco de dados'!$A$6:$F$199, 5,0),0)</f>
        <v>0</v>
      </c>
      <c r="J704" s="19"/>
    </row>
    <row r="705" spans="2:10" x14ac:dyDescent="0.25">
      <c r="B705" s="18"/>
      <c r="C705" s="17"/>
      <c r="D705" s="33">
        <f>IFERROR(VLOOKUP(A705,'Banco de dados'!$A$6:H901, 8,0),0)</f>
        <v>0</v>
      </c>
      <c r="E705" s="26">
        <f t="shared" si="32"/>
        <v>0</v>
      </c>
      <c r="F705" s="29">
        <f t="shared" si="30"/>
        <v>0</v>
      </c>
      <c r="G705" s="23">
        <f t="shared" si="31"/>
        <v>0</v>
      </c>
      <c r="H705" s="22">
        <f>IFERROR(VLOOKUP(A705,'Banco de dados'!$A$6:F901, 3,0),0)</f>
        <v>0</v>
      </c>
      <c r="I705" s="24">
        <f>IFERROR(VLOOKUP(A705,'Banco de dados'!$A$6:$F$199, 5,0),0)</f>
        <v>0</v>
      </c>
      <c r="J705" s="19"/>
    </row>
    <row r="706" spans="2:10" x14ac:dyDescent="0.25">
      <c r="B706" s="18"/>
      <c r="C706" s="17"/>
      <c r="D706" s="33">
        <f>IFERROR(VLOOKUP(A706,'Banco de dados'!$A$6:H902, 8,0),0)</f>
        <v>0</v>
      </c>
      <c r="E706" s="26">
        <f t="shared" si="32"/>
        <v>0</v>
      </c>
      <c r="F706" s="29">
        <f t="shared" si="30"/>
        <v>0</v>
      </c>
      <c r="G706" s="23">
        <f t="shared" si="31"/>
        <v>0</v>
      </c>
      <c r="H706" s="22">
        <f>IFERROR(VLOOKUP(A706,'Banco de dados'!$A$6:F902, 3,0),0)</f>
        <v>0</v>
      </c>
      <c r="I706" s="24">
        <f>IFERROR(VLOOKUP(A706,'Banco de dados'!$A$6:$F$199, 5,0),0)</f>
        <v>0</v>
      </c>
      <c r="J706" s="19"/>
    </row>
    <row r="707" spans="2:10" x14ac:dyDescent="0.25">
      <c r="B707" s="18"/>
      <c r="C707" s="17"/>
      <c r="D707" s="33">
        <f>IFERROR(VLOOKUP(A707,'Banco de dados'!$A$6:H903, 8,0),0)</f>
        <v>0</v>
      </c>
      <c r="E707" s="26">
        <f t="shared" si="32"/>
        <v>0</v>
      </c>
      <c r="F707" s="29">
        <f t="shared" ref="F707:F770" si="33">E707*I707</f>
        <v>0</v>
      </c>
      <c r="G707" s="23">
        <f t="shared" ref="G707:G770" si="34">E707*H707</f>
        <v>0</v>
      </c>
      <c r="H707" s="22">
        <f>IFERROR(VLOOKUP(A707,'Banco de dados'!$A$6:F903, 3,0),0)</f>
        <v>0</v>
      </c>
      <c r="I707" s="24">
        <f>IFERROR(VLOOKUP(A707,'Banco de dados'!$A$6:$F$199, 5,0),0)</f>
        <v>0</v>
      </c>
      <c r="J707" s="19"/>
    </row>
    <row r="708" spans="2:10" x14ac:dyDescent="0.25">
      <c r="B708" s="18"/>
      <c r="C708" s="17"/>
      <c r="D708" s="33">
        <f>IFERROR(VLOOKUP(A708,'Banco de dados'!$A$6:H904, 8,0),0)</f>
        <v>0</v>
      </c>
      <c r="E708" s="26">
        <f t="shared" ref="E708:E771" si="35">B708*C708</f>
        <v>0</v>
      </c>
      <c r="F708" s="29">
        <f t="shared" si="33"/>
        <v>0</v>
      </c>
      <c r="G708" s="23">
        <f t="shared" si="34"/>
        <v>0</v>
      </c>
      <c r="H708" s="22">
        <f>IFERROR(VLOOKUP(A708,'Banco de dados'!$A$6:F904, 3,0),0)</f>
        <v>0</v>
      </c>
      <c r="I708" s="24">
        <f>IFERROR(VLOOKUP(A708,'Banco de dados'!$A$6:$F$199, 5,0),0)</f>
        <v>0</v>
      </c>
      <c r="J708" s="19"/>
    </row>
    <row r="709" spans="2:10" x14ac:dyDescent="0.25">
      <c r="B709" s="18"/>
      <c r="C709" s="17"/>
      <c r="D709" s="33">
        <f>IFERROR(VLOOKUP(A709,'Banco de dados'!$A$6:H905, 8,0),0)</f>
        <v>0</v>
      </c>
      <c r="E709" s="26">
        <f t="shared" si="35"/>
        <v>0</v>
      </c>
      <c r="F709" s="29">
        <f t="shared" si="33"/>
        <v>0</v>
      </c>
      <c r="G709" s="23">
        <f t="shared" si="34"/>
        <v>0</v>
      </c>
      <c r="H709" s="22">
        <f>IFERROR(VLOOKUP(A709,'Banco de dados'!$A$6:F905, 3,0),0)</f>
        <v>0</v>
      </c>
      <c r="I709" s="24">
        <f>IFERROR(VLOOKUP(A709,'Banco de dados'!$A$6:$F$199, 5,0),0)</f>
        <v>0</v>
      </c>
      <c r="J709" s="19"/>
    </row>
    <row r="710" spans="2:10" x14ac:dyDescent="0.25">
      <c r="B710" s="18"/>
      <c r="C710" s="17"/>
      <c r="D710" s="33">
        <f>IFERROR(VLOOKUP(A710,'Banco de dados'!$A$6:H906, 8,0),0)</f>
        <v>0</v>
      </c>
      <c r="E710" s="26">
        <f t="shared" si="35"/>
        <v>0</v>
      </c>
      <c r="F710" s="29">
        <f t="shared" si="33"/>
        <v>0</v>
      </c>
      <c r="G710" s="23">
        <f t="shared" si="34"/>
        <v>0</v>
      </c>
      <c r="H710" s="22">
        <f>IFERROR(VLOOKUP(A710,'Banco de dados'!$A$6:F906, 3,0),0)</f>
        <v>0</v>
      </c>
      <c r="I710" s="24">
        <f>IFERROR(VLOOKUP(A710,'Banco de dados'!$A$6:$F$199, 5,0),0)</f>
        <v>0</v>
      </c>
      <c r="J710" s="19"/>
    </row>
    <row r="711" spans="2:10" x14ac:dyDescent="0.25">
      <c r="B711" s="18"/>
      <c r="C711" s="17"/>
      <c r="D711" s="33">
        <f>IFERROR(VLOOKUP(A711,'Banco de dados'!$A$6:H907, 8,0),0)</f>
        <v>0</v>
      </c>
      <c r="E711" s="26">
        <f t="shared" si="35"/>
        <v>0</v>
      </c>
      <c r="F711" s="29">
        <f t="shared" si="33"/>
        <v>0</v>
      </c>
      <c r="G711" s="23">
        <f t="shared" si="34"/>
        <v>0</v>
      </c>
      <c r="H711" s="22">
        <f>IFERROR(VLOOKUP(A711,'Banco de dados'!$A$6:F907, 3,0),0)</f>
        <v>0</v>
      </c>
      <c r="I711" s="24">
        <f>IFERROR(VLOOKUP(A711,'Banco de dados'!$A$6:$F$199, 5,0),0)</f>
        <v>0</v>
      </c>
      <c r="J711" s="19"/>
    </row>
    <row r="712" spans="2:10" x14ac:dyDescent="0.25">
      <c r="B712" s="18"/>
      <c r="C712" s="17"/>
      <c r="D712" s="33">
        <f>IFERROR(VLOOKUP(A712,'Banco de dados'!$A$6:H908, 8,0),0)</f>
        <v>0</v>
      </c>
      <c r="E712" s="26">
        <f t="shared" si="35"/>
        <v>0</v>
      </c>
      <c r="F712" s="29">
        <f t="shared" si="33"/>
        <v>0</v>
      </c>
      <c r="G712" s="23">
        <f t="shared" si="34"/>
        <v>0</v>
      </c>
      <c r="H712" s="22">
        <f>IFERROR(VLOOKUP(A712,'Banco de dados'!$A$6:F908, 3,0),0)</f>
        <v>0</v>
      </c>
      <c r="I712" s="24">
        <f>IFERROR(VLOOKUP(A712,'Banco de dados'!$A$6:$F$199, 5,0),0)</f>
        <v>0</v>
      </c>
      <c r="J712" s="19"/>
    </row>
    <row r="713" spans="2:10" x14ac:dyDescent="0.25">
      <c r="B713" s="18"/>
      <c r="C713" s="17"/>
      <c r="D713" s="33">
        <f>IFERROR(VLOOKUP(A713,'Banco de dados'!$A$6:H909, 8,0),0)</f>
        <v>0</v>
      </c>
      <c r="E713" s="26">
        <f t="shared" si="35"/>
        <v>0</v>
      </c>
      <c r="F713" s="29">
        <f t="shared" si="33"/>
        <v>0</v>
      </c>
      <c r="G713" s="23">
        <f t="shared" si="34"/>
        <v>0</v>
      </c>
      <c r="H713" s="22">
        <f>IFERROR(VLOOKUP(A713,'Banco de dados'!$A$6:F909, 3,0),0)</f>
        <v>0</v>
      </c>
      <c r="I713" s="24">
        <f>IFERROR(VLOOKUP(A713,'Banco de dados'!$A$6:$F$199, 5,0),0)</f>
        <v>0</v>
      </c>
      <c r="J713" s="19"/>
    </row>
    <row r="714" spans="2:10" x14ac:dyDescent="0.25">
      <c r="B714" s="18"/>
      <c r="C714" s="17"/>
      <c r="D714" s="33">
        <f>IFERROR(VLOOKUP(A714,'Banco de dados'!$A$6:H910, 8,0),0)</f>
        <v>0</v>
      </c>
      <c r="E714" s="26">
        <f t="shared" si="35"/>
        <v>0</v>
      </c>
      <c r="F714" s="29">
        <f t="shared" si="33"/>
        <v>0</v>
      </c>
      <c r="G714" s="23">
        <f t="shared" si="34"/>
        <v>0</v>
      </c>
      <c r="H714" s="22">
        <f>IFERROR(VLOOKUP(A714,'Banco de dados'!$A$6:F910, 3,0),0)</f>
        <v>0</v>
      </c>
      <c r="I714" s="24">
        <f>IFERROR(VLOOKUP(A714,'Banco de dados'!$A$6:$F$199, 5,0),0)</f>
        <v>0</v>
      </c>
      <c r="J714" s="19"/>
    </row>
    <row r="715" spans="2:10" x14ac:dyDescent="0.25">
      <c r="B715" s="18"/>
      <c r="C715" s="17"/>
      <c r="D715" s="33">
        <f>IFERROR(VLOOKUP(A715,'Banco de dados'!$A$6:H911, 8,0),0)</f>
        <v>0</v>
      </c>
      <c r="E715" s="26">
        <f t="shared" si="35"/>
        <v>0</v>
      </c>
      <c r="F715" s="29">
        <f t="shared" si="33"/>
        <v>0</v>
      </c>
      <c r="G715" s="23">
        <f t="shared" si="34"/>
        <v>0</v>
      </c>
      <c r="H715" s="22">
        <f>IFERROR(VLOOKUP(A715,'Banco de dados'!$A$6:F911, 3,0),0)</f>
        <v>0</v>
      </c>
      <c r="I715" s="24">
        <f>IFERROR(VLOOKUP(A715,'Banco de dados'!$A$6:$F$199, 5,0),0)</f>
        <v>0</v>
      </c>
      <c r="J715" s="19"/>
    </row>
    <row r="716" spans="2:10" x14ac:dyDescent="0.25">
      <c r="B716" s="18"/>
      <c r="C716" s="17"/>
      <c r="D716" s="33">
        <f>IFERROR(VLOOKUP(A716,'Banco de dados'!$A$6:H912, 8,0),0)</f>
        <v>0</v>
      </c>
      <c r="E716" s="26">
        <f t="shared" si="35"/>
        <v>0</v>
      </c>
      <c r="F716" s="29">
        <f t="shared" si="33"/>
        <v>0</v>
      </c>
      <c r="G716" s="23">
        <f t="shared" si="34"/>
        <v>0</v>
      </c>
      <c r="H716" s="22">
        <f>IFERROR(VLOOKUP(A716,'Banco de dados'!$A$6:F912, 3,0),0)</f>
        <v>0</v>
      </c>
      <c r="I716" s="24">
        <f>IFERROR(VLOOKUP(A716,'Banco de dados'!$A$6:$F$199, 5,0),0)</f>
        <v>0</v>
      </c>
      <c r="J716" s="19"/>
    </row>
    <row r="717" spans="2:10" x14ac:dyDescent="0.25">
      <c r="B717" s="18"/>
      <c r="C717" s="17"/>
      <c r="D717" s="33">
        <f>IFERROR(VLOOKUP(A717,'Banco de dados'!$A$6:H913, 8,0),0)</f>
        <v>0</v>
      </c>
      <c r="E717" s="26">
        <f t="shared" si="35"/>
        <v>0</v>
      </c>
      <c r="F717" s="29">
        <f t="shared" si="33"/>
        <v>0</v>
      </c>
      <c r="G717" s="23">
        <f t="shared" si="34"/>
        <v>0</v>
      </c>
      <c r="H717" s="22">
        <f>IFERROR(VLOOKUP(A717,'Banco de dados'!$A$6:F913, 3,0),0)</f>
        <v>0</v>
      </c>
      <c r="I717" s="24">
        <f>IFERROR(VLOOKUP(A717,'Banco de dados'!$A$6:$F$199, 5,0),0)</f>
        <v>0</v>
      </c>
      <c r="J717" s="19"/>
    </row>
    <row r="718" spans="2:10" x14ac:dyDescent="0.25">
      <c r="B718" s="18"/>
      <c r="C718" s="17"/>
      <c r="D718" s="33">
        <f>IFERROR(VLOOKUP(A718,'Banco de dados'!$A$6:H914, 8,0),0)</f>
        <v>0</v>
      </c>
      <c r="E718" s="26">
        <f t="shared" si="35"/>
        <v>0</v>
      </c>
      <c r="F718" s="29">
        <f t="shared" si="33"/>
        <v>0</v>
      </c>
      <c r="G718" s="23">
        <f t="shared" si="34"/>
        <v>0</v>
      </c>
      <c r="H718" s="22">
        <f>IFERROR(VLOOKUP(A718,'Banco de dados'!$A$6:F914, 3,0),0)</f>
        <v>0</v>
      </c>
      <c r="I718" s="24">
        <f>IFERROR(VLOOKUP(A718,'Banco de dados'!$A$6:$F$199, 5,0),0)</f>
        <v>0</v>
      </c>
      <c r="J718" s="19"/>
    </row>
    <row r="719" spans="2:10" x14ac:dyDescent="0.25">
      <c r="B719" s="18"/>
      <c r="C719" s="17"/>
      <c r="D719" s="33">
        <f>IFERROR(VLOOKUP(A719,'Banco de dados'!$A$6:H915, 8,0),0)</f>
        <v>0</v>
      </c>
      <c r="E719" s="26">
        <f t="shared" si="35"/>
        <v>0</v>
      </c>
      <c r="F719" s="29">
        <f t="shared" si="33"/>
        <v>0</v>
      </c>
      <c r="G719" s="23">
        <f t="shared" si="34"/>
        <v>0</v>
      </c>
      <c r="H719" s="22">
        <f>IFERROR(VLOOKUP(A719,'Banco de dados'!$A$6:F915, 3,0),0)</f>
        <v>0</v>
      </c>
      <c r="I719" s="24">
        <f>IFERROR(VLOOKUP(A719,'Banco de dados'!$A$6:$F$199, 5,0),0)</f>
        <v>0</v>
      </c>
      <c r="J719" s="19"/>
    </row>
    <row r="720" spans="2:10" x14ac:dyDescent="0.25">
      <c r="B720" s="18"/>
      <c r="C720" s="17"/>
      <c r="D720" s="33">
        <f>IFERROR(VLOOKUP(A720,'Banco de dados'!$A$6:H916, 8,0),0)</f>
        <v>0</v>
      </c>
      <c r="E720" s="26">
        <f t="shared" si="35"/>
        <v>0</v>
      </c>
      <c r="F720" s="29">
        <f t="shared" si="33"/>
        <v>0</v>
      </c>
      <c r="G720" s="23">
        <f t="shared" si="34"/>
        <v>0</v>
      </c>
      <c r="H720" s="22">
        <f>IFERROR(VLOOKUP(A720,'Banco de dados'!$A$6:F916, 3,0),0)</f>
        <v>0</v>
      </c>
      <c r="I720" s="24">
        <f>IFERROR(VLOOKUP(A720,'Banco de dados'!$A$6:$F$199, 5,0),0)</f>
        <v>0</v>
      </c>
      <c r="J720" s="19"/>
    </row>
    <row r="721" spans="2:10" x14ac:dyDescent="0.25">
      <c r="B721" s="18"/>
      <c r="C721" s="17"/>
      <c r="D721" s="33">
        <f>IFERROR(VLOOKUP(A721,'Banco de dados'!$A$6:H917, 8,0),0)</f>
        <v>0</v>
      </c>
      <c r="E721" s="26">
        <f t="shared" si="35"/>
        <v>0</v>
      </c>
      <c r="F721" s="29">
        <f t="shared" si="33"/>
        <v>0</v>
      </c>
      <c r="G721" s="23">
        <f t="shared" si="34"/>
        <v>0</v>
      </c>
      <c r="H721" s="22">
        <f>IFERROR(VLOOKUP(A721,'Banco de dados'!$A$6:F917, 3,0),0)</f>
        <v>0</v>
      </c>
      <c r="I721" s="24">
        <f>IFERROR(VLOOKUP(A721,'Banco de dados'!$A$6:$F$199, 5,0),0)</f>
        <v>0</v>
      </c>
      <c r="J721" s="19"/>
    </row>
    <row r="722" spans="2:10" x14ac:dyDescent="0.25">
      <c r="B722" s="18"/>
      <c r="C722" s="17"/>
      <c r="D722" s="33">
        <f>IFERROR(VLOOKUP(A722,'Banco de dados'!$A$6:H918, 8,0),0)</f>
        <v>0</v>
      </c>
      <c r="E722" s="26">
        <f t="shared" si="35"/>
        <v>0</v>
      </c>
      <c r="F722" s="29">
        <f t="shared" si="33"/>
        <v>0</v>
      </c>
      <c r="G722" s="23">
        <f t="shared" si="34"/>
        <v>0</v>
      </c>
      <c r="H722" s="22">
        <f>IFERROR(VLOOKUP(A722,'Banco de dados'!$A$6:F918, 3,0),0)</f>
        <v>0</v>
      </c>
      <c r="I722" s="24">
        <f>IFERROR(VLOOKUP(A722,'Banco de dados'!$A$6:$F$199, 5,0),0)</f>
        <v>0</v>
      </c>
      <c r="J722" s="19"/>
    </row>
    <row r="723" spans="2:10" x14ac:dyDescent="0.25">
      <c r="B723" s="18"/>
      <c r="C723" s="17"/>
      <c r="D723" s="33">
        <f>IFERROR(VLOOKUP(A723,'Banco de dados'!$A$6:H919, 8,0),0)</f>
        <v>0</v>
      </c>
      <c r="E723" s="26">
        <f t="shared" si="35"/>
        <v>0</v>
      </c>
      <c r="F723" s="29">
        <f t="shared" si="33"/>
        <v>0</v>
      </c>
      <c r="G723" s="23">
        <f t="shared" si="34"/>
        <v>0</v>
      </c>
      <c r="H723" s="22">
        <f>IFERROR(VLOOKUP(A723,'Banco de dados'!$A$6:F919, 3,0),0)</f>
        <v>0</v>
      </c>
      <c r="I723" s="24">
        <f>IFERROR(VLOOKUP(A723,'Banco de dados'!$A$6:$F$199, 5,0),0)</f>
        <v>0</v>
      </c>
      <c r="J723" s="19"/>
    </row>
    <row r="724" spans="2:10" x14ac:dyDescent="0.25">
      <c r="B724" s="18"/>
      <c r="C724" s="17"/>
      <c r="D724" s="33">
        <f>IFERROR(VLOOKUP(A724,'Banco de dados'!$A$6:H920, 8,0),0)</f>
        <v>0</v>
      </c>
      <c r="E724" s="26">
        <f t="shared" si="35"/>
        <v>0</v>
      </c>
      <c r="F724" s="29">
        <f t="shared" si="33"/>
        <v>0</v>
      </c>
      <c r="G724" s="23">
        <f t="shared" si="34"/>
        <v>0</v>
      </c>
      <c r="H724" s="22">
        <f>IFERROR(VLOOKUP(A724,'Banco de dados'!$A$6:F920, 3,0),0)</f>
        <v>0</v>
      </c>
      <c r="I724" s="24">
        <f>IFERROR(VLOOKUP(A724,'Banco de dados'!$A$6:$F$199, 5,0),0)</f>
        <v>0</v>
      </c>
      <c r="J724" s="19"/>
    </row>
    <row r="725" spans="2:10" x14ac:dyDescent="0.25">
      <c r="B725" s="18"/>
      <c r="C725" s="17"/>
      <c r="D725" s="33">
        <f>IFERROR(VLOOKUP(A725,'Banco de dados'!$A$6:H921, 8,0),0)</f>
        <v>0</v>
      </c>
      <c r="E725" s="26">
        <f t="shared" si="35"/>
        <v>0</v>
      </c>
      <c r="F725" s="29">
        <f t="shared" si="33"/>
        <v>0</v>
      </c>
      <c r="G725" s="23">
        <f t="shared" si="34"/>
        <v>0</v>
      </c>
      <c r="H725" s="22">
        <f>IFERROR(VLOOKUP(A725,'Banco de dados'!$A$6:F921, 3,0),0)</f>
        <v>0</v>
      </c>
      <c r="I725" s="24">
        <f>IFERROR(VLOOKUP(A725,'Banco de dados'!$A$6:$F$199, 5,0),0)</f>
        <v>0</v>
      </c>
      <c r="J725" s="19"/>
    </row>
    <row r="726" spans="2:10" x14ac:dyDescent="0.25">
      <c r="B726" s="18"/>
      <c r="C726" s="17"/>
      <c r="D726" s="33">
        <f>IFERROR(VLOOKUP(A726,'Banco de dados'!$A$6:H922, 8,0),0)</f>
        <v>0</v>
      </c>
      <c r="E726" s="26">
        <f t="shared" si="35"/>
        <v>0</v>
      </c>
      <c r="F726" s="29">
        <f t="shared" si="33"/>
        <v>0</v>
      </c>
      <c r="G726" s="23">
        <f t="shared" si="34"/>
        <v>0</v>
      </c>
      <c r="H726" s="22">
        <f>IFERROR(VLOOKUP(A726,'Banco de dados'!$A$6:F922, 3,0),0)</f>
        <v>0</v>
      </c>
      <c r="I726" s="24">
        <f>IFERROR(VLOOKUP(A726,'Banco de dados'!$A$6:$F$199, 5,0),0)</f>
        <v>0</v>
      </c>
      <c r="J726" s="19"/>
    </row>
    <row r="727" spans="2:10" x14ac:dyDescent="0.25">
      <c r="B727" s="18"/>
      <c r="C727" s="17"/>
      <c r="D727" s="33">
        <f>IFERROR(VLOOKUP(A727,'Banco de dados'!$A$6:H923, 8,0),0)</f>
        <v>0</v>
      </c>
      <c r="E727" s="26">
        <f t="shared" si="35"/>
        <v>0</v>
      </c>
      <c r="F727" s="29">
        <f t="shared" si="33"/>
        <v>0</v>
      </c>
      <c r="G727" s="23">
        <f t="shared" si="34"/>
        <v>0</v>
      </c>
      <c r="H727" s="22">
        <f>IFERROR(VLOOKUP(A727,'Banco de dados'!$A$6:F923, 3,0),0)</f>
        <v>0</v>
      </c>
      <c r="I727" s="24">
        <f>IFERROR(VLOOKUP(A727,'Banco de dados'!$A$6:$F$199, 5,0),0)</f>
        <v>0</v>
      </c>
      <c r="J727" s="19"/>
    </row>
    <row r="728" spans="2:10" x14ac:dyDescent="0.25">
      <c r="B728" s="18"/>
      <c r="C728" s="17"/>
      <c r="D728" s="33">
        <f>IFERROR(VLOOKUP(A728,'Banco de dados'!$A$6:H924, 8,0),0)</f>
        <v>0</v>
      </c>
      <c r="E728" s="26">
        <f t="shared" si="35"/>
        <v>0</v>
      </c>
      <c r="F728" s="29">
        <f t="shared" si="33"/>
        <v>0</v>
      </c>
      <c r="G728" s="23">
        <f t="shared" si="34"/>
        <v>0</v>
      </c>
      <c r="H728" s="22">
        <f>IFERROR(VLOOKUP(A728,'Banco de dados'!$A$6:F924, 3,0),0)</f>
        <v>0</v>
      </c>
      <c r="I728" s="24">
        <f>IFERROR(VLOOKUP(A728,'Banco de dados'!$A$6:$F$199, 5,0),0)</f>
        <v>0</v>
      </c>
      <c r="J728" s="19"/>
    </row>
    <row r="729" spans="2:10" x14ac:dyDescent="0.25">
      <c r="B729" s="18"/>
      <c r="C729" s="17"/>
      <c r="D729" s="33">
        <f>IFERROR(VLOOKUP(A729,'Banco de dados'!$A$6:H925, 8,0),0)</f>
        <v>0</v>
      </c>
      <c r="E729" s="26">
        <f t="shared" si="35"/>
        <v>0</v>
      </c>
      <c r="F729" s="29">
        <f t="shared" si="33"/>
        <v>0</v>
      </c>
      <c r="G729" s="23">
        <f t="shared" si="34"/>
        <v>0</v>
      </c>
      <c r="H729" s="22">
        <f>IFERROR(VLOOKUP(A729,'Banco de dados'!$A$6:F925, 3,0),0)</f>
        <v>0</v>
      </c>
      <c r="I729" s="24">
        <f>IFERROR(VLOOKUP(A729,'Banco de dados'!$A$6:$F$199, 5,0),0)</f>
        <v>0</v>
      </c>
      <c r="J729" s="19"/>
    </row>
    <row r="730" spans="2:10" x14ac:dyDescent="0.25">
      <c r="B730" s="18"/>
      <c r="C730" s="17"/>
      <c r="D730" s="33">
        <f>IFERROR(VLOOKUP(A730,'Banco de dados'!$A$6:H926, 8,0),0)</f>
        <v>0</v>
      </c>
      <c r="E730" s="26">
        <f t="shared" si="35"/>
        <v>0</v>
      </c>
      <c r="F730" s="29">
        <f t="shared" si="33"/>
        <v>0</v>
      </c>
      <c r="G730" s="23">
        <f t="shared" si="34"/>
        <v>0</v>
      </c>
      <c r="H730" s="22">
        <f>IFERROR(VLOOKUP(A730,'Banco de dados'!$A$6:F926, 3,0),0)</f>
        <v>0</v>
      </c>
      <c r="I730" s="24">
        <f>IFERROR(VLOOKUP(A730,'Banco de dados'!$A$6:$F$199, 5,0),0)</f>
        <v>0</v>
      </c>
      <c r="J730" s="19"/>
    </row>
    <row r="731" spans="2:10" x14ac:dyDescent="0.25">
      <c r="B731" s="18"/>
      <c r="C731" s="17"/>
      <c r="D731" s="33">
        <f>IFERROR(VLOOKUP(A731,'Banco de dados'!$A$6:H927, 8,0),0)</f>
        <v>0</v>
      </c>
      <c r="E731" s="26">
        <f t="shared" si="35"/>
        <v>0</v>
      </c>
      <c r="F731" s="29">
        <f t="shared" si="33"/>
        <v>0</v>
      </c>
      <c r="G731" s="23">
        <f t="shared" si="34"/>
        <v>0</v>
      </c>
      <c r="H731" s="22">
        <f>IFERROR(VLOOKUP(A731,'Banco de dados'!$A$6:F927, 3,0),0)</f>
        <v>0</v>
      </c>
      <c r="I731" s="24">
        <f>IFERROR(VLOOKUP(A731,'Banco de dados'!$A$6:$F$199, 5,0),0)</f>
        <v>0</v>
      </c>
      <c r="J731" s="19"/>
    </row>
    <row r="732" spans="2:10" x14ac:dyDescent="0.25">
      <c r="B732" s="18"/>
      <c r="C732" s="17"/>
      <c r="D732" s="33">
        <f>IFERROR(VLOOKUP(A732,'Banco de dados'!$A$6:H928, 8,0),0)</f>
        <v>0</v>
      </c>
      <c r="E732" s="26">
        <f t="shared" si="35"/>
        <v>0</v>
      </c>
      <c r="F732" s="29">
        <f t="shared" si="33"/>
        <v>0</v>
      </c>
      <c r="G732" s="23">
        <f t="shared" si="34"/>
        <v>0</v>
      </c>
      <c r="H732" s="22">
        <f>IFERROR(VLOOKUP(A732,'Banco de dados'!$A$6:F928, 3,0),0)</f>
        <v>0</v>
      </c>
      <c r="I732" s="24">
        <f>IFERROR(VLOOKUP(A732,'Banco de dados'!$A$6:$F$199, 5,0),0)</f>
        <v>0</v>
      </c>
      <c r="J732" s="19"/>
    </row>
    <row r="733" spans="2:10" x14ac:dyDescent="0.25">
      <c r="B733" s="18"/>
      <c r="C733" s="17"/>
      <c r="D733" s="33">
        <f>IFERROR(VLOOKUP(A733,'Banco de dados'!$A$6:H929, 8,0),0)</f>
        <v>0</v>
      </c>
      <c r="E733" s="26">
        <f t="shared" si="35"/>
        <v>0</v>
      </c>
      <c r="F733" s="29">
        <f t="shared" si="33"/>
        <v>0</v>
      </c>
      <c r="G733" s="23">
        <f t="shared" si="34"/>
        <v>0</v>
      </c>
      <c r="H733" s="22">
        <f>IFERROR(VLOOKUP(A733,'Banco de dados'!$A$6:F929, 3,0),0)</f>
        <v>0</v>
      </c>
      <c r="I733" s="24">
        <f>IFERROR(VLOOKUP(A733,'Banco de dados'!$A$6:$F$199, 5,0),0)</f>
        <v>0</v>
      </c>
      <c r="J733" s="19"/>
    </row>
    <row r="734" spans="2:10" x14ac:dyDescent="0.25">
      <c r="B734" s="18"/>
      <c r="C734" s="17"/>
      <c r="D734" s="33">
        <f>IFERROR(VLOOKUP(A734,'Banco de dados'!$A$6:H930, 8,0),0)</f>
        <v>0</v>
      </c>
      <c r="E734" s="26">
        <f t="shared" si="35"/>
        <v>0</v>
      </c>
      <c r="F734" s="29">
        <f t="shared" si="33"/>
        <v>0</v>
      </c>
      <c r="G734" s="23">
        <f t="shared" si="34"/>
        <v>0</v>
      </c>
      <c r="H734" s="22">
        <f>IFERROR(VLOOKUP(A734,'Banco de dados'!$A$6:F930, 3,0),0)</f>
        <v>0</v>
      </c>
      <c r="I734" s="24">
        <f>IFERROR(VLOOKUP(A734,'Banco de dados'!$A$6:$F$199, 5,0),0)</f>
        <v>0</v>
      </c>
      <c r="J734" s="19"/>
    </row>
    <row r="735" spans="2:10" x14ac:dyDescent="0.25">
      <c r="B735" s="18"/>
      <c r="C735" s="17"/>
      <c r="D735" s="33">
        <f>IFERROR(VLOOKUP(A735,'Banco de dados'!$A$6:H931, 8,0),0)</f>
        <v>0</v>
      </c>
      <c r="E735" s="26">
        <f t="shared" si="35"/>
        <v>0</v>
      </c>
      <c r="F735" s="29">
        <f t="shared" si="33"/>
        <v>0</v>
      </c>
      <c r="G735" s="23">
        <f t="shared" si="34"/>
        <v>0</v>
      </c>
      <c r="H735" s="22">
        <f>IFERROR(VLOOKUP(A735,'Banco de dados'!$A$6:F931, 3,0),0)</f>
        <v>0</v>
      </c>
      <c r="I735" s="24">
        <f>IFERROR(VLOOKUP(A735,'Banco de dados'!$A$6:$F$199, 5,0),0)</f>
        <v>0</v>
      </c>
      <c r="J735" s="19"/>
    </row>
    <row r="736" spans="2:10" x14ac:dyDescent="0.25">
      <c r="B736" s="18"/>
      <c r="C736" s="17"/>
      <c r="D736" s="33">
        <f>IFERROR(VLOOKUP(A736,'Banco de dados'!$A$6:H932, 8,0),0)</f>
        <v>0</v>
      </c>
      <c r="E736" s="26">
        <f t="shared" si="35"/>
        <v>0</v>
      </c>
      <c r="F736" s="29">
        <f t="shared" si="33"/>
        <v>0</v>
      </c>
      <c r="G736" s="23">
        <f t="shared" si="34"/>
        <v>0</v>
      </c>
      <c r="H736" s="22">
        <f>IFERROR(VLOOKUP(A736,'Banco de dados'!$A$6:F932, 3,0),0)</f>
        <v>0</v>
      </c>
      <c r="I736" s="24">
        <f>IFERROR(VLOOKUP(A736,'Banco de dados'!$A$6:$F$199, 5,0),0)</f>
        <v>0</v>
      </c>
      <c r="J736" s="19"/>
    </row>
    <row r="737" spans="2:10" x14ac:dyDescent="0.25">
      <c r="B737" s="18"/>
      <c r="C737" s="17"/>
      <c r="D737" s="33">
        <f>IFERROR(VLOOKUP(A737,'Banco de dados'!$A$6:H933, 8,0),0)</f>
        <v>0</v>
      </c>
      <c r="E737" s="26">
        <f t="shared" si="35"/>
        <v>0</v>
      </c>
      <c r="F737" s="29">
        <f t="shared" si="33"/>
        <v>0</v>
      </c>
      <c r="G737" s="23">
        <f t="shared" si="34"/>
        <v>0</v>
      </c>
      <c r="H737" s="22">
        <f>IFERROR(VLOOKUP(A737,'Banco de dados'!$A$6:F933, 3,0),0)</f>
        <v>0</v>
      </c>
      <c r="I737" s="24">
        <f>IFERROR(VLOOKUP(A737,'Banco de dados'!$A$6:$F$199, 5,0),0)</f>
        <v>0</v>
      </c>
      <c r="J737" s="19"/>
    </row>
    <row r="738" spans="2:10" x14ac:dyDescent="0.25">
      <c r="B738" s="18"/>
      <c r="C738" s="17"/>
      <c r="D738" s="33">
        <f>IFERROR(VLOOKUP(A738,'Banco de dados'!$A$6:H934, 8,0),0)</f>
        <v>0</v>
      </c>
      <c r="E738" s="26">
        <f t="shared" si="35"/>
        <v>0</v>
      </c>
      <c r="F738" s="29">
        <f t="shared" si="33"/>
        <v>0</v>
      </c>
      <c r="G738" s="23">
        <f t="shared" si="34"/>
        <v>0</v>
      </c>
      <c r="H738" s="22">
        <f>IFERROR(VLOOKUP(A738,'Banco de dados'!$A$6:F934, 3,0),0)</f>
        <v>0</v>
      </c>
      <c r="I738" s="24">
        <f>IFERROR(VLOOKUP(A738,'Banco de dados'!$A$6:$F$199, 5,0),0)</f>
        <v>0</v>
      </c>
      <c r="J738" s="19"/>
    </row>
    <row r="739" spans="2:10" x14ac:dyDescent="0.25">
      <c r="B739" s="18"/>
      <c r="C739" s="17"/>
      <c r="D739" s="33">
        <f>IFERROR(VLOOKUP(A739,'Banco de dados'!$A$6:H935, 8,0),0)</f>
        <v>0</v>
      </c>
      <c r="E739" s="26">
        <f t="shared" si="35"/>
        <v>0</v>
      </c>
      <c r="F739" s="29">
        <f t="shared" si="33"/>
        <v>0</v>
      </c>
      <c r="G739" s="23">
        <f t="shared" si="34"/>
        <v>0</v>
      </c>
      <c r="H739" s="22">
        <f>IFERROR(VLOOKUP(A739,'Banco de dados'!$A$6:F935, 3,0),0)</f>
        <v>0</v>
      </c>
      <c r="I739" s="24">
        <f>IFERROR(VLOOKUP(A739,'Banco de dados'!$A$6:$F$199, 5,0),0)</f>
        <v>0</v>
      </c>
      <c r="J739" s="19"/>
    </row>
    <row r="740" spans="2:10" x14ac:dyDescent="0.25">
      <c r="B740" s="18"/>
      <c r="C740" s="17"/>
      <c r="D740" s="33">
        <f>IFERROR(VLOOKUP(A740,'Banco de dados'!$A$6:H936, 8,0),0)</f>
        <v>0</v>
      </c>
      <c r="E740" s="26">
        <f t="shared" si="35"/>
        <v>0</v>
      </c>
      <c r="F740" s="29">
        <f t="shared" si="33"/>
        <v>0</v>
      </c>
      <c r="G740" s="23">
        <f t="shared" si="34"/>
        <v>0</v>
      </c>
      <c r="H740" s="22">
        <f>IFERROR(VLOOKUP(A740,'Banco de dados'!$A$6:F936, 3,0),0)</f>
        <v>0</v>
      </c>
      <c r="I740" s="24">
        <f>IFERROR(VLOOKUP(A740,'Banco de dados'!$A$6:$F$199, 5,0),0)</f>
        <v>0</v>
      </c>
      <c r="J740" s="19"/>
    </row>
    <row r="741" spans="2:10" x14ac:dyDescent="0.25">
      <c r="B741" s="18"/>
      <c r="C741" s="17"/>
      <c r="D741" s="33">
        <f>IFERROR(VLOOKUP(A741,'Banco de dados'!$A$6:H937, 8,0),0)</f>
        <v>0</v>
      </c>
      <c r="E741" s="26">
        <f t="shared" si="35"/>
        <v>0</v>
      </c>
      <c r="F741" s="29">
        <f t="shared" si="33"/>
        <v>0</v>
      </c>
      <c r="G741" s="23">
        <f t="shared" si="34"/>
        <v>0</v>
      </c>
      <c r="H741" s="22">
        <f>IFERROR(VLOOKUP(A741,'Banco de dados'!$A$6:F937, 3,0),0)</f>
        <v>0</v>
      </c>
      <c r="I741" s="24">
        <f>IFERROR(VLOOKUP(A741,'Banco de dados'!$A$6:$F$199, 5,0),0)</f>
        <v>0</v>
      </c>
      <c r="J741" s="19"/>
    </row>
    <row r="742" spans="2:10" x14ac:dyDescent="0.25">
      <c r="B742" s="18"/>
      <c r="C742" s="17"/>
      <c r="D742" s="33">
        <f>IFERROR(VLOOKUP(A742,'Banco de dados'!$A$6:H938, 8,0),0)</f>
        <v>0</v>
      </c>
      <c r="E742" s="26">
        <f t="shared" si="35"/>
        <v>0</v>
      </c>
      <c r="F742" s="29">
        <f t="shared" si="33"/>
        <v>0</v>
      </c>
      <c r="G742" s="23">
        <f t="shared" si="34"/>
        <v>0</v>
      </c>
      <c r="H742" s="22">
        <f>IFERROR(VLOOKUP(A742,'Banco de dados'!$A$6:F938, 3,0),0)</f>
        <v>0</v>
      </c>
      <c r="I742" s="24">
        <f>IFERROR(VLOOKUP(A742,'Banco de dados'!$A$6:$F$199, 5,0),0)</f>
        <v>0</v>
      </c>
      <c r="J742" s="19"/>
    </row>
    <row r="743" spans="2:10" x14ac:dyDescent="0.25">
      <c r="B743" s="18"/>
      <c r="C743" s="17"/>
      <c r="D743" s="33">
        <f>IFERROR(VLOOKUP(A743,'Banco de dados'!$A$6:H939, 8,0),0)</f>
        <v>0</v>
      </c>
      <c r="E743" s="26">
        <f t="shared" si="35"/>
        <v>0</v>
      </c>
      <c r="F743" s="29">
        <f t="shared" si="33"/>
        <v>0</v>
      </c>
      <c r="G743" s="23">
        <f t="shared" si="34"/>
        <v>0</v>
      </c>
      <c r="H743" s="22">
        <f>IFERROR(VLOOKUP(A743,'Banco de dados'!$A$6:F939, 3,0),0)</f>
        <v>0</v>
      </c>
      <c r="I743" s="24">
        <f>IFERROR(VLOOKUP(A743,'Banco de dados'!$A$6:$F$199, 5,0),0)</f>
        <v>0</v>
      </c>
      <c r="J743" s="19"/>
    </row>
    <row r="744" spans="2:10" x14ac:dyDescent="0.25">
      <c r="B744" s="18"/>
      <c r="C744" s="17"/>
      <c r="D744" s="33">
        <f>IFERROR(VLOOKUP(A744,'Banco de dados'!$A$6:H940, 8,0),0)</f>
        <v>0</v>
      </c>
      <c r="E744" s="26">
        <f t="shared" si="35"/>
        <v>0</v>
      </c>
      <c r="F744" s="29">
        <f t="shared" si="33"/>
        <v>0</v>
      </c>
      <c r="G744" s="23">
        <f t="shared" si="34"/>
        <v>0</v>
      </c>
      <c r="H744" s="22">
        <f>IFERROR(VLOOKUP(A744,'Banco de dados'!$A$6:F940, 3,0),0)</f>
        <v>0</v>
      </c>
      <c r="I744" s="24">
        <f>IFERROR(VLOOKUP(A744,'Banco de dados'!$A$6:$F$199, 5,0),0)</f>
        <v>0</v>
      </c>
      <c r="J744" s="19"/>
    </row>
    <row r="745" spans="2:10" x14ac:dyDescent="0.25">
      <c r="B745" s="18"/>
      <c r="C745" s="17"/>
      <c r="D745" s="33">
        <f>IFERROR(VLOOKUP(A745,'Banco de dados'!$A$6:H941, 8,0),0)</f>
        <v>0</v>
      </c>
      <c r="E745" s="26">
        <f t="shared" si="35"/>
        <v>0</v>
      </c>
      <c r="F745" s="29">
        <f t="shared" si="33"/>
        <v>0</v>
      </c>
      <c r="G745" s="23">
        <f t="shared" si="34"/>
        <v>0</v>
      </c>
      <c r="H745" s="22">
        <f>IFERROR(VLOOKUP(A745,'Banco de dados'!$A$6:F941, 3,0),0)</f>
        <v>0</v>
      </c>
      <c r="I745" s="24">
        <f>IFERROR(VLOOKUP(A745,'Banco de dados'!$A$6:$F$199, 5,0),0)</f>
        <v>0</v>
      </c>
      <c r="J745" s="19"/>
    </row>
    <row r="746" spans="2:10" x14ac:dyDescent="0.25">
      <c r="B746" s="18"/>
      <c r="C746" s="17"/>
      <c r="D746" s="33">
        <f>IFERROR(VLOOKUP(A746,'Banco de dados'!$A$6:H942, 8,0),0)</f>
        <v>0</v>
      </c>
      <c r="E746" s="26">
        <f t="shared" si="35"/>
        <v>0</v>
      </c>
      <c r="F746" s="29">
        <f t="shared" si="33"/>
        <v>0</v>
      </c>
      <c r="G746" s="23">
        <f t="shared" si="34"/>
        <v>0</v>
      </c>
      <c r="H746" s="22">
        <f>IFERROR(VLOOKUP(A746,'Banco de dados'!$A$6:F942, 3,0),0)</f>
        <v>0</v>
      </c>
      <c r="I746" s="24">
        <f>IFERROR(VLOOKUP(A746,'Banco de dados'!$A$6:$F$199, 5,0),0)</f>
        <v>0</v>
      </c>
      <c r="J746" s="19"/>
    </row>
    <row r="747" spans="2:10" x14ac:dyDescent="0.25">
      <c r="B747" s="18"/>
      <c r="C747" s="17"/>
      <c r="D747" s="33">
        <f>IFERROR(VLOOKUP(A747,'Banco de dados'!$A$6:H943, 8,0),0)</f>
        <v>0</v>
      </c>
      <c r="E747" s="26">
        <f t="shared" si="35"/>
        <v>0</v>
      </c>
      <c r="F747" s="29">
        <f t="shared" si="33"/>
        <v>0</v>
      </c>
      <c r="G747" s="23">
        <f t="shared" si="34"/>
        <v>0</v>
      </c>
      <c r="H747" s="22">
        <f>IFERROR(VLOOKUP(A747,'Banco de dados'!$A$6:F943, 3,0),0)</f>
        <v>0</v>
      </c>
      <c r="I747" s="24">
        <f>IFERROR(VLOOKUP(A747,'Banco de dados'!$A$6:$F$199, 5,0),0)</f>
        <v>0</v>
      </c>
      <c r="J747" s="19"/>
    </row>
    <row r="748" spans="2:10" x14ac:dyDescent="0.25">
      <c r="B748" s="18"/>
      <c r="C748" s="17"/>
      <c r="D748" s="33">
        <f>IFERROR(VLOOKUP(A748,'Banco de dados'!$A$6:H944, 8,0),0)</f>
        <v>0</v>
      </c>
      <c r="E748" s="26">
        <f t="shared" si="35"/>
        <v>0</v>
      </c>
      <c r="F748" s="29">
        <f t="shared" si="33"/>
        <v>0</v>
      </c>
      <c r="G748" s="23">
        <f t="shared" si="34"/>
        <v>0</v>
      </c>
      <c r="H748" s="22">
        <f>IFERROR(VLOOKUP(A748,'Banco de dados'!$A$6:F944, 3,0),0)</f>
        <v>0</v>
      </c>
      <c r="I748" s="24">
        <f>IFERROR(VLOOKUP(A748,'Banco de dados'!$A$6:$F$199, 5,0),0)</f>
        <v>0</v>
      </c>
      <c r="J748" s="19"/>
    </row>
    <row r="749" spans="2:10" x14ac:dyDescent="0.25">
      <c r="B749" s="18"/>
      <c r="C749" s="17"/>
      <c r="D749" s="33">
        <f>IFERROR(VLOOKUP(A749,'Banco de dados'!$A$6:H945, 8,0),0)</f>
        <v>0</v>
      </c>
      <c r="E749" s="26">
        <f t="shared" si="35"/>
        <v>0</v>
      </c>
      <c r="F749" s="29">
        <f t="shared" si="33"/>
        <v>0</v>
      </c>
      <c r="G749" s="23">
        <f t="shared" si="34"/>
        <v>0</v>
      </c>
      <c r="H749" s="22">
        <f>IFERROR(VLOOKUP(A749,'Banco de dados'!$A$6:F945, 3,0),0)</f>
        <v>0</v>
      </c>
      <c r="I749" s="24">
        <f>IFERROR(VLOOKUP(A749,'Banco de dados'!$A$6:$F$199, 5,0),0)</f>
        <v>0</v>
      </c>
      <c r="J749" s="19"/>
    </row>
    <row r="750" spans="2:10" x14ac:dyDescent="0.25">
      <c r="B750" s="18"/>
      <c r="C750" s="17"/>
      <c r="D750" s="33">
        <f>IFERROR(VLOOKUP(A750,'Banco de dados'!$A$6:H946, 8,0),0)</f>
        <v>0</v>
      </c>
      <c r="E750" s="26">
        <f t="shared" si="35"/>
        <v>0</v>
      </c>
      <c r="F750" s="29">
        <f t="shared" si="33"/>
        <v>0</v>
      </c>
      <c r="G750" s="23">
        <f t="shared" si="34"/>
        <v>0</v>
      </c>
      <c r="H750" s="22">
        <f>IFERROR(VLOOKUP(A750,'Banco de dados'!$A$6:F946, 3,0),0)</f>
        <v>0</v>
      </c>
      <c r="I750" s="24">
        <f>IFERROR(VLOOKUP(A750,'Banco de dados'!$A$6:$F$199, 5,0),0)</f>
        <v>0</v>
      </c>
      <c r="J750" s="19"/>
    </row>
    <row r="751" spans="2:10" x14ac:dyDescent="0.25">
      <c r="B751" s="18"/>
      <c r="C751" s="17"/>
      <c r="D751" s="33">
        <f>IFERROR(VLOOKUP(A751,'Banco de dados'!$A$6:H947, 8,0),0)</f>
        <v>0</v>
      </c>
      <c r="E751" s="26">
        <f t="shared" si="35"/>
        <v>0</v>
      </c>
      <c r="F751" s="29">
        <f t="shared" si="33"/>
        <v>0</v>
      </c>
      <c r="G751" s="23">
        <f t="shared" si="34"/>
        <v>0</v>
      </c>
      <c r="H751" s="22">
        <f>IFERROR(VLOOKUP(A751,'Banco de dados'!$A$6:F947, 3,0),0)</f>
        <v>0</v>
      </c>
      <c r="I751" s="24">
        <f>IFERROR(VLOOKUP(A751,'Banco de dados'!$A$6:$F$199, 5,0),0)</f>
        <v>0</v>
      </c>
      <c r="J751" s="19"/>
    </row>
    <row r="752" spans="2:10" x14ac:dyDescent="0.25">
      <c r="B752" s="18"/>
      <c r="C752" s="17"/>
      <c r="D752" s="33">
        <f>IFERROR(VLOOKUP(A752,'Banco de dados'!$A$6:H948, 8,0),0)</f>
        <v>0</v>
      </c>
      <c r="E752" s="26">
        <f t="shared" si="35"/>
        <v>0</v>
      </c>
      <c r="F752" s="29">
        <f t="shared" si="33"/>
        <v>0</v>
      </c>
      <c r="G752" s="23">
        <f t="shared" si="34"/>
        <v>0</v>
      </c>
      <c r="H752" s="22">
        <f>IFERROR(VLOOKUP(A752,'Banco de dados'!$A$6:F948, 3,0),0)</f>
        <v>0</v>
      </c>
      <c r="I752" s="24">
        <f>IFERROR(VLOOKUP(A752,'Banco de dados'!$A$6:$F$199, 5,0),0)</f>
        <v>0</v>
      </c>
      <c r="J752" s="19"/>
    </row>
    <row r="753" spans="2:10" x14ac:dyDescent="0.25">
      <c r="B753" s="18"/>
      <c r="C753" s="17"/>
      <c r="D753" s="33">
        <f>IFERROR(VLOOKUP(A753,'Banco de dados'!$A$6:H949, 8,0),0)</f>
        <v>0</v>
      </c>
      <c r="E753" s="26">
        <f t="shared" si="35"/>
        <v>0</v>
      </c>
      <c r="F753" s="29">
        <f t="shared" si="33"/>
        <v>0</v>
      </c>
      <c r="G753" s="23">
        <f t="shared" si="34"/>
        <v>0</v>
      </c>
      <c r="H753" s="22">
        <f>IFERROR(VLOOKUP(A753,'Banco de dados'!$A$6:F949, 3,0),0)</f>
        <v>0</v>
      </c>
      <c r="I753" s="24">
        <f>IFERROR(VLOOKUP(A753,'Banco de dados'!$A$6:$F$199, 5,0),0)</f>
        <v>0</v>
      </c>
      <c r="J753" s="19"/>
    </row>
    <row r="754" spans="2:10" x14ac:dyDescent="0.25">
      <c r="B754" s="18"/>
      <c r="C754" s="17"/>
      <c r="D754" s="33">
        <f>IFERROR(VLOOKUP(A754,'Banco de dados'!$A$6:H950, 8,0),0)</f>
        <v>0</v>
      </c>
      <c r="E754" s="26">
        <f t="shared" si="35"/>
        <v>0</v>
      </c>
      <c r="F754" s="29">
        <f t="shared" si="33"/>
        <v>0</v>
      </c>
      <c r="G754" s="23">
        <f t="shared" si="34"/>
        <v>0</v>
      </c>
      <c r="H754" s="22">
        <f>IFERROR(VLOOKUP(A754,'Banco de dados'!$A$6:F950, 3,0),0)</f>
        <v>0</v>
      </c>
      <c r="I754" s="24">
        <f>IFERROR(VLOOKUP(A754,'Banco de dados'!$A$6:$F$199, 5,0),0)</f>
        <v>0</v>
      </c>
      <c r="J754" s="19"/>
    </row>
    <row r="755" spans="2:10" x14ac:dyDescent="0.25">
      <c r="B755" s="18"/>
      <c r="C755" s="17"/>
      <c r="D755" s="33">
        <f>IFERROR(VLOOKUP(A755,'Banco de dados'!$A$6:H951, 8,0),0)</f>
        <v>0</v>
      </c>
      <c r="E755" s="26">
        <f t="shared" si="35"/>
        <v>0</v>
      </c>
      <c r="F755" s="29">
        <f t="shared" si="33"/>
        <v>0</v>
      </c>
      <c r="G755" s="23">
        <f t="shared" si="34"/>
        <v>0</v>
      </c>
      <c r="H755" s="22">
        <f>IFERROR(VLOOKUP(A755,'Banco de dados'!$A$6:F951, 3,0),0)</f>
        <v>0</v>
      </c>
      <c r="I755" s="24">
        <f>IFERROR(VLOOKUP(A755,'Banco de dados'!$A$6:$F$199, 5,0),0)</f>
        <v>0</v>
      </c>
      <c r="J755" s="19"/>
    </row>
    <row r="756" spans="2:10" x14ac:dyDescent="0.25">
      <c r="B756" s="18"/>
      <c r="C756" s="17"/>
      <c r="D756" s="33">
        <f>IFERROR(VLOOKUP(A756,'Banco de dados'!$A$6:H952, 8,0),0)</f>
        <v>0</v>
      </c>
      <c r="E756" s="26">
        <f t="shared" si="35"/>
        <v>0</v>
      </c>
      <c r="F756" s="29">
        <f t="shared" si="33"/>
        <v>0</v>
      </c>
      <c r="G756" s="23">
        <f t="shared" si="34"/>
        <v>0</v>
      </c>
      <c r="H756" s="22">
        <f>IFERROR(VLOOKUP(A756,'Banco de dados'!$A$6:F952, 3,0),0)</f>
        <v>0</v>
      </c>
      <c r="I756" s="24">
        <f>IFERROR(VLOOKUP(A756,'Banco de dados'!$A$6:$F$199, 5,0),0)</f>
        <v>0</v>
      </c>
      <c r="J756" s="19"/>
    </row>
    <row r="757" spans="2:10" x14ac:dyDescent="0.25">
      <c r="B757" s="18"/>
      <c r="C757" s="17"/>
      <c r="D757" s="33">
        <f>IFERROR(VLOOKUP(A757,'Banco de dados'!$A$6:H953, 8,0),0)</f>
        <v>0</v>
      </c>
      <c r="E757" s="26">
        <f t="shared" si="35"/>
        <v>0</v>
      </c>
      <c r="F757" s="29">
        <f t="shared" si="33"/>
        <v>0</v>
      </c>
      <c r="G757" s="23">
        <f t="shared" si="34"/>
        <v>0</v>
      </c>
      <c r="H757" s="22">
        <f>IFERROR(VLOOKUP(A757,'Banco de dados'!$A$6:F953, 3,0),0)</f>
        <v>0</v>
      </c>
      <c r="I757" s="24">
        <f>IFERROR(VLOOKUP(A757,'Banco de dados'!$A$6:$F$199, 5,0),0)</f>
        <v>0</v>
      </c>
      <c r="J757" s="19"/>
    </row>
    <row r="758" spans="2:10" x14ac:dyDescent="0.25">
      <c r="B758" s="18"/>
      <c r="C758" s="17"/>
      <c r="D758" s="33">
        <f>IFERROR(VLOOKUP(A758,'Banco de dados'!$A$6:H954, 8,0),0)</f>
        <v>0</v>
      </c>
      <c r="E758" s="26">
        <f t="shared" si="35"/>
        <v>0</v>
      </c>
      <c r="F758" s="29">
        <f t="shared" si="33"/>
        <v>0</v>
      </c>
      <c r="G758" s="23">
        <f t="shared" si="34"/>
        <v>0</v>
      </c>
      <c r="H758" s="22">
        <f>IFERROR(VLOOKUP(A758,'Banco de dados'!$A$6:F954, 3,0),0)</f>
        <v>0</v>
      </c>
      <c r="I758" s="24">
        <f>IFERROR(VLOOKUP(A758,'Banco de dados'!$A$6:$F$199, 5,0),0)</f>
        <v>0</v>
      </c>
      <c r="J758" s="19"/>
    </row>
    <row r="759" spans="2:10" x14ac:dyDescent="0.25">
      <c r="B759" s="18"/>
      <c r="C759" s="17"/>
      <c r="D759" s="33">
        <f>IFERROR(VLOOKUP(A759,'Banco de dados'!$A$6:H955, 8,0),0)</f>
        <v>0</v>
      </c>
      <c r="E759" s="26">
        <f t="shared" si="35"/>
        <v>0</v>
      </c>
      <c r="F759" s="29">
        <f t="shared" si="33"/>
        <v>0</v>
      </c>
      <c r="G759" s="23">
        <f t="shared" si="34"/>
        <v>0</v>
      </c>
      <c r="H759" s="22">
        <f>IFERROR(VLOOKUP(A759,'Banco de dados'!$A$6:F955, 3,0),0)</f>
        <v>0</v>
      </c>
      <c r="I759" s="24">
        <f>IFERROR(VLOOKUP(A759,'Banco de dados'!$A$6:$F$199, 5,0),0)</f>
        <v>0</v>
      </c>
      <c r="J759" s="19"/>
    </row>
    <row r="760" spans="2:10" x14ac:dyDescent="0.25">
      <c r="B760" s="18"/>
      <c r="C760" s="17"/>
      <c r="D760" s="33">
        <f>IFERROR(VLOOKUP(A760,'Banco de dados'!$A$6:H956, 8,0),0)</f>
        <v>0</v>
      </c>
      <c r="E760" s="26">
        <f t="shared" si="35"/>
        <v>0</v>
      </c>
      <c r="F760" s="29">
        <f t="shared" si="33"/>
        <v>0</v>
      </c>
      <c r="G760" s="23">
        <f t="shared" si="34"/>
        <v>0</v>
      </c>
      <c r="H760" s="22">
        <f>IFERROR(VLOOKUP(A760,'Banco de dados'!$A$6:F956, 3,0),0)</f>
        <v>0</v>
      </c>
      <c r="I760" s="24">
        <f>IFERROR(VLOOKUP(A760,'Banco de dados'!$A$6:$F$199, 5,0),0)</f>
        <v>0</v>
      </c>
      <c r="J760" s="19"/>
    </row>
    <row r="761" spans="2:10" x14ac:dyDescent="0.25">
      <c r="B761" s="18"/>
      <c r="C761" s="17"/>
      <c r="D761" s="33">
        <f>IFERROR(VLOOKUP(A761,'Banco de dados'!$A$6:H957, 8,0),0)</f>
        <v>0</v>
      </c>
      <c r="E761" s="26">
        <f t="shared" si="35"/>
        <v>0</v>
      </c>
      <c r="F761" s="29">
        <f t="shared" si="33"/>
        <v>0</v>
      </c>
      <c r="G761" s="23">
        <f t="shared" si="34"/>
        <v>0</v>
      </c>
      <c r="H761" s="22">
        <f>IFERROR(VLOOKUP(A761,'Banco de dados'!$A$6:F957, 3,0),0)</f>
        <v>0</v>
      </c>
      <c r="I761" s="24">
        <f>IFERROR(VLOOKUP(A761,'Banco de dados'!$A$6:$F$199, 5,0),0)</f>
        <v>0</v>
      </c>
      <c r="J761" s="19"/>
    </row>
    <row r="762" spans="2:10" x14ac:dyDescent="0.25">
      <c r="B762" s="18"/>
      <c r="C762" s="17"/>
      <c r="D762" s="33">
        <f>IFERROR(VLOOKUP(A762,'Banco de dados'!$A$6:H958, 8,0),0)</f>
        <v>0</v>
      </c>
      <c r="E762" s="26">
        <f t="shared" si="35"/>
        <v>0</v>
      </c>
      <c r="F762" s="29">
        <f t="shared" si="33"/>
        <v>0</v>
      </c>
      <c r="G762" s="23">
        <f t="shared" si="34"/>
        <v>0</v>
      </c>
      <c r="H762" s="22">
        <f>IFERROR(VLOOKUP(A762,'Banco de dados'!$A$6:F958, 3,0),0)</f>
        <v>0</v>
      </c>
      <c r="I762" s="24">
        <f>IFERROR(VLOOKUP(A762,'Banco de dados'!$A$6:$F$199, 5,0),0)</f>
        <v>0</v>
      </c>
      <c r="J762" s="19"/>
    </row>
    <row r="763" spans="2:10" x14ac:dyDescent="0.25">
      <c r="B763" s="18"/>
      <c r="C763" s="17"/>
      <c r="D763" s="33">
        <f>IFERROR(VLOOKUP(A763,'Banco de dados'!$A$6:H959, 8,0),0)</f>
        <v>0</v>
      </c>
      <c r="E763" s="26">
        <f t="shared" si="35"/>
        <v>0</v>
      </c>
      <c r="F763" s="29">
        <f t="shared" si="33"/>
        <v>0</v>
      </c>
      <c r="G763" s="23">
        <f t="shared" si="34"/>
        <v>0</v>
      </c>
      <c r="H763" s="22">
        <f>IFERROR(VLOOKUP(A763,'Banco de dados'!$A$6:F959, 3,0),0)</f>
        <v>0</v>
      </c>
      <c r="I763" s="24">
        <f>IFERROR(VLOOKUP(A763,'Banco de dados'!$A$6:$F$199, 5,0),0)</f>
        <v>0</v>
      </c>
      <c r="J763" s="19"/>
    </row>
    <row r="764" spans="2:10" x14ac:dyDescent="0.25">
      <c r="B764" s="18"/>
      <c r="C764" s="17"/>
      <c r="D764" s="33">
        <f>IFERROR(VLOOKUP(A764,'Banco de dados'!$A$6:H960, 8,0),0)</f>
        <v>0</v>
      </c>
      <c r="E764" s="26">
        <f t="shared" si="35"/>
        <v>0</v>
      </c>
      <c r="F764" s="29">
        <f t="shared" si="33"/>
        <v>0</v>
      </c>
      <c r="G764" s="23">
        <f t="shared" si="34"/>
        <v>0</v>
      </c>
      <c r="H764" s="22">
        <f>IFERROR(VLOOKUP(A764,'Banco de dados'!$A$6:F960, 3,0),0)</f>
        <v>0</v>
      </c>
      <c r="I764" s="24">
        <f>IFERROR(VLOOKUP(A764,'Banco de dados'!$A$6:$F$199, 5,0),0)</f>
        <v>0</v>
      </c>
      <c r="J764" s="19"/>
    </row>
    <row r="765" spans="2:10" x14ac:dyDescent="0.25">
      <c r="B765" s="18"/>
      <c r="C765" s="17"/>
      <c r="D765" s="33">
        <f>IFERROR(VLOOKUP(A765,'Banco de dados'!$A$6:H961, 8,0),0)</f>
        <v>0</v>
      </c>
      <c r="E765" s="26">
        <f t="shared" si="35"/>
        <v>0</v>
      </c>
      <c r="F765" s="29">
        <f t="shared" si="33"/>
        <v>0</v>
      </c>
      <c r="G765" s="23">
        <f t="shared" si="34"/>
        <v>0</v>
      </c>
      <c r="H765" s="22">
        <f>IFERROR(VLOOKUP(A765,'Banco de dados'!$A$6:F961, 3,0),0)</f>
        <v>0</v>
      </c>
      <c r="I765" s="24">
        <f>IFERROR(VLOOKUP(A765,'Banco de dados'!$A$6:$F$199, 5,0),0)</f>
        <v>0</v>
      </c>
      <c r="J765" s="19"/>
    </row>
    <row r="766" spans="2:10" x14ac:dyDescent="0.25">
      <c r="B766" s="18"/>
      <c r="C766" s="17"/>
      <c r="D766" s="33">
        <f>IFERROR(VLOOKUP(A766,'Banco de dados'!$A$6:H962, 8,0),0)</f>
        <v>0</v>
      </c>
      <c r="E766" s="26">
        <f t="shared" si="35"/>
        <v>0</v>
      </c>
      <c r="F766" s="29">
        <f t="shared" si="33"/>
        <v>0</v>
      </c>
      <c r="G766" s="23">
        <f t="shared" si="34"/>
        <v>0</v>
      </c>
      <c r="H766" s="22">
        <f>IFERROR(VLOOKUP(A766,'Banco de dados'!$A$6:F962, 3,0),0)</f>
        <v>0</v>
      </c>
      <c r="I766" s="24">
        <f>IFERROR(VLOOKUP(A766,'Banco de dados'!$A$6:$F$199, 5,0),0)</f>
        <v>0</v>
      </c>
      <c r="J766" s="19"/>
    </row>
    <row r="767" spans="2:10" x14ac:dyDescent="0.25">
      <c r="B767" s="18"/>
      <c r="C767" s="17"/>
      <c r="D767" s="33">
        <f>IFERROR(VLOOKUP(A767,'Banco de dados'!$A$6:H963, 8,0),0)</f>
        <v>0</v>
      </c>
      <c r="E767" s="26">
        <f t="shared" si="35"/>
        <v>0</v>
      </c>
      <c r="F767" s="29">
        <f t="shared" si="33"/>
        <v>0</v>
      </c>
      <c r="G767" s="23">
        <f t="shared" si="34"/>
        <v>0</v>
      </c>
      <c r="H767" s="22">
        <f>IFERROR(VLOOKUP(A767,'Banco de dados'!$A$6:F963, 3,0),0)</f>
        <v>0</v>
      </c>
      <c r="I767" s="24">
        <f>IFERROR(VLOOKUP(A767,'Banco de dados'!$A$6:$F$199, 5,0),0)</f>
        <v>0</v>
      </c>
      <c r="J767" s="19"/>
    </row>
    <row r="768" spans="2:10" x14ac:dyDescent="0.25">
      <c r="B768" s="18"/>
      <c r="C768" s="17"/>
      <c r="D768" s="33">
        <f>IFERROR(VLOOKUP(A768,'Banco de dados'!$A$6:H964, 8,0),0)</f>
        <v>0</v>
      </c>
      <c r="E768" s="26">
        <f t="shared" si="35"/>
        <v>0</v>
      </c>
      <c r="F768" s="29">
        <f t="shared" si="33"/>
        <v>0</v>
      </c>
      <c r="G768" s="23">
        <f t="shared" si="34"/>
        <v>0</v>
      </c>
      <c r="H768" s="22">
        <f>IFERROR(VLOOKUP(A768,'Banco de dados'!$A$6:F964, 3,0),0)</f>
        <v>0</v>
      </c>
      <c r="I768" s="24">
        <f>IFERROR(VLOOKUP(A768,'Banco de dados'!$A$6:$F$199, 5,0),0)</f>
        <v>0</v>
      </c>
      <c r="J768" s="19"/>
    </row>
    <row r="769" spans="2:10" x14ac:dyDescent="0.25">
      <c r="B769" s="18"/>
      <c r="C769" s="17"/>
      <c r="D769" s="33">
        <f>IFERROR(VLOOKUP(A769,'Banco de dados'!$A$6:H965, 8,0),0)</f>
        <v>0</v>
      </c>
      <c r="E769" s="26">
        <f t="shared" si="35"/>
        <v>0</v>
      </c>
      <c r="F769" s="29">
        <f t="shared" si="33"/>
        <v>0</v>
      </c>
      <c r="G769" s="23">
        <f t="shared" si="34"/>
        <v>0</v>
      </c>
      <c r="H769" s="22">
        <f>IFERROR(VLOOKUP(A769,'Banco de dados'!$A$6:F965, 3,0),0)</f>
        <v>0</v>
      </c>
      <c r="I769" s="24">
        <f>IFERROR(VLOOKUP(A769,'Banco de dados'!$A$6:$F$199, 5,0),0)</f>
        <v>0</v>
      </c>
      <c r="J769" s="19"/>
    </row>
    <row r="770" spans="2:10" x14ac:dyDescent="0.25">
      <c r="B770" s="18"/>
      <c r="C770" s="17"/>
      <c r="D770" s="33">
        <f>IFERROR(VLOOKUP(A770,'Banco de dados'!$A$6:H966, 8,0),0)</f>
        <v>0</v>
      </c>
      <c r="E770" s="26">
        <f t="shared" si="35"/>
        <v>0</v>
      </c>
      <c r="F770" s="29">
        <f t="shared" si="33"/>
        <v>0</v>
      </c>
      <c r="G770" s="23">
        <f t="shared" si="34"/>
        <v>0</v>
      </c>
      <c r="H770" s="22">
        <f>IFERROR(VLOOKUP(A770,'Banco de dados'!$A$6:F966, 3,0),0)</f>
        <v>0</v>
      </c>
      <c r="I770" s="24">
        <f>IFERROR(VLOOKUP(A770,'Banco de dados'!$A$6:$F$199, 5,0),0)</f>
        <v>0</v>
      </c>
      <c r="J770" s="19"/>
    </row>
    <row r="771" spans="2:10" x14ac:dyDescent="0.25">
      <c r="B771" s="18"/>
      <c r="C771" s="17"/>
      <c r="D771" s="33">
        <f>IFERROR(VLOOKUP(A771,'Banco de dados'!$A$6:H967, 8,0),0)</f>
        <v>0</v>
      </c>
      <c r="E771" s="26">
        <f t="shared" si="35"/>
        <v>0</v>
      </c>
      <c r="F771" s="29">
        <f t="shared" ref="F771:F834" si="36">E771*I771</f>
        <v>0</v>
      </c>
      <c r="G771" s="23">
        <f t="shared" ref="G771:G834" si="37">E771*H771</f>
        <v>0</v>
      </c>
      <c r="H771" s="22">
        <f>IFERROR(VLOOKUP(A771,'Banco de dados'!$A$6:F967, 3,0),0)</f>
        <v>0</v>
      </c>
      <c r="I771" s="24">
        <f>IFERROR(VLOOKUP(A771,'Banco de dados'!$A$6:$F$199, 5,0),0)</f>
        <v>0</v>
      </c>
      <c r="J771" s="19"/>
    </row>
    <row r="772" spans="2:10" x14ac:dyDescent="0.25">
      <c r="B772" s="18"/>
      <c r="C772" s="17"/>
      <c r="D772" s="33">
        <f>IFERROR(VLOOKUP(A772,'Banco de dados'!$A$6:H968, 8,0),0)</f>
        <v>0</v>
      </c>
      <c r="E772" s="26">
        <f t="shared" ref="E772:E835" si="38">B772*C772</f>
        <v>0</v>
      </c>
      <c r="F772" s="29">
        <f t="shared" si="36"/>
        <v>0</v>
      </c>
      <c r="G772" s="23">
        <f t="shared" si="37"/>
        <v>0</v>
      </c>
      <c r="H772" s="22">
        <f>IFERROR(VLOOKUP(A772,'Banco de dados'!$A$6:F968, 3,0),0)</f>
        <v>0</v>
      </c>
      <c r="I772" s="24">
        <f>IFERROR(VLOOKUP(A772,'Banco de dados'!$A$6:$F$199, 5,0),0)</f>
        <v>0</v>
      </c>
      <c r="J772" s="19"/>
    </row>
    <row r="773" spans="2:10" x14ac:dyDescent="0.25">
      <c r="B773" s="18"/>
      <c r="C773" s="17"/>
      <c r="D773" s="33">
        <f>IFERROR(VLOOKUP(A773,'Banco de dados'!$A$6:H969, 8,0),0)</f>
        <v>0</v>
      </c>
      <c r="E773" s="26">
        <f t="shared" si="38"/>
        <v>0</v>
      </c>
      <c r="F773" s="29">
        <f t="shared" si="36"/>
        <v>0</v>
      </c>
      <c r="G773" s="23">
        <f t="shared" si="37"/>
        <v>0</v>
      </c>
      <c r="H773" s="22">
        <f>IFERROR(VLOOKUP(A773,'Banco de dados'!$A$6:F969, 3,0),0)</f>
        <v>0</v>
      </c>
      <c r="I773" s="24">
        <f>IFERROR(VLOOKUP(A773,'Banco de dados'!$A$6:$F$199, 5,0),0)</f>
        <v>0</v>
      </c>
      <c r="J773" s="19"/>
    </row>
    <row r="774" spans="2:10" x14ac:dyDescent="0.25">
      <c r="B774" s="18"/>
      <c r="C774" s="17"/>
      <c r="D774" s="33">
        <f>IFERROR(VLOOKUP(A774,'Banco de dados'!$A$6:H970, 8,0),0)</f>
        <v>0</v>
      </c>
      <c r="E774" s="26">
        <f t="shared" si="38"/>
        <v>0</v>
      </c>
      <c r="F774" s="29">
        <f t="shared" si="36"/>
        <v>0</v>
      </c>
      <c r="G774" s="23">
        <f t="shared" si="37"/>
        <v>0</v>
      </c>
      <c r="H774" s="22">
        <f>IFERROR(VLOOKUP(A774,'Banco de dados'!$A$6:F970, 3,0),0)</f>
        <v>0</v>
      </c>
      <c r="I774" s="24">
        <f>IFERROR(VLOOKUP(A774,'Banco de dados'!$A$6:$F$199, 5,0),0)</f>
        <v>0</v>
      </c>
      <c r="J774" s="19"/>
    </row>
    <row r="775" spans="2:10" x14ac:dyDescent="0.25">
      <c r="B775" s="18"/>
      <c r="C775" s="17"/>
      <c r="D775" s="33">
        <f>IFERROR(VLOOKUP(A775,'Banco de dados'!$A$6:H971, 8,0),0)</f>
        <v>0</v>
      </c>
      <c r="E775" s="26">
        <f t="shared" si="38"/>
        <v>0</v>
      </c>
      <c r="F775" s="29">
        <f t="shared" si="36"/>
        <v>0</v>
      </c>
      <c r="G775" s="23">
        <f t="shared" si="37"/>
        <v>0</v>
      </c>
      <c r="H775" s="22">
        <f>IFERROR(VLOOKUP(A775,'Banco de dados'!$A$6:F971, 3,0),0)</f>
        <v>0</v>
      </c>
      <c r="I775" s="24">
        <f>IFERROR(VLOOKUP(A775,'Banco de dados'!$A$6:$F$199, 5,0),0)</f>
        <v>0</v>
      </c>
      <c r="J775" s="19"/>
    </row>
    <row r="776" spans="2:10" x14ac:dyDescent="0.25">
      <c r="B776" s="18"/>
      <c r="C776" s="17"/>
      <c r="D776" s="33">
        <f>IFERROR(VLOOKUP(A776,'Banco de dados'!$A$6:H972, 8,0),0)</f>
        <v>0</v>
      </c>
      <c r="E776" s="26">
        <f t="shared" si="38"/>
        <v>0</v>
      </c>
      <c r="F776" s="29">
        <f t="shared" si="36"/>
        <v>0</v>
      </c>
      <c r="G776" s="23">
        <f t="shared" si="37"/>
        <v>0</v>
      </c>
      <c r="H776" s="22">
        <f>IFERROR(VLOOKUP(A776,'Banco de dados'!$A$6:F972, 3,0),0)</f>
        <v>0</v>
      </c>
      <c r="I776" s="24">
        <f>IFERROR(VLOOKUP(A776,'Banco de dados'!$A$6:$F$199, 5,0),0)</f>
        <v>0</v>
      </c>
      <c r="J776" s="19"/>
    </row>
    <row r="777" spans="2:10" x14ac:dyDescent="0.25">
      <c r="B777" s="18"/>
      <c r="C777" s="17"/>
      <c r="D777" s="33">
        <f>IFERROR(VLOOKUP(A777,'Banco de dados'!$A$6:H973, 8,0),0)</f>
        <v>0</v>
      </c>
      <c r="E777" s="26">
        <f t="shared" si="38"/>
        <v>0</v>
      </c>
      <c r="F777" s="29">
        <f t="shared" si="36"/>
        <v>0</v>
      </c>
      <c r="G777" s="23">
        <f t="shared" si="37"/>
        <v>0</v>
      </c>
      <c r="H777" s="22">
        <f>IFERROR(VLOOKUP(A777,'Banco de dados'!$A$6:F973, 3,0),0)</f>
        <v>0</v>
      </c>
      <c r="I777" s="24">
        <f>IFERROR(VLOOKUP(A777,'Banco de dados'!$A$6:$F$199, 5,0),0)</f>
        <v>0</v>
      </c>
      <c r="J777" s="19"/>
    </row>
    <row r="778" spans="2:10" x14ac:dyDescent="0.25">
      <c r="B778" s="18"/>
      <c r="C778" s="17"/>
      <c r="D778" s="33">
        <f>IFERROR(VLOOKUP(A778,'Banco de dados'!$A$6:H974, 8,0),0)</f>
        <v>0</v>
      </c>
      <c r="E778" s="26">
        <f t="shared" si="38"/>
        <v>0</v>
      </c>
      <c r="F778" s="29">
        <f t="shared" si="36"/>
        <v>0</v>
      </c>
      <c r="G778" s="23">
        <f t="shared" si="37"/>
        <v>0</v>
      </c>
      <c r="H778" s="22">
        <f>IFERROR(VLOOKUP(A778,'Banco de dados'!$A$6:F974, 3,0),0)</f>
        <v>0</v>
      </c>
      <c r="I778" s="24">
        <f>IFERROR(VLOOKUP(A778,'Banco de dados'!$A$6:$F$199, 5,0),0)</f>
        <v>0</v>
      </c>
      <c r="J778" s="19"/>
    </row>
    <row r="779" spans="2:10" x14ac:dyDescent="0.25">
      <c r="B779" s="18"/>
      <c r="C779" s="17"/>
      <c r="D779" s="33">
        <f>IFERROR(VLOOKUP(A779,'Banco de dados'!$A$6:H975, 8,0),0)</f>
        <v>0</v>
      </c>
      <c r="E779" s="26">
        <f t="shared" si="38"/>
        <v>0</v>
      </c>
      <c r="F779" s="29">
        <f t="shared" si="36"/>
        <v>0</v>
      </c>
      <c r="G779" s="23">
        <f t="shared" si="37"/>
        <v>0</v>
      </c>
      <c r="H779" s="22">
        <f>IFERROR(VLOOKUP(A779,'Banco de dados'!$A$6:F975, 3,0),0)</f>
        <v>0</v>
      </c>
      <c r="I779" s="24">
        <f>IFERROR(VLOOKUP(A779,'Banco de dados'!$A$6:$F$199, 5,0),0)</f>
        <v>0</v>
      </c>
      <c r="J779" s="19"/>
    </row>
    <row r="780" spans="2:10" x14ac:dyDescent="0.25">
      <c r="B780" s="18"/>
      <c r="C780" s="17"/>
      <c r="D780" s="33">
        <f>IFERROR(VLOOKUP(A780,'Banco de dados'!$A$6:H976, 8,0),0)</f>
        <v>0</v>
      </c>
      <c r="E780" s="26">
        <f t="shared" si="38"/>
        <v>0</v>
      </c>
      <c r="F780" s="29">
        <f t="shared" si="36"/>
        <v>0</v>
      </c>
      <c r="G780" s="23">
        <f t="shared" si="37"/>
        <v>0</v>
      </c>
      <c r="H780" s="22">
        <f>IFERROR(VLOOKUP(A780,'Banco de dados'!$A$6:F976, 3,0),0)</f>
        <v>0</v>
      </c>
      <c r="I780" s="24">
        <f>IFERROR(VLOOKUP(A780,'Banco de dados'!$A$6:$F$199, 5,0),0)</f>
        <v>0</v>
      </c>
      <c r="J780" s="19"/>
    </row>
    <row r="781" spans="2:10" x14ac:dyDescent="0.25">
      <c r="B781" s="18"/>
      <c r="C781" s="17"/>
      <c r="D781" s="33">
        <f>IFERROR(VLOOKUP(A781,'Banco de dados'!$A$6:H977, 8,0),0)</f>
        <v>0</v>
      </c>
      <c r="E781" s="26">
        <f t="shared" si="38"/>
        <v>0</v>
      </c>
      <c r="F781" s="29">
        <f t="shared" si="36"/>
        <v>0</v>
      </c>
      <c r="G781" s="23">
        <f t="shared" si="37"/>
        <v>0</v>
      </c>
      <c r="H781" s="22">
        <f>IFERROR(VLOOKUP(A781,'Banco de dados'!$A$6:F977, 3,0),0)</f>
        <v>0</v>
      </c>
      <c r="I781" s="24">
        <f>IFERROR(VLOOKUP(A781,'Banco de dados'!$A$6:$F$199, 5,0),0)</f>
        <v>0</v>
      </c>
      <c r="J781" s="19"/>
    </row>
    <row r="782" spans="2:10" x14ac:dyDescent="0.25">
      <c r="B782" s="18"/>
      <c r="C782" s="17"/>
      <c r="D782" s="33">
        <f>IFERROR(VLOOKUP(A782,'Banco de dados'!$A$6:H978, 8,0),0)</f>
        <v>0</v>
      </c>
      <c r="E782" s="26">
        <f t="shared" si="38"/>
        <v>0</v>
      </c>
      <c r="F782" s="29">
        <f t="shared" si="36"/>
        <v>0</v>
      </c>
      <c r="G782" s="23">
        <f t="shared" si="37"/>
        <v>0</v>
      </c>
      <c r="H782" s="22">
        <f>IFERROR(VLOOKUP(A782,'Banco de dados'!$A$6:F978, 3,0),0)</f>
        <v>0</v>
      </c>
      <c r="I782" s="24">
        <f>IFERROR(VLOOKUP(A782,'Banco de dados'!$A$6:$F$199, 5,0),0)</f>
        <v>0</v>
      </c>
      <c r="J782" s="19"/>
    </row>
    <row r="783" spans="2:10" x14ac:dyDescent="0.25">
      <c r="B783" s="18"/>
      <c r="C783" s="17"/>
      <c r="D783" s="33">
        <f>IFERROR(VLOOKUP(A783,'Banco de dados'!$A$6:H979, 8,0),0)</f>
        <v>0</v>
      </c>
      <c r="E783" s="26">
        <f t="shared" si="38"/>
        <v>0</v>
      </c>
      <c r="F783" s="29">
        <f t="shared" si="36"/>
        <v>0</v>
      </c>
      <c r="G783" s="23">
        <f t="shared" si="37"/>
        <v>0</v>
      </c>
      <c r="H783" s="22">
        <f>IFERROR(VLOOKUP(A783,'Banco de dados'!$A$6:F979, 3,0),0)</f>
        <v>0</v>
      </c>
      <c r="I783" s="24">
        <f>IFERROR(VLOOKUP(A783,'Banco de dados'!$A$6:$F$199, 5,0),0)</f>
        <v>0</v>
      </c>
      <c r="J783" s="19"/>
    </row>
    <row r="784" spans="2:10" x14ac:dyDescent="0.25">
      <c r="B784" s="18"/>
      <c r="C784" s="17"/>
      <c r="D784" s="33">
        <f>IFERROR(VLOOKUP(A784,'Banco de dados'!$A$6:H980, 8,0),0)</f>
        <v>0</v>
      </c>
      <c r="E784" s="26">
        <f t="shared" si="38"/>
        <v>0</v>
      </c>
      <c r="F784" s="29">
        <f t="shared" si="36"/>
        <v>0</v>
      </c>
      <c r="G784" s="23">
        <f t="shared" si="37"/>
        <v>0</v>
      </c>
      <c r="H784" s="22">
        <f>IFERROR(VLOOKUP(A784,'Banco de dados'!$A$6:F980, 3,0),0)</f>
        <v>0</v>
      </c>
      <c r="I784" s="24">
        <f>IFERROR(VLOOKUP(A784,'Banco de dados'!$A$6:$F$199, 5,0),0)</f>
        <v>0</v>
      </c>
      <c r="J784" s="19"/>
    </row>
    <row r="785" spans="2:10" x14ac:dyDescent="0.25">
      <c r="B785" s="18"/>
      <c r="C785" s="17"/>
      <c r="D785" s="33">
        <f>IFERROR(VLOOKUP(A785,'Banco de dados'!$A$6:H981, 8,0),0)</f>
        <v>0</v>
      </c>
      <c r="E785" s="26">
        <f t="shared" si="38"/>
        <v>0</v>
      </c>
      <c r="F785" s="29">
        <f t="shared" si="36"/>
        <v>0</v>
      </c>
      <c r="G785" s="23">
        <f t="shared" si="37"/>
        <v>0</v>
      </c>
      <c r="H785" s="22">
        <f>IFERROR(VLOOKUP(A785,'Banco de dados'!$A$6:F981, 3,0),0)</f>
        <v>0</v>
      </c>
      <c r="I785" s="24">
        <f>IFERROR(VLOOKUP(A785,'Banco de dados'!$A$6:$F$199, 5,0),0)</f>
        <v>0</v>
      </c>
      <c r="J785" s="19"/>
    </row>
    <row r="786" spans="2:10" x14ac:dyDescent="0.25">
      <c r="B786" s="18"/>
      <c r="C786" s="17"/>
      <c r="D786" s="33">
        <f>IFERROR(VLOOKUP(A786,'Banco de dados'!$A$6:H982, 8,0),0)</f>
        <v>0</v>
      </c>
      <c r="E786" s="26">
        <f t="shared" si="38"/>
        <v>0</v>
      </c>
      <c r="F786" s="29">
        <f t="shared" si="36"/>
        <v>0</v>
      </c>
      <c r="G786" s="23">
        <f t="shared" si="37"/>
        <v>0</v>
      </c>
      <c r="H786" s="22">
        <f>IFERROR(VLOOKUP(A786,'Banco de dados'!$A$6:F982, 3,0),0)</f>
        <v>0</v>
      </c>
      <c r="I786" s="24">
        <f>IFERROR(VLOOKUP(A786,'Banco de dados'!$A$6:$F$199, 5,0),0)</f>
        <v>0</v>
      </c>
      <c r="J786" s="19"/>
    </row>
    <row r="787" spans="2:10" x14ac:dyDescent="0.25">
      <c r="B787" s="18"/>
      <c r="C787" s="17"/>
      <c r="D787" s="33">
        <f>IFERROR(VLOOKUP(A787,'Banco de dados'!$A$6:H983, 8,0),0)</f>
        <v>0</v>
      </c>
      <c r="E787" s="26">
        <f t="shared" si="38"/>
        <v>0</v>
      </c>
      <c r="F787" s="29">
        <f t="shared" si="36"/>
        <v>0</v>
      </c>
      <c r="G787" s="23">
        <f t="shared" si="37"/>
        <v>0</v>
      </c>
      <c r="H787" s="22">
        <f>IFERROR(VLOOKUP(A787,'Banco de dados'!$A$6:F983, 3,0),0)</f>
        <v>0</v>
      </c>
      <c r="I787" s="24">
        <f>IFERROR(VLOOKUP(A787,'Banco de dados'!$A$6:$F$199, 5,0),0)</f>
        <v>0</v>
      </c>
      <c r="J787" s="19"/>
    </row>
    <row r="788" spans="2:10" x14ac:dyDescent="0.25">
      <c r="B788" s="18"/>
      <c r="C788" s="17"/>
      <c r="D788" s="33">
        <f>IFERROR(VLOOKUP(A788,'Banco de dados'!$A$6:H984, 8,0),0)</f>
        <v>0</v>
      </c>
      <c r="E788" s="26">
        <f t="shared" si="38"/>
        <v>0</v>
      </c>
      <c r="F788" s="29">
        <f t="shared" si="36"/>
        <v>0</v>
      </c>
      <c r="G788" s="23">
        <f t="shared" si="37"/>
        <v>0</v>
      </c>
      <c r="H788" s="22">
        <f>IFERROR(VLOOKUP(A788,'Banco de dados'!$A$6:F984, 3,0),0)</f>
        <v>0</v>
      </c>
      <c r="I788" s="24">
        <f>IFERROR(VLOOKUP(A788,'Banco de dados'!$A$6:$F$199, 5,0),0)</f>
        <v>0</v>
      </c>
      <c r="J788" s="19"/>
    </row>
    <row r="789" spans="2:10" x14ac:dyDescent="0.25">
      <c r="B789" s="18"/>
      <c r="C789" s="17"/>
      <c r="D789" s="33">
        <f>IFERROR(VLOOKUP(A789,'Banco de dados'!$A$6:H985, 8,0),0)</f>
        <v>0</v>
      </c>
      <c r="E789" s="26">
        <f t="shared" si="38"/>
        <v>0</v>
      </c>
      <c r="F789" s="29">
        <f t="shared" si="36"/>
        <v>0</v>
      </c>
      <c r="G789" s="23">
        <f t="shared" si="37"/>
        <v>0</v>
      </c>
      <c r="H789" s="22">
        <f>IFERROR(VLOOKUP(A789,'Banco de dados'!$A$6:F985, 3,0),0)</f>
        <v>0</v>
      </c>
      <c r="I789" s="24">
        <f>IFERROR(VLOOKUP(A789,'Banco de dados'!$A$6:$F$199, 5,0),0)</f>
        <v>0</v>
      </c>
      <c r="J789" s="19"/>
    </row>
    <row r="790" spans="2:10" x14ac:dyDescent="0.25">
      <c r="B790" s="18"/>
      <c r="C790" s="17"/>
      <c r="D790" s="33">
        <f>IFERROR(VLOOKUP(A790,'Banco de dados'!$A$6:H986, 8,0),0)</f>
        <v>0</v>
      </c>
      <c r="E790" s="26">
        <f t="shared" si="38"/>
        <v>0</v>
      </c>
      <c r="F790" s="29">
        <f t="shared" si="36"/>
        <v>0</v>
      </c>
      <c r="G790" s="23">
        <f t="shared" si="37"/>
        <v>0</v>
      </c>
      <c r="H790" s="22">
        <f>IFERROR(VLOOKUP(A790,'Banco de dados'!$A$6:F986, 3,0),0)</f>
        <v>0</v>
      </c>
      <c r="I790" s="24">
        <f>IFERROR(VLOOKUP(A790,'Banco de dados'!$A$6:$F$199, 5,0),0)</f>
        <v>0</v>
      </c>
      <c r="J790" s="19"/>
    </row>
    <row r="791" spans="2:10" x14ac:dyDescent="0.25">
      <c r="B791" s="18"/>
      <c r="C791" s="17"/>
      <c r="D791" s="33">
        <f>IFERROR(VLOOKUP(A791,'Banco de dados'!$A$6:H987, 8,0),0)</f>
        <v>0</v>
      </c>
      <c r="E791" s="26">
        <f t="shared" si="38"/>
        <v>0</v>
      </c>
      <c r="F791" s="29">
        <f t="shared" si="36"/>
        <v>0</v>
      </c>
      <c r="G791" s="23">
        <f t="shared" si="37"/>
        <v>0</v>
      </c>
      <c r="H791" s="22">
        <f>IFERROR(VLOOKUP(A791,'Banco de dados'!$A$6:F987, 3,0),0)</f>
        <v>0</v>
      </c>
      <c r="I791" s="24">
        <f>IFERROR(VLOOKUP(A791,'Banco de dados'!$A$6:$F$199, 5,0),0)</f>
        <v>0</v>
      </c>
      <c r="J791" s="19"/>
    </row>
    <row r="792" spans="2:10" x14ac:dyDescent="0.25">
      <c r="B792" s="18"/>
      <c r="C792" s="17"/>
      <c r="D792" s="33">
        <f>IFERROR(VLOOKUP(A792,'Banco de dados'!$A$6:H988, 8,0),0)</f>
        <v>0</v>
      </c>
      <c r="E792" s="26">
        <f t="shared" si="38"/>
        <v>0</v>
      </c>
      <c r="F792" s="29">
        <f t="shared" si="36"/>
        <v>0</v>
      </c>
      <c r="G792" s="23">
        <f t="shared" si="37"/>
        <v>0</v>
      </c>
      <c r="H792" s="22">
        <f>IFERROR(VLOOKUP(A792,'Banco de dados'!$A$6:F988, 3,0),0)</f>
        <v>0</v>
      </c>
      <c r="I792" s="24">
        <f>IFERROR(VLOOKUP(A792,'Banco de dados'!$A$6:$F$199, 5,0),0)</f>
        <v>0</v>
      </c>
      <c r="J792" s="19"/>
    </row>
    <row r="793" spans="2:10" x14ac:dyDescent="0.25">
      <c r="B793" s="18"/>
      <c r="C793" s="17"/>
      <c r="D793" s="33">
        <f>IFERROR(VLOOKUP(A793,'Banco de dados'!$A$6:H989, 8,0),0)</f>
        <v>0</v>
      </c>
      <c r="E793" s="26">
        <f t="shared" si="38"/>
        <v>0</v>
      </c>
      <c r="F793" s="29">
        <f t="shared" si="36"/>
        <v>0</v>
      </c>
      <c r="G793" s="23">
        <f t="shared" si="37"/>
        <v>0</v>
      </c>
      <c r="H793" s="22">
        <f>IFERROR(VLOOKUP(A793,'Banco de dados'!$A$6:F989, 3,0),0)</f>
        <v>0</v>
      </c>
      <c r="I793" s="24">
        <f>IFERROR(VLOOKUP(A793,'Banco de dados'!$A$6:$F$199, 5,0),0)</f>
        <v>0</v>
      </c>
      <c r="J793" s="19"/>
    </row>
    <row r="794" spans="2:10" x14ac:dyDescent="0.25">
      <c r="B794" s="18"/>
      <c r="C794" s="17"/>
      <c r="D794" s="33">
        <f>IFERROR(VLOOKUP(A794,'Banco de dados'!$A$6:H990, 8,0),0)</f>
        <v>0</v>
      </c>
      <c r="E794" s="26">
        <f t="shared" si="38"/>
        <v>0</v>
      </c>
      <c r="F794" s="29">
        <f t="shared" si="36"/>
        <v>0</v>
      </c>
      <c r="G794" s="23">
        <f t="shared" si="37"/>
        <v>0</v>
      </c>
      <c r="H794" s="22">
        <f>IFERROR(VLOOKUP(A794,'Banco de dados'!$A$6:F990, 3,0),0)</f>
        <v>0</v>
      </c>
      <c r="I794" s="24">
        <f>IFERROR(VLOOKUP(A794,'Banco de dados'!$A$6:$F$199, 5,0),0)</f>
        <v>0</v>
      </c>
      <c r="J794" s="19"/>
    </row>
    <row r="795" spans="2:10" x14ac:dyDescent="0.25">
      <c r="B795" s="18"/>
      <c r="C795" s="17"/>
      <c r="D795" s="33">
        <f>IFERROR(VLOOKUP(A795,'Banco de dados'!$A$6:H991, 8,0),0)</f>
        <v>0</v>
      </c>
      <c r="E795" s="26">
        <f t="shared" si="38"/>
        <v>0</v>
      </c>
      <c r="F795" s="29">
        <f t="shared" si="36"/>
        <v>0</v>
      </c>
      <c r="G795" s="23">
        <f t="shared" si="37"/>
        <v>0</v>
      </c>
      <c r="H795" s="22">
        <f>IFERROR(VLOOKUP(A795,'Banco de dados'!$A$6:F991, 3,0),0)</f>
        <v>0</v>
      </c>
      <c r="I795" s="24">
        <f>IFERROR(VLOOKUP(A795,'Banco de dados'!$A$6:$F$199, 5,0),0)</f>
        <v>0</v>
      </c>
      <c r="J795" s="19"/>
    </row>
    <row r="796" spans="2:10" x14ac:dyDescent="0.25">
      <c r="B796" s="18"/>
      <c r="C796" s="17"/>
      <c r="D796" s="33">
        <f>IFERROR(VLOOKUP(A796,'Banco de dados'!$A$6:H992, 8,0),0)</f>
        <v>0</v>
      </c>
      <c r="E796" s="26">
        <f t="shared" si="38"/>
        <v>0</v>
      </c>
      <c r="F796" s="29">
        <f t="shared" si="36"/>
        <v>0</v>
      </c>
      <c r="G796" s="23">
        <f t="shared" si="37"/>
        <v>0</v>
      </c>
      <c r="H796" s="22">
        <f>IFERROR(VLOOKUP(A796,'Banco de dados'!$A$6:F992, 3,0),0)</f>
        <v>0</v>
      </c>
      <c r="I796" s="24">
        <f>IFERROR(VLOOKUP(A796,'Banco de dados'!$A$6:$F$199, 5,0),0)</f>
        <v>0</v>
      </c>
      <c r="J796" s="19"/>
    </row>
    <row r="797" spans="2:10" x14ac:dyDescent="0.25">
      <c r="B797" s="18"/>
      <c r="C797" s="17"/>
      <c r="D797" s="33">
        <f>IFERROR(VLOOKUP(A797,'Banco de dados'!$A$6:H993, 8,0),0)</f>
        <v>0</v>
      </c>
      <c r="E797" s="26">
        <f t="shared" si="38"/>
        <v>0</v>
      </c>
      <c r="F797" s="29">
        <f t="shared" si="36"/>
        <v>0</v>
      </c>
      <c r="G797" s="23">
        <f t="shared" si="37"/>
        <v>0</v>
      </c>
      <c r="H797" s="22">
        <f>IFERROR(VLOOKUP(A797,'Banco de dados'!$A$6:F993, 3,0),0)</f>
        <v>0</v>
      </c>
      <c r="I797" s="24">
        <f>IFERROR(VLOOKUP(A797,'Banco de dados'!$A$6:$F$199, 5,0),0)</f>
        <v>0</v>
      </c>
      <c r="J797" s="19"/>
    </row>
    <row r="798" spans="2:10" x14ac:dyDescent="0.25">
      <c r="B798" s="18"/>
      <c r="C798" s="17"/>
      <c r="D798" s="33">
        <f>IFERROR(VLOOKUP(A798,'Banco de dados'!$A$6:H994, 8,0),0)</f>
        <v>0</v>
      </c>
      <c r="E798" s="26">
        <f t="shared" si="38"/>
        <v>0</v>
      </c>
      <c r="F798" s="29">
        <f t="shared" si="36"/>
        <v>0</v>
      </c>
      <c r="G798" s="23">
        <f t="shared" si="37"/>
        <v>0</v>
      </c>
      <c r="H798" s="22">
        <f>IFERROR(VLOOKUP(A798,'Banco de dados'!$A$6:F994, 3,0),0)</f>
        <v>0</v>
      </c>
      <c r="I798" s="24">
        <f>IFERROR(VLOOKUP(A798,'Banco de dados'!$A$6:$F$199, 5,0),0)</f>
        <v>0</v>
      </c>
      <c r="J798" s="19"/>
    </row>
    <row r="799" spans="2:10" x14ac:dyDescent="0.25">
      <c r="B799" s="18"/>
      <c r="C799" s="17"/>
      <c r="D799" s="33">
        <f>IFERROR(VLOOKUP(A799,'Banco de dados'!$A$6:H995, 8,0),0)</f>
        <v>0</v>
      </c>
      <c r="E799" s="26">
        <f t="shared" si="38"/>
        <v>0</v>
      </c>
      <c r="F799" s="29">
        <f t="shared" si="36"/>
        <v>0</v>
      </c>
      <c r="G799" s="23">
        <f t="shared" si="37"/>
        <v>0</v>
      </c>
      <c r="H799" s="22">
        <f>IFERROR(VLOOKUP(A799,'Banco de dados'!$A$6:F995, 3,0),0)</f>
        <v>0</v>
      </c>
      <c r="I799" s="24">
        <f>IFERROR(VLOOKUP(A799,'Banco de dados'!$A$6:$F$199, 5,0),0)</f>
        <v>0</v>
      </c>
      <c r="J799" s="19"/>
    </row>
    <row r="800" spans="2:10" x14ac:dyDescent="0.25">
      <c r="B800" s="18"/>
      <c r="C800" s="17"/>
      <c r="D800" s="33">
        <f>IFERROR(VLOOKUP(A800,'Banco de dados'!$A$6:H996, 8,0),0)</f>
        <v>0</v>
      </c>
      <c r="E800" s="26">
        <f t="shared" si="38"/>
        <v>0</v>
      </c>
      <c r="F800" s="29">
        <f t="shared" si="36"/>
        <v>0</v>
      </c>
      <c r="G800" s="23">
        <f t="shared" si="37"/>
        <v>0</v>
      </c>
      <c r="H800" s="22">
        <f>IFERROR(VLOOKUP(A800,'Banco de dados'!$A$6:F996, 3,0),0)</f>
        <v>0</v>
      </c>
      <c r="I800" s="24">
        <f>IFERROR(VLOOKUP(A800,'Banco de dados'!$A$6:$F$199, 5,0),0)</f>
        <v>0</v>
      </c>
      <c r="J800" s="19"/>
    </row>
    <row r="801" spans="2:10" x14ac:dyDescent="0.25">
      <c r="B801" s="18"/>
      <c r="C801" s="17"/>
      <c r="D801" s="33">
        <f>IFERROR(VLOOKUP(A801,'Banco de dados'!$A$6:H997, 8,0),0)</f>
        <v>0</v>
      </c>
      <c r="E801" s="26">
        <f t="shared" si="38"/>
        <v>0</v>
      </c>
      <c r="F801" s="29">
        <f t="shared" si="36"/>
        <v>0</v>
      </c>
      <c r="G801" s="23">
        <f t="shared" si="37"/>
        <v>0</v>
      </c>
      <c r="H801" s="22">
        <f>IFERROR(VLOOKUP(A801,'Banco de dados'!$A$6:F997, 3,0),0)</f>
        <v>0</v>
      </c>
      <c r="I801" s="24">
        <f>IFERROR(VLOOKUP(A801,'Banco de dados'!$A$6:$F$199, 5,0),0)</f>
        <v>0</v>
      </c>
      <c r="J801" s="19"/>
    </row>
    <row r="802" spans="2:10" x14ac:dyDescent="0.25">
      <c r="B802" s="18"/>
      <c r="C802" s="17"/>
      <c r="D802" s="33">
        <f>IFERROR(VLOOKUP(A802,'Banco de dados'!$A$6:H998, 8,0),0)</f>
        <v>0</v>
      </c>
      <c r="E802" s="26">
        <f t="shared" si="38"/>
        <v>0</v>
      </c>
      <c r="F802" s="29">
        <f t="shared" si="36"/>
        <v>0</v>
      </c>
      <c r="G802" s="23">
        <f t="shared" si="37"/>
        <v>0</v>
      </c>
      <c r="H802" s="22">
        <f>IFERROR(VLOOKUP(A802,'Banco de dados'!$A$6:F998, 3,0),0)</f>
        <v>0</v>
      </c>
      <c r="I802" s="24">
        <f>IFERROR(VLOOKUP(A802,'Banco de dados'!$A$6:$F$199, 5,0),0)</f>
        <v>0</v>
      </c>
      <c r="J802" s="19"/>
    </row>
    <row r="803" spans="2:10" x14ac:dyDescent="0.25">
      <c r="B803" s="18"/>
      <c r="C803" s="17"/>
      <c r="D803" s="33">
        <f>IFERROR(VLOOKUP(A803,'Banco de dados'!$A$6:H999, 8,0),0)</f>
        <v>0</v>
      </c>
      <c r="E803" s="26">
        <f t="shared" si="38"/>
        <v>0</v>
      </c>
      <c r="F803" s="29">
        <f t="shared" si="36"/>
        <v>0</v>
      </c>
      <c r="G803" s="23">
        <f t="shared" si="37"/>
        <v>0</v>
      </c>
      <c r="H803" s="22">
        <f>IFERROR(VLOOKUP(A803,'Banco de dados'!$A$6:F999, 3,0),0)</f>
        <v>0</v>
      </c>
      <c r="I803" s="24">
        <f>IFERROR(VLOOKUP(A803,'Banco de dados'!$A$6:$F$199, 5,0),0)</f>
        <v>0</v>
      </c>
      <c r="J803" s="19"/>
    </row>
    <row r="804" spans="2:10" x14ac:dyDescent="0.25">
      <c r="B804" s="18"/>
      <c r="C804" s="17"/>
      <c r="D804" s="33">
        <f>IFERROR(VLOOKUP(A804,'Banco de dados'!$A$6:H1000, 8,0),0)</f>
        <v>0</v>
      </c>
      <c r="E804" s="26">
        <f t="shared" si="38"/>
        <v>0</v>
      </c>
      <c r="F804" s="29">
        <f t="shared" si="36"/>
        <v>0</v>
      </c>
      <c r="G804" s="23">
        <f t="shared" si="37"/>
        <v>0</v>
      </c>
      <c r="H804" s="22">
        <f>IFERROR(VLOOKUP(A804,'Banco de dados'!$A$6:F1000, 3,0),0)</f>
        <v>0</v>
      </c>
      <c r="I804" s="24">
        <f>IFERROR(VLOOKUP(A804,'Banco de dados'!$A$6:$F$199, 5,0),0)</f>
        <v>0</v>
      </c>
      <c r="J804" s="19"/>
    </row>
    <row r="805" spans="2:10" x14ac:dyDescent="0.25">
      <c r="B805" s="18"/>
      <c r="C805" s="17"/>
      <c r="D805" s="33">
        <f>IFERROR(VLOOKUP(A805,'Banco de dados'!$A$6:H1001, 8,0),0)</f>
        <v>0</v>
      </c>
      <c r="E805" s="26">
        <f t="shared" si="38"/>
        <v>0</v>
      </c>
      <c r="F805" s="29">
        <f t="shared" si="36"/>
        <v>0</v>
      </c>
      <c r="G805" s="23">
        <f t="shared" si="37"/>
        <v>0</v>
      </c>
      <c r="H805" s="22">
        <f>IFERROR(VLOOKUP(A805,'Banco de dados'!$A$6:F1001, 3,0),0)</f>
        <v>0</v>
      </c>
      <c r="I805" s="24">
        <f>IFERROR(VLOOKUP(A805,'Banco de dados'!$A$6:$F$199, 5,0),0)</f>
        <v>0</v>
      </c>
      <c r="J805" s="19"/>
    </row>
    <row r="806" spans="2:10" x14ac:dyDescent="0.25">
      <c r="B806" s="18"/>
      <c r="C806" s="17"/>
      <c r="D806" s="33">
        <f>IFERROR(VLOOKUP(A806,'Banco de dados'!$A$6:H1002, 8,0),0)</f>
        <v>0</v>
      </c>
      <c r="E806" s="26">
        <f t="shared" si="38"/>
        <v>0</v>
      </c>
      <c r="F806" s="29">
        <f t="shared" si="36"/>
        <v>0</v>
      </c>
      <c r="G806" s="23">
        <f t="shared" si="37"/>
        <v>0</v>
      </c>
      <c r="H806" s="22">
        <f>IFERROR(VLOOKUP(A806,'Banco de dados'!$A$6:F1002, 3,0),0)</f>
        <v>0</v>
      </c>
      <c r="I806" s="24">
        <f>IFERROR(VLOOKUP(A806,'Banco de dados'!$A$6:$F$199, 5,0),0)</f>
        <v>0</v>
      </c>
      <c r="J806" s="19"/>
    </row>
    <row r="807" spans="2:10" x14ac:dyDescent="0.25">
      <c r="B807" s="18"/>
      <c r="C807" s="17"/>
      <c r="D807" s="33">
        <f>IFERROR(VLOOKUP(A807,'Banco de dados'!$A$6:H1003, 8,0),0)</f>
        <v>0</v>
      </c>
      <c r="E807" s="26">
        <f t="shared" si="38"/>
        <v>0</v>
      </c>
      <c r="F807" s="29">
        <f t="shared" si="36"/>
        <v>0</v>
      </c>
      <c r="G807" s="23">
        <f t="shared" si="37"/>
        <v>0</v>
      </c>
      <c r="H807" s="22">
        <f>IFERROR(VLOOKUP(A807,'Banco de dados'!$A$6:F1003, 3,0),0)</f>
        <v>0</v>
      </c>
      <c r="I807" s="24">
        <f>IFERROR(VLOOKUP(A807,'Banco de dados'!$A$6:$F$199, 5,0),0)</f>
        <v>0</v>
      </c>
      <c r="J807" s="19"/>
    </row>
    <row r="808" spans="2:10" x14ac:dyDescent="0.25">
      <c r="B808" s="18"/>
      <c r="C808" s="17"/>
      <c r="D808" s="33">
        <f>IFERROR(VLOOKUP(A808,'Banco de dados'!$A$6:H1004, 8,0),0)</f>
        <v>0</v>
      </c>
      <c r="E808" s="26">
        <f t="shared" si="38"/>
        <v>0</v>
      </c>
      <c r="F808" s="29">
        <f t="shared" si="36"/>
        <v>0</v>
      </c>
      <c r="G808" s="23">
        <f t="shared" si="37"/>
        <v>0</v>
      </c>
      <c r="H808" s="22">
        <f>IFERROR(VLOOKUP(A808,'Banco de dados'!$A$6:F1004, 3,0),0)</f>
        <v>0</v>
      </c>
      <c r="I808" s="24">
        <f>IFERROR(VLOOKUP(A808,'Banco de dados'!$A$6:$F$199, 5,0),0)</f>
        <v>0</v>
      </c>
      <c r="J808" s="19"/>
    </row>
    <row r="809" spans="2:10" x14ac:dyDescent="0.25">
      <c r="B809" s="18"/>
      <c r="C809" s="17"/>
      <c r="D809" s="33">
        <f>IFERROR(VLOOKUP(A809,'Banco de dados'!$A$6:H1005, 8,0),0)</f>
        <v>0</v>
      </c>
      <c r="E809" s="26">
        <f t="shared" si="38"/>
        <v>0</v>
      </c>
      <c r="F809" s="29">
        <f t="shared" si="36"/>
        <v>0</v>
      </c>
      <c r="G809" s="23">
        <f t="shared" si="37"/>
        <v>0</v>
      </c>
      <c r="H809" s="22">
        <f>IFERROR(VLOOKUP(A809,'Banco de dados'!$A$6:F1005, 3,0),0)</f>
        <v>0</v>
      </c>
      <c r="I809" s="24">
        <f>IFERROR(VLOOKUP(A809,'Banco de dados'!$A$6:$F$199, 5,0),0)</f>
        <v>0</v>
      </c>
      <c r="J809" s="19"/>
    </row>
    <row r="810" spans="2:10" x14ac:dyDescent="0.25">
      <c r="B810" s="18"/>
      <c r="C810" s="17"/>
      <c r="D810" s="33">
        <f>IFERROR(VLOOKUP(A810,'Banco de dados'!$A$6:H1006, 8,0),0)</f>
        <v>0</v>
      </c>
      <c r="E810" s="26">
        <f t="shared" si="38"/>
        <v>0</v>
      </c>
      <c r="F810" s="29">
        <f t="shared" si="36"/>
        <v>0</v>
      </c>
      <c r="G810" s="23">
        <f t="shared" si="37"/>
        <v>0</v>
      </c>
      <c r="H810" s="22">
        <f>IFERROR(VLOOKUP(A810,'Banco de dados'!$A$6:F1006, 3,0),0)</f>
        <v>0</v>
      </c>
      <c r="I810" s="24">
        <f>IFERROR(VLOOKUP(A810,'Banco de dados'!$A$6:$F$199, 5,0),0)</f>
        <v>0</v>
      </c>
      <c r="J810" s="19"/>
    </row>
    <row r="811" spans="2:10" x14ac:dyDescent="0.25">
      <c r="B811" s="18"/>
      <c r="C811" s="17"/>
      <c r="D811" s="33">
        <f>IFERROR(VLOOKUP(A811,'Banco de dados'!$A$6:H1007, 8,0),0)</f>
        <v>0</v>
      </c>
      <c r="E811" s="26">
        <f t="shared" si="38"/>
        <v>0</v>
      </c>
      <c r="F811" s="29">
        <f t="shared" si="36"/>
        <v>0</v>
      </c>
      <c r="G811" s="23">
        <f t="shared" si="37"/>
        <v>0</v>
      </c>
      <c r="H811" s="22">
        <f>IFERROR(VLOOKUP(A811,'Banco de dados'!$A$6:F1007, 3,0),0)</f>
        <v>0</v>
      </c>
      <c r="I811" s="24">
        <f>IFERROR(VLOOKUP(A811,'Banco de dados'!$A$6:$F$199, 5,0),0)</f>
        <v>0</v>
      </c>
      <c r="J811" s="19"/>
    </row>
    <row r="812" spans="2:10" x14ac:dyDescent="0.25">
      <c r="B812" s="18"/>
      <c r="C812" s="17"/>
      <c r="D812" s="33">
        <f>IFERROR(VLOOKUP(A812,'Banco de dados'!$A$6:H1008, 8,0),0)</f>
        <v>0</v>
      </c>
      <c r="E812" s="26">
        <f t="shared" si="38"/>
        <v>0</v>
      </c>
      <c r="F812" s="29">
        <f t="shared" si="36"/>
        <v>0</v>
      </c>
      <c r="G812" s="23">
        <f t="shared" si="37"/>
        <v>0</v>
      </c>
      <c r="H812" s="22">
        <f>IFERROR(VLOOKUP(A812,'Banco de dados'!$A$6:F1008, 3,0),0)</f>
        <v>0</v>
      </c>
      <c r="I812" s="24">
        <f>IFERROR(VLOOKUP(A812,'Banco de dados'!$A$6:$F$199, 5,0),0)</f>
        <v>0</v>
      </c>
      <c r="J812" s="19"/>
    </row>
    <row r="813" spans="2:10" x14ac:dyDescent="0.25">
      <c r="B813" s="18"/>
      <c r="C813" s="17"/>
      <c r="D813" s="33">
        <f>IFERROR(VLOOKUP(A813,'Banco de dados'!$A$6:H1009, 8,0),0)</f>
        <v>0</v>
      </c>
      <c r="E813" s="26">
        <f t="shared" si="38"/>
        <v>0</v>
      </c>
      <c r="F813" s="29">
        <f t="shared" si="36"/>
        <v>0</v>
      </c>
      <c r="G813" s="23">
        <f t="shared" si="37"/>
        <v>0</v>
      </c>
      <c r="H813" s="22">
        <f>IFERROR(VLOOKUP(A813,'Banco de dados'!$A$6:F1009, 3,0),0)</f>
        <v>0</v>
      </c>
      <c r="I813" s="24">
        <f>IFERROR(VLOOKUP(A813,'Banco de dados'!$A$6:$F$199, 5,0),0)</f>
        <v>0</v>
      </c>
      <c r="J813" s="19"/>
    </row>
    <row r="814" spans="2:10" x14ac:dyDescent="0.25">
      <c r="B814" s="18"/>
      <c r="C814" s="17"/>
      <c r="D814" s="33">
        <f>IFERROR(VLOOKUP(A814,'Banco de dados'!$A$6:H1010, 8,0),0)</f>
        <v>0</v>
      </c>
      <c r="E814" s="26">
        <f t="shared" si="38"/>
        <v>0</v>
      </c>
      <c r="F814" s="29">
        <f t="shared" si="36"/>
        <v>0</v>
      </c>
      <c r="G814" s="23">
        <f t="shared" si="37"/>
        <v>0</v>
      </c>
      <c r="H814" s="22">
        <f>IFERROR(VLOOKUP(A814,'Banco de dados'!$A$6:F1010, 3,0),0)</f>
        <v>0</v>
      </c>
      <c r="I814" s="24">
        <f>IFERROR(VLOOKUP(A814,'Banco de dados'!$A$6:$F$199, 5,0),0)</f>
        <v>0</v>
      </c>
      <c r="J814" s="19"/>
    </row>
    <row r="815" spans="2:10" x14ac:dyDescent="0.25">
      <c r="B815" s="18"/>
      <c r="C815" s="17"/>
      <c r="D815" s="33">
        <f>IFERROR(VLOOKUP(A815,'Banco de dados'!$A$6:H1011, 8,0),0)</f>
        <v>0</v>
      </c>
      <c r="E815" s="26">
        <f t="shared" si="38"/>
        <v>0</v>
      </c>
      <c r="F815" s="29">
        <f t="shared" si="36"/>
        <v>0</v>
      </c>
      <c r="G815" s="23">
        <f t="shared" si="37"/>
        <v>0</v>
      </c>
      <c r="H815" s="22">
        <f>IFERROR(VLOOKUP(A815,'Banco de dados'!$A$6:F1011, 3,0),0)</f>
        <v>0</v>
      </c>
      <c r="I815" s="24">
        <f>IFERROR(VLOOKUP(A815,'Banco de dados'!$A$6:$F$199, 5,0),0)</f>
        <v>0</v>
      </c>
      <c r="J815" s="19"/>
    </row>
    <row r="816" spans="2:10" x14ac:dyDescent="0.25">
      <c r="B816" s="18"/>
      <c r="C816" s="17"/>
      <c r="D816" s="33">
        <f>IFERROR(VLOOKUP(A816,'Banco de dados'!$A$6:H1012, 8,0),0)</f>
        <v>0</v>
      </c>
      <c r="E816" s="26">
        <f t="shared" si="38"/>
        <v>0</v>
      </c>
      <c r="F816" s="29">
        <f t="shared" si="36"/>
        <v>0</v>
      </c>
      <c r="G816" s="23">
        <f t="shared" si="37"/>
        <v>0</v>
      </c>
      <c r="H816" s="22">
        <f>IFERROR(VLOOKUP(A816,'Banco de dados'!$A$6:F1012, 3,0),0)</f>
        <v>0</v>
      </c>
      <c r="I816" s="24">
        <f>IFERROR(VLOOKUP(A816,'Banco de dados'!$A$6:$F$199, 5,0),0)</f>
        <v>0</v>
      </c>
      <c r="J816" s="19"/>
    </row>
    <row r="817" spans="2:10" x14ac:dyDescent="0.25">
      <c r="B817" s="18"/>
      <c r="C817" s="17"/>
      <c r="D817" s="33">
        <f>IFERROR(VLOOKUP(A817,'Banco de dados'!$A$6:H1013, 8,0),0)</f>
        <v>0</v>
      </c>
      <c r="E817" s="26">
        <f t="shared" si="38"/>
        <v>0</v>
      </c>
      <c r="F817" s="29">
        <f t="shared" si="36"/>
        <v>0</v>
      </c>
      <c r="G817" s="23">
        <f t="shared" si="37"/>
        <v>0</v>
      </c>
      <c r="H817" s="22">
        <f>IFERROR(VLOOKUP(A817,'Banco de dados'!$A$6:F1013, 3,0),0)</f>
        <v>0</v>
      </c>
      <c r="I817" s="24">
        <f>IFERROR(VLOOKUP(A817,'Banco de dados'!$A$6:$F$199, 5,0),0)</f>
        <v>0</v>
      </c>
      <c r="J817" s="19"/>
    </row>
    <row r="818" spans="2:10" x14ac:dyDescent="0.25">
      <c r="B818" s="18"/>
      <c r="C818" s="17"/>
      <c r="D818" s="33">
        <f>IFERROR(VLOOKUP(A818,'Banco de dados'!$A$6:H1014, 8,0),0)</f>
        <v>0</v>
      </c>
      <c r="E818" s="26">
        <f t="shared" si="38"/>
        <v>0</v>
      </c>
      <c r="F818" s="29">
        <f t="shared" si="36"/>
        <v>0</v>
      </c>
      <c r="G818" s="23">
        <f t="shared" si="37"/>
        <v>0</v>
      </c>
      <c r="H818" s="22">
        <f>IFERROR(VLOOKUP(A818,'Banco de dados'!$A$6:F1014, 3,0),0)</f>
        <v>0</v>
      </c>
      <c r="I818" s="24">
        <f>IFERROR(VLOOKUP(A818,'Banco de dados'!$A$6:$F$199, 5,0),0)</f>
        <v>0</v>
      </c>
      <c r="J818" s="19"/>
    </row>
    <row r="819" spans="2:10" x14ac:dyDescent="0.25">
      <c r="B819" s="18"/>
      <c r="C819" s="17"/>
      <c r="D819" s="33">
        <f>IFERROR(VLOOKUP(A819,'Banco de dados'!$A$6:H1015, 8,0),0)</f>
        <v>0</v>
      </c>
      <c r="E819" s="26">
        <f t="shared" si="38"/>
        <v>0</v>
      </c>
      <c r="F819" s="29">
        <f t="shared" si="36"/>
        <v>0</v>
      </c>
      <c r="G819" s="23">
        <f t="shared" si="37"/>
        <v>0</v>
      </c>
      <c r="H819" s="22">
        <f>IFERROR(VLOOKUP(A819,'Banco de dados'!$A$6:F1015, 3,0),0)</f>
        <v>0</v>
      </c>
      <c r="I819" s="24">
        <f>IFERROR(VLOOKUP(A819,'Banco de dados'!$A$6:$F$199, 5,0),0)</f>
        <v>0</v>
      </c>
      <c r="J819" s="19"/>
    </row>
    <row r="820" spans="2:10" x14ac:dyDescent="0.25">
      <c r="B820" s="18"/>
      <c r="C820" s="17"/>
      <c r="D820" s="33">
        <f>IFERROR(VLOOKUP(A820,'Banco de dados'!$A$6:H1016, 8,0),0)</f>
        <v>0</v>
      </c>
      <c r="E820" s="26">
        <f t="shared" si="38"/>
        <v>0</v>
      </c>
      <c r="F820" s="29">
        <f t="shared" si="36"/>
        <v>0</v>
      </c>
      <c r="G820" s="23">
        <f t="shared" si="37"/>
        <v>0</v>
      </c>
      <c r="H820" s="22">
        <f>IFERROR(VLOOKUP(A820,'Banco de dados'!$A$6:F1016, 3,0),0)</f>
        <v>0</v>
      </c>
      <c r="I820" s="24">
        <f>IFERROR(VLOOKUP(A820,'Banco de dados'!$A$6:$F$199, 5,0),0)</f>
        <v>0</v>
      </c>
      <c r="J820" s="19"/>
    </row>
    <row r="821" spans="2:10" x14ac:dyDescent="0.25">
      <c r="B821" s="18"/>
      <c r="C821" s="17"/>
      <c r="D821" s="33">
        <f>IFERROR(VLOOKUP(A821,'Banco de dados'!$A$6:H1017, 8,0),0)</f>
        <v>0</v>
      </c>
      <c r="E821" s="26">
        <f t="shared" si="38"/>
        <v>0</v>
      </c>
      <c r="F821" s="29">
        <f t="shared" si="36"/>
        <v>0</v>
      </c>
      <c r="G821" s="23">
        <f t="shared" si="37"/>
        <v>0</v>
      </c>
      <c r="H821" s="22">
        <f>IFERROR(VLOOKUP(A821,'Banco de dados'!$A$6:F1017, 3,0),0)</f>
        <v>0</v>
      </c>
      <c r="I821" s="24">
        <f>IFERROR(VLOOKUP(A821,'Banco de dados'!$A$6:$F$199, 5,0),0)</f>
        <v>0</v>
      </c>
      <c r="J821" s="19"/>
    </row>
    <row r="822" spans="2:10" x14ac:dyDescent="0.25">
      <c r="B822" s="18"/>
      <c r="C822" s="17"/>
      <c r="D822" s="33">
        <f>IFERROR(VLOOKUP(A822,'Banco de dados'!$A$6:H1018, 8,0),0)</f>
        <v>0</v>
      </c>
      <c r="E822" s="26">
        <f t="shared" si="38"/>
        <v>0</v>
      </c>
      <c r="F822" s="29">
        <f t="shared" si="36"/>
        <v>0</v>
      </c>
      <c r="G822" s="23">
        <f t="shared" si="37"/>
        <v>0</v>
      </c>
      <c r="H822" s="22">
        <f>IFERROR(VLOOKUP(A822,'Banco de dados'!$A$6:F1018, 3,0),0)</f>
        <v>0</v>
      </c>
      <c r="I822" s="24">
        <f>IFERROR(VLOOKUP(A822,'Banco de dados'!$A$6:$F$199, 5,0),0)</f>
        <v>0</v>
      </c>
      <c r="J822" s="19"/>
    </row>
    <row r="823" spans="2:10" x14ac:dyDescent="0.25">
      <c r="B823" s="18"/>
      <c r="C823" s="17"/>
      <c r="D823" s="33">
        <f>IFERROR(VLOOKUP(A823,'Banco de dados'!$A$6:H1019, 8,0),0)</f>
        <v>0</v>
      </c>
      <c r="E823" s="26">
        <f t="shared" si="38"/>
        <v>0</v>
      </c>
      <c r="F823" s="29">
        <f t="shared" si="36"/>
        <v>0</v>
      </c>
      <c r="G823" s="23">
        <f t="shared" si="37"/>
        <v>0</v>
      </c>
      <c r="H823" s="22">
        <f>IFERROR(VLOOKUP(A823,'Banco de dados'!$A$6:F1019, 3,0),0)</f>
        <v>0</v>
      </c>
      <c r="I823" s="24">
        <f>IFERROR(VLOOKUP(A823,'Banco de dados'!$A$6:$F$199, 5,0),0)</f>
        <v>0</v>
      </c>
      <c r="J823" s="19"/>
    </row>
    <row r="824" spans="2:10" x14ac:dyDescent="0.25">
      <c r="B824" s="18"/>
      <c r="C824" s="17"/>
      <c r="D824" s="33">
        <f>IFERROR(VLOOKUP(A824,'Banco de dados'!$A$6:H1020, 8,0),0)</f>
        <v>0</v>
      </c>
      <c r="E824" s="26">
        <f t="shared" si="38"/>
        <v>0</v>
      </c>
      <c r="F824" s="29">
        <f t="shared" si="36"/>
        <v>0</v>
      </c>
      <c r="G824" s="23">
        <f t="shared" si="37"/>
        <v>0</v>
      </c>
      <c r="H824" s="22">
        <f>IFERROR(VLOOKUP(A824,'Banco de dados'!$A$6:F1020, 3,0),0)</f>
        <v>0</v>
      </c>
      <c r="I824" s="24">
        <f>IFERROR(VLOOKUP(A824,'Banco de dados'!$A$6:$F$199, 5,0),0)</f>
        <v>0</v>
      </c>
      <c r="J824" s="19"/>
    </row>
    <row r="825" spans="2:10" x14ac:dyDescent="0.25">
      <c r="B825" s="18"/>
      <c r="C825" s="17"/>
      <c r="D825" s="33">
        <f>IFERROR(VLOOKUP(A825,'Banco de dados'!$A$6:H1021, 8,0),0)</f>
        <v>0</v>
      </c>
      <c r="E825" s="26">
        <f t="shared" si="38"/>
        <v>0</v>
      </c>
      <c r="F825" s="29">
        <f t="shared" si="36"/>
        <v>0</v>
      </c>
      <c r="G825" s="23">
        <f t="shared" si="37"/>
        <v>0</v>
      </c>
      <c r="H825" s="22">
        <f>IFERROR(VLOOKUP(A825,'Banco de dados'!$A$6:F1021, 3,0),0)</f>
        <v>0</v>
      </c>
      <c r="I825" s="24">
        <f>IFERROR(VLOOKUP(A825,'Banco de dados'!$A$6:$F$199, 5,0),0)</f>
        <v>0</v>
      </c>
      <c r="J825" s="19"/>
    </row>
    <row r="826" spans="2:10" x14ac:dyDescent="0.25">
      <c r="B826" s="18"/>
      <c r="C826" s="17"/>
      <c r="D826" s="33">
        <f>IFERROR(VLOOKUP(A826,'Banco de dados'!$A$6:H1022, 8,0),0)</f>
        <v>0</v>
      </c>
      <c r="E826" s="26">
        <f t="shared" si="38"/>
        <v>0</v>
      </c>
      <c r="F826" s="29">
        <f t="shared" si="36"/>
        <v>0</v>
      </c>
      <c r="G826" s="23">
        <f t="shared" si="37"/>
        <v>0</v>
      </c>
      <c r="H826" s="22">
        <f>IFERROR(VLOOKUP(A826,'Banco de dados'!$A$6:F1022, 3,0),0)</f>
        <v>0</v>
      </c>
      <c r="I826" s="24">
        <f>IFERROR(VLOOKUP(A826,'Banco de dados'!$A$6:$F$199, 5,0),0)</f>
        <v>0</v>
      </c>
      <c r="J826" s="19"/>
    </row>
    <row r="827" spans="2:10" x14ac:dyDescent="0.25">
      <c r="B827" s="18"/>
      <c r="C827" s="17"/>
      <c r="D827" s="33">
        <f>IFERROR(VLOOKUP(A827,'Banco de dados'!$A$6:H1023, 8,0),0)</f>
        <v>0</v>
      </c>
      <c r="E827" s="26">
        <f t="shared" si="38"/>
        <v>0</v>
      </c>
      <c r="F827" s="29">
        <f t="shared" si="36"/>
        <v>0</v>
      </c>
      <c r="G827" s="23">
        <f t="shared" si="37"/>
        <v>0</v>
      </c>
      <c r="H827" s="22">
        <f>IFERROR(VLOOKUP(A827,'Banco de dados'!$A$6:F1023, 3,0),0)</f>
        <v>0</v>
      </c>
      <c r="I827" s="24">
        <f>IFERROR(VLOOKUP(A827,'Banco de dados'!$A$6:$F$199, 5,0),0)</f>
        <v>0</v>
      </c>
      <c r="J827" s="19"/>
    </row>
    <row r="828" spans="2:10" x14ac:dyDescent="0.25">
      <c r="B828" s="18"/>
      <c r="C828" s="17"/>
      <c r="D828" s="33">
        <f>IFERROR(VLOOKUP(A828,'Banco de dados'!$A$6:H1024, 8,0),0)</f>
        <v>0</v>
      </c>
      <c r="E828" s="26">
        <f t="shared" si="38"/>
        <v>0</v>
      </c>
      <c r="F828" s="29">
        <f t="shared" si="36"/>
        <v>0</v>
      </c>
      <c r="G828" s="23">
        <f t="shared" si="37"/>
        <v>0</v>
      </c>
      <c r="H828" s="22">
        <f>IFERROR(VLOOKUP(A828,'Banco de dados'!$A$6:F1024, 3,0),0)</f>
        <v>0</v>
      </c>
      <c r="I828" s="24">
        <f>IFERROR(VLOOKUP(A828,'Banco de dados'!$A$6:$F$199, 5,0),0)</f>
        <v>0</v>
      </c>
      <c r="J828" s="19"/>
    </row>
    <row r="829" spans="2:10" x14ac:dyDescent="0.25">
      <c r="B829" s="18"/>
      <c r="C829" s="17"/>
      <c r="D829" s="33">
        <f>IFERROR(VLOOKUP(A829,'Banco de dados'!$A$6:H1025, 8,0),0)</f>
        <v>0</v>
      </c>
      <c r="E829" s="26">
        <f t="shared" si="38"/>
        <v>0</v>
      </c>
      <c r="F829" s="29">
        <f t="shared" si="36"/>
        <v>0</v>
      </c>
      <c r="G829" s="23">
        <f t="shared" si="37"/>
        <v>0</v>
      </c>
      <c r="H829" s="22">
        <f>IFERROR(VLOOKUP(A829,'Banco de dados'!$A$6:F1025, 3,0),0)</f>
        <v>0</v>
      </c>
      <c r="I829" s="24">
        <f>IFERROR(VLOOKUP(A829,'Banco de dados'!$A$6:$F$199, 5,0),0)</f>
        <v>0</v>
      </c>
      <c r="J829" s="19"/>
    </row>
    <row r="830" spans="2:10" x14ac:dyDescent="0.25">
      <c r="B830" s="18"/>
      <c r="C830" s="17"/>
      <c r="D830" s="33">
        <f>IFERROR(VLOOKUP(A830,'Banco de dados'!$A$6:H1026, 8,0),0)</f>
        <v>0</v>
      </c>
      <c r="E830" s="26">
        <f t="shared" si="38"/>
        <v>0</v>
      </c>
      <c r="F830" s="29">
        <f t="shared" si="36"/>
        <v>0</v>
      </c>
      <c r="G830" s="23">
        <f t="shared" si="37"/>
        <v>0</v>
      </c>
      <c r="H830" s="22">
        <f>IFERROR(VLOOKUP(A830,'Banco de dados'!$A$6:F1026, 3,0),0)</f>
        <v>0</v>
      </c>
      <c r="I830" s="24">
        <f>IFERROR(VLOOKUP(A830,'Banco de dados'!$A$6:$F$199, 5,0),0)</f>
        <v>0</v>
      </c>
      <c r="J830" s="19"/>
    </row>
    <row r="831" spans="2:10" x14ac:dyDescent="0.25">
      <c r="B831" s="18"/>
      <c r="C831" s="17"/>
      <c r="D831" s="33">
        <f>IFERROR(VLOOKUP(A831,'Banco de dados'!$A$6:H1027, 8,0),0)</f>
        <v>0</v>
      </c>
      <c r="E831" s="26">
        <f t="shared" si="38"/>
        <v>0</v>
      </c>
      <c r="F831" s="29">
        <f t="shared" si="36"/>
        <v>0</v>
      </c>
      <c r="G831" s="23">
        <f t="shared" si="37"/>
        <v>0</v>
      </c>
      <c r="H831" s="22">
        <f>IFERROR(VLOOKUP(A831,'Banco de dados'!$A$6:F1027, 3,0),0)</f>
        <v>0</v>
      </c>
      <c r="I831" s="24">
        <f>IFERROR(VLOOKUP(A831,'Banco de dados'!$A$6:$F$199, 5,0),0)</f>
        <v>0</v>
      </c>
      <c r="J831" s="19"/>
    </row>
    <row r="832" spans="2:10" x14ac:dyDescent="0.25">
      <c r="B832" s="18"/>
      <c r="C832" s="17"/>
      <c r="D832" s="33">
        <f>IFERROR(VLOOKUP(A832,'Banco de dados'!$A$6:H1028, 8,0),0)</f>
        <v>0</v>
      </c>
      <c r="E832" s="26">
        <f t="shared" si="38"/>
        <v>0</v>
      </c>
      <c r="F832" s="29">
        <f t="shared" si="36"/>
        <v>0</v>
      </c>
      <c r="G832" s="23">
        <f t="shared" si="37"/>
        <v>0</v>
      </c>
      <c r="H832" s="22">
        <f>IFERROR(VLOOKUP(A832,'Banco de dados'!$A$6:F1028, 3,0),0)</f>
        <v>0</v>
      </c>
      <c r="I832" s="24">
        <f>IFERROR(VLOOKUP(A832,'Banco de dados'!$A$6:$F$199, 5,0),0)</f>
        <v>0</v>
      </c>
      <c r="J832" s="19"/>
    </row>
    <row r="833" spans="2:10" x14ac:dyDescent="0.25">
      <c r="B833" s="18"/>
      <c r="C833" s="17"/>
      <c r="D833" s="33">
        <f>IFERROR(VLOOKUP(A833,'Banco de dados'!$A$6:H1029, 8,0),0)</f>
        <v>0</v>
      </c>
      <c r="E833" s="26">
        <f t="shared" si="38"/>
        <v>0</v>
      </c>
      <c r="F833" s="29">
        <f t="shared" si="36"/>
        <v>0</v>
      </c>
      <c r="G833" s="23">
        <f t="shared" si="37"/>
        <v>0</v>
      </c>
      <c r="H833" s="22">
        <f>IFERROR(VLOOKUP(A833,'Banco de dados'!$A$6:F1029, 3,0),0)</f>
        <v>0</v>
      </c>
      <c r="I833" s="24">
        <f>IFERROR(VLOOKUP(A833,'Banco de dados'!$A$6:$F$199, 5,0),0)</f>
        <v>0</v>
      </c>
      <c r="J833" s="19"/>
    </row>
    <row r="834" spans="2:10" x14ac:dyDescent="0.25">
      <c r="B834" s="18"/>
      <c r="C834" s="17"/>
      <c r="D834" s="33">
        <f>IFERROR(VLOOKUP(A834,'Banco de dados'!$A$6:H1030, 8,0),0)</f>
        <v>0</v>
      </c>
      <c r="E834" s="26">
        <f t="shared" si="38"/>
        <v>0</v>
      </c>
      <c r="F834" s="29">
        <f t="shared" si="36"/>
        <v>0</v>
      </c>
      <c r="G834" s="23">
        <f t="shared" si="37"/>
        <v>0</v>
      </c>
      <c r="H834" s="22">
        <f>IFERROR(VLOOKUP(A834,'Banco de dados'!$A$6:F1030, 3,0),0)</f>
        <v>0</v>
      </c>
      <c r="I834" s="24">
        <f>IFERROR(VLOOKUP(A834,'Banco de dados'!$A$6:$F$199, 5,0),0)</f>
        <v>0</v>
      </c>
      <c r="J834" s="19"/>
    </row>
    <row r="835" spans="2:10" x14ac:dyDescent="0.25">
      <c r="B835" s="18"/>
      <c r="C835" s="17"/>
      <c r="D835" s="33">
        <f>IFERROR(VLOOKUP(A835,'Banco de dados'!$A$6:H1031, 8,0),0)</f>
        <v>0</v>
      </c>
      <c r="E835" s="26">
        <f t="shared" si="38"/>
        <v>0</v>
      </c>
      <c r="F835" s="29">
        <f t="shared" ref="F835:F898" si="39">E835*I835</f>
        <v>0</v>
      </c>
      <c r="G835" s="23">
        <f t="shared" ref="G835:G898" si="40">E835*H835</f>
        <v>0</v>
      </c>
      <c r="H835" s="22">
        <f>IFERROR(VLOOKUP(A835,'Banco de dados'!$A$6:F1031, 3,0),0)</f>
        <v>0</v>
      </c>
      <c r="I835" s="24">
        <f>IFERROR(VLOOKUP(A835,'Banco de dados'!$A$6:$F$199, 5,0),0)</f>
        <v>0</v>
      </c>
      <c r="J835" s="19"/>
    </row>
    <row r="836" spans="2:10" x14ac:dyDescent="0.25">
      <c r="B836" s="18"/>
      <c r="C836" s="17"/>
      <c r="D836" s="33">
        <f>IFERROR(VLOOKUP(A836,'Banco de dados'!$A$6:H1032, 8,0),0)</f>
        <v>0</v>
      </c>
      <c r="E836" s="26">
        <f t="shared" ref="E836:E899" si="41">B836*C836</f>
        <v>0</v>
      </c>
      <c r="F836" s="29">
        <f t="shared" si="39"/>
        <v>0</v>
      </c>
      <c r="G836" s="23">
        <f t="shared" si="40"/>
        <v>0</v>
      </c>
      <c r="H836" s="22">
        <f>IFERROR(VLOOKUP(A836,'Banco de dados'!$A$6:F1032, 3,0),0)</f>
        <v>0</v>
      </c>
      <c r="I836" s="24">
        <f>IFERROR(VLOOKUP(A836,'Banco de dados'!$A$6:$F$199, 5,0),0)</f>
        <v>0</v>
      </c>
      <c r="J836" s="19"/>
    </row>
    <row r="837" spans="2:10" x14ac:dyDescent="0.25">
      <c r="B837" s="18"/>
      <c r="C837" s="17"/>
      <c r="D837" s="33">
        <f>IFERROR(VLOOKUP(A837,'Banco de dados'!$A$6:H1033, 8,0),0)</f>
        <v>0</v>
      </c>
      <c r="E837" s="26">
        <f t="shared" si="41"/>
        <v>0</v>
      </c>
      <c r="F837" s="29">
        <f t="shared" si="39"/>
        <v>0</v>
      </c>
      <c r="G837" s="23">
        <f t="shared" si="40"/>
        <v>0</v>
      </c>
      <c r="H837" s="22">
        <f>IFERROR(VLOOKUP(A837,'Banco de dados'!$A$6:F1033, 3,0),0)</f>
        <v>0</v>
      </c>
      <c r="I837" s="24">
        <f>IFERROR(VLOOKUP(A837,'Banco de dados'!$A$6:$F$199, 5,0),0)</f>
        <v>0</v>
      </c>
      <c r="J837" s="19"/>
    </row>
    <row r="838" spans="2:10" x14ac:dyDescent="0.25">
      <c r="B838" s="18"/>
      <c r="C838" s="17"/>
      <c r="D838" s="33">
        <f>IFERROR(VLOOKUP(A838,'Banco de dados'!$A$6:H1034, 8,0),0)</f>
        <v>0</v>
      </c>
      <c r="E838" s="26">
        <f t="shared" si="41"/>
        <v>0</v>
      </c>
      <c r="F838" s="29">
        <f t="shared" si="39"/>
        <v>0</v>
      </c>
      <c r="G838" s="23">
        <f t="shared" si="40"/>
        <v>0</v>
      </c>
      <c r="H838" s="22">
        <f>IFERROR(VLOOKUP(A838,'Banco de dados'!$A$6:F1034, 3,0),0)</f>
        <v>0</v>
      </c>
      <c r="I838" s="24">
        <f>IFERROR(VLOOKUP(A838,'Banco de dados'!$A$6:$F$199, 5,0),0)</f>
        <v>0</v>
      </c>
      <c r="J838" s="19"/>
    </row>
    <row r="839" spans="2:10" x14ac:dyDescent="0.25">
      <c r="B839" s="18"/>
      <c r="C839" s="17"/>
      <c r="D839" s="33">
        <f>IFERROR(VLOOKUP(A839,'Banco de dados'!$A$6:H1035, 8,0),0)</f>
        <v>0</v>
      </c>
      <c r="E839" s="26">
        <f t="shared" si="41"/>
        <v>0</v>
      </c>
      <c r="F839" s="29">
        <f t="shared" si="39"/>
        <v>0</v>
      </c>
      <c r="G839" s="23">
        <f t="shared" si="40"/>
        <v>0</v>
      </c>
      <c r="H839" s="22">
        <f>IFERROR(VLOOKUP(A839,'Banco de dados'!$A$6:F1035, 3,0),0)</f>
        <v>0</v>
      </c>
      <c r="I839" s="24">
        <f>IFERROR(VLOOKUP(A839,'Banco de dados'!$A$6:$F$199, 5,0),0)</f>
        <v>0</v>
      </c>
      <c r="J839" s="19"/>
    </row>
    <row r="840" spans="2:10" x14ac:dyDescent="0.25">
      <c r="B840" s="18"/>
      <c r="C840" s="17"/>
      <c r="D840" s="33">
        <f>IFERROR(VLOOKUP(A840,'Banco de dados'!$A$6:H1036, 8,0),0)</f>
        <v>0</v>
      </c>
      <c r="E840" s="26">
        <f t="shared" si="41"/>
        <v>0</v>
      </c>
      <c r="F840" s="29">
        <f t="shared" si="39"/>
        <v>0</v>
      </c>
      <c r="G840" s="23">
        <f t="shared" si="40"/>
        <v>0</v>
      </c>
      <c r="H840" s="22">
        <f>IFERROR(VLOOKUP(A840,'Banco de dados'!$A$6:F1036, 3,0),0)</f>
        <v>0</v>
      </c>
      <c r="I840" s="24">
        <f>IFERROR(VLOOKUP(A840,'Banco de dados'!$A$6:$F$199, 5,0),0)</f>
        <v>0</v>
      </c>
      <c r="J840" s="19"/>
    </row>
    <row r="841" spans="2:10" x14ac:dyDescent="0.25">
      <c r="B841" s="18"/>
      <c r="C841" s="17"/>
      <c r="D841" s="33">
        <f>IFERROR(VLOOKUP(A841,'Banco de dados'!$A$6:H1037, 8,0),0)</f>
        <v>0</v>
      </c>
      <c r="E841" s="26">
        <f t="shared" si="41"/>
        <v>0</v>
      </c>
      <c r="F841" s="29">
        <f t="shared" si="39"/>
        <v>0</v>
      </c>
      <c r="G841" s="23">
        <f t="shared" si="40"/>
        <v>0</v>
      </c>
      <c r="H841" s="22">
        <f>IFERROR(VLOOKUP(A841,'Banco de dados'!$A$6:F1037, 3,0),0)</f>
        <v>0</v>
      </c>
      <c r="I841" s="24">
        <f>IFERROR(VLOOKUP(A841,'Banco de dados'!$A$6:$F$199, 5,0),0)</f>
        <v>0</v>
      </c>
      <c r="J841" s="19"/>
    </row>
    <row r="842" spans="2:10" x14ac:dyDescent="0.25">
      <c r="B842" s="18"/>
      <c r="C842" s="17"/>
      <c r="D842" s="33">
        <f>IFERROR(VLOOKUP(A842,'Banco de dados'!$A$6:H1038, 8,0),0)</f>
        <v>0</v>
      </c>
      <c r="E842" s="26">
        <f t="shared" si="41"/>
        <v>0</v>
      </c>
      <c r="F842" s="29">
        <f t="shared" si="39"/>
        <v>0</v>
      </c>
      <c r="G842" s="23">
        <f t="shared" si="40"/>
        <v>0</v>
      </c>
      <c r="H842" s="22">
        <f>IFERROR(VLOOKUP(A842,'Banco de dados'!$A$6:F1038, 3,0),0)</f>
        <v>0</v>
      </c>
      <c r="I842" s="24">
        <f>IFERROR(VLOOKUP(A842,'Banco de dados'!$A$6:$F$199, 5,0),0)</f>
        <v>0</v>
      </c>
      <c r="J842" s="19"/>
    </row>
    <row r="843" spans="2:10" x14ac:dyDescent="0.25">
      <c r="B843" s="18"/>
      <c r="C843" s="17"/>
      <c r="D843" s="33">
        <f>IFERROR(VLOOKUP(A843,'Banco de dados'!$A$6:H1039, 8,0),0)</f>
        <v>0</v>
      </c>
      <c r="E843" s="26">
        <f t="shared" si="41"/>
        <v>0</v>
      </c>
      <c r="F843" s="29">
        <f t="shared" si="39"/>
        <v>0</v>
      </c>
      <c r="G843" s="23">
        <f t="shared" si="40"/>
        <v>0</v>
      </c>
      <c r="H843" s="22">
        <f>IFERROR(VLOOKUP(A843,'Banco de dados'!$A$6:F1039, 3,0),0)</f>
        <v>0</v>
      </c>
      <c r="I843" s="24">
        <f>IFERROR(VLOOKUP(A843,'Banco de dados'!$A$6:$F$199, 5,0),0)</f>
        <v>0</v>
      </c>
      <c r="J843" s="19"/>
    </row>
    <row r="844" spans="2:10" x14ac:dyDescent="0.25">
      <c r="B844" s="18"/>
      <c r="C844" s="17"/>
      <c r="D844" s="33">
        <f>IFERROR(VLOOKUP(A844,'Banco de dados'!$A$6:H1040, 8,0),0)</f>
        <v>0</v>
      </c>
      <c r="E844" s="26">
        <f t="shared" si="41"/>
        <v>0</v>
      </c>
      <c r="F844" s="29">
        <f t="shared" si="39"/>
        <v>0</v>
      </c>
      <c r="G844" s="23">
        <f t="shared" si="40"/>
        <v>0</v>
      </c>
      <c r="H844" s="22">
        <f>IFERROR(VLOOKUP(A844,'Banco de dados'!$A$6:F1040, 3,0),0)</f>
        <v>0</v>
      </c>
      <c r="I844" s="24">
        <f>IFERROR(VLOOKUP(A844,'Banco de dados'!$A$6:$F$199, 5,0),0)</f>
        <v>0</v>
      </c>
      <c r="J844" s="19"/>
    </row>
    <row r="845" spans="2:10" x14ac:dyDescent="0.25">
      <c r="B845" s="18"/>
      <c r="C845" s="17"/>
      <c r="D845" s="33">
        <f>IFERROR(VLOOKUP(A845,'Banco de dados'!$A$6:H1041, 8,0),0)</f>
        <v>0</v>
      </c>
      <c r="E845" s="26">
        <f t="shared" si="41"/>
        <v>0</v>
      </c>
      <c r="F845" s="29">
        <f t="shared" si="39"/>
        <v>0</v>
      </c>
      <c r="G845" s="23">
        <f t="shared" si="40"/>
        <v>0</v>
      </c>
      <c r="H845" s="22">
        <f>IFERROR(VLOOKUP(A845,'Banco de dados'!$A$6:F1041, 3,0),0)</f>
        <v>0</v>
      </c>
      <c r="I845" s="24">
        <f>IFERROR(VLOOKUP(A845,'Banco de dados'!$A$6:$F$199, 5,0),0)</f>
        <v>0</v>
      </c>
      <c r="J845" s="19"/>
    </row>
    <row r="846" spans="2:10" x14ac:dyDescent="0.25">
      <c r="B846" s="18"/>
      <c r="C846" s="17"/>
      <c r="D846" s="33">
        <f>IFERROR(VLOOKUP(A846,'Banco de dados'!$A$6:H1042, 8,0),0)</f>
        <v>0</v>
      </c>
      <c r="E846" s="26">
        <f t="shared" si="41"/>
        <v>0</v>
      </c>
      <c r="F846" s="29">
        <f t="shared" si="39"/>
        <v>0</v>
      </c>
      <c r="G846" s="23">
        <f t="shared" si="40"/>
        <v>0</v>
      </c>
      <c r="H846" s="22">
        <f>IFERROR(VLOOKUP(A846,'Banco de dados'!$A$6:F1042, 3,0),0)</f>
        <v>0</v>
      </c>
      <c r="I846" s="24">
        <f>IFERROR(VLOOKUP(A846,'Banco de dados'!$A$6:$F$199, 5,0),0)</f>
        <v>0</v>
      </c>
      <c r="J846" s="19"/>
    </row>
    <row r="847" spans="2:10" x14ac:dyDescent="0.25">
      <c r="B847" s="18"/>
      <c r="C847" s="17"/>
      <c r="D847" s="33">
        <f>IFERROR(VLOOKUP(A847,'Banco de dados'!$A$6:H1043, 8,0),0)</f>
        <v>0</v>
      </c>
      <c r="E847" s="26">
        <f t="shared" si="41"/>
        <v>0</v>
      </c>
      <c r="F847" s="29">
        <f t="shared" si="39"/>
        <v>0</v>
      </c>
      <c r="G847" s="23">
        <f t="shared" si="40"/>
        <v>0</v>
      </c>
      <c r="H847" s="22">
        <f>IFERROR(VLOOKUP(A847,'Banco de dados'!$A$6:F1043, 3,0),0)</f>
        <v>0</v>
      </c>
      <c r="I847" s="24">
        <f>IFERROR(VLOOKUP(A847,'Banco de dados'!$A$6:$F$199, 5,0),0)</f>
        <v>0</v>
      </c>
      <c r="J847" s="19"/>
    </row>
    <row r="848" spans="2:10" x14ac:dyDescent="0.25">
      <c r="B848" s="18"/>
      <c r="C848" s="17"/>
      <c r="D848" s="33">
        <f>IFERROR(VLOOKUP(A848,'Banco de dados'!$A$6:H1044, 8,0),0)</f>
        <v>0</v>
      </c>
      <c r="E848" s="26">
        <f t="shared" si="41"/>
        <v>0</v>
      </c>
      <c r="F848" s="29">
        <f t="shared" si="39"/>
        <v>0</v>
      </c>
      <c r="G848" s="23">
        <f t="shared" si="40"/>
        <v>0</v>
      </c>
      <c r="H848" s="22">
        <f>IFERROR(VLOOKUP(A848,'Banco de dados'!$A$6:F1044, 3,0),0)</f>
        <v>0</v>
      </c>
      <c r="I848" s="24">
        <f>IFERROR(VLOOKUP(A848,'Banco de dados'!$A$6:$F$199, 5,0),0)</f>
        <v>0</v>
      </c>
      <c r="J848" s="19"/>
    </row>
    <row r="849" spans="2:10" x14ac:dyDescent="0.25">
      <c r="B849" s="18"/>
      <c r="C849" s="17"/>
      <c r="D849" s="33">
        <f>IFERROR(VLOOKUP(A849,'Banco de dados'!$A$6:H1045, 8,0),0)</f>
        <v>0</v>
      </c>
      <c r="E849" s="26">
        <f t="shared" si="41"/>
        <v>0</v>
      </c>
      <c r="F849" s="29">
        <f t="shared" si="39"/>
        <v>0</v>
      </c>
      <c r="G849" s="23">
        <f t="shared" si="40"/>
        <v>0</v>
      </c>
      <c r="H849" s="22">
        <f>IFERROR(VLOOKUP(A849,'Banco de dados'!$A$6:F1045, 3,0),0)</f>
        <v>0</v>
      </c>
      <c r="I849" s="24">
        <f>IFERROR(VLOOKUP(A849,'Banco de dados'!$A$6:$F$199, 5,0),0)</f>
        <v>0</v>
      </c>
      <c r="J849" s="19"/>
    </row>
    <row r="850" spans="2:10" x14ac:dyDescent="0.25">
      <c r="B850" s="18"/>
      <c r="C850" s="17"/>
      <c r="D850" s="33">
        <f>IFERROR(VLOOKUP(A850,'Banco de dados'!$A$6:H1046, 8,0),0)</f>
        <v>0</v>
      </c>
      <c r="E850" s="26">
        <f t="shared" si="41"/>
        <v>0</v>
      </c>
      <c r="F850" s="29">
        <f t="shared" si="39"/>
        <v>0</v>
      </c>
      <c r="G850" s="23">
        <f t="shared" si="40"/>
        <v>0</v>
      </c>
      <c r="H850" s="22">
        <f>IFERROR(VLOOKUP(A850,'Banco de dados'!$A$6:F1046, 3,0),0)</f>
        <v>0</v>
      </c>
      <c r="I850" s="24">
        <f>IFERROR(VLOOKUP(A850,'Banco de dados'!$A$6:$F$199, 5,0),0)</f>
        <v>0</v>
      </c>
      <c r="J850" s="19"/>
    </row>
    <row r="851" spans="2:10" x14ac:dyDescent="0.25">
      <c r="B851" s="18"/>
      <c r="C851" s="17"/>
      <c r="D851" s="33">
        <f>IFERROR(VLOOKUP(A851,'Banco de dados'!$A$6:H1047, 8,0),0)</f>
        <v>0</v>
      </c>
      <c r="E851" s="26">
        <f t="shared" si="41"/>
        <v>0</v>
      </c>
      <c r="F851" s="29">
        <f t="shared" si="39"/>
        <v>0</v>
      </c>
      <c r="G851" s="23">
        <f t="shared" si="40"/>
        <v>0</v>
      </c>
      <c r="H851" s="22">
        <f>IFERROR(VLOOKUP(A851,'Banco de dados'!$A$6:F1047, 3,0),0)</f>
        <v>0</v>
      </c>
      <c r="I851" s="24">
        <f>IFERROR(VLOOKUP(A851,'Banco de dados'!$A$6:$F$199, 5,0),0)</f>
        <v>0</v>
      </c>
      <c r="J851" s="19"/>
    </row>
    <row r="852" spans="2:10" x14ac:dyDescent="0.25">
      <c r="B852" s="18"/>
      <c r="C852" s="17"/>
      <c r="D852" s="33">
        <f>IFERROR(VLOOKUP(A852,'Banco de dados'!$A$6:H1048, 8,0),0)</f>
        <v>0</v>
      </c>
      <c r="E852" s="26">
        <f t="shared" si="41"/>
        <v>0</v>
      </c>
      <c r="F852" s="29">
        <f t="shared" si="39"/>
        <v>0</v>
      </c>
      <c r="G852" s="23">
        <f t="shared" si="40"/>
        <v>0</v>
      </c>
      <c r="H852" s="22">
        <f>IFERROR(VLOOKUP(A852,'Banco de dados'!$A$6:F1048, 3,0),0)</f>
        <v>0</v>
      </c>
      <c r="I852" s="24">
        <f>IFERROR(VLOOKUP(A852,'Banco de dados'!$A$6:$F$199, 5,0),0)</f>
        <v>0</v>
      </c>
      <c r="J852" s="19"/>
    </row>
    <row r="853" spans="2:10" x14ac:dyDescent="0.25">
      <c r="B853" s="18"/>
      <c r="C853" s="17"/>
      <c r="D853" s="33">
        <f>IFERROR(VLOOKUP(A853,'Banco de dados'!$A$6:H1049, 8,0),0)</f>
        <v>0</v>
      </c>
      <c r="E853" s="26">
        <f t="shared" si="41"/>
        <v>0</v>
      </c>
      <c r="F853" s="29">
        <f t="shared" si="39"/>
        <v>0</v>
      </c>
      <c r="G853" s="23">
        <f t="shared" si="40"/>
        <v>0</v>
      </c>
      <c r="H853" s="22">
        <f>IFERROR(VLOOKUP(A853,'Banco de dados'!$A$6:F1049, 3,0),0)</f>
        <v>0</v>
      </c>
      <c r="I853" s="24">
        <f>IFERROR(VLOOKUP(A853,'Banco de dados'!$A$6:$F$199, 5,0),0)</f>
        <v>0</v>
      </c>
      <c r="J853" s="19"/>
    </row>
    <row r="854" spans="2:10" x14ac:dyDescent="0.25">
      <c r="B854" s="18"/>
      <c r="C854" s="17"/>
      <c r="D854" s="33">
        <f>IFERROR(VLOOKUP(A854,'Banco de dados'!$A$6:H1050, 8,0),0)</f>
        <v>0</v>
      </c>
      <c r="E854" s="26">
        <f t="shared" si="41"/>
        <v>0</v>
      </c>
      <c r="F854" s="29">
        <f t="shared" si="39"/>
        <v>0</v>
      </c>
      <c r="G854" s="23">
        <f t="shared" si="40"/>
        <v>0</v>
      </c>
      <c r="H854" s="22">
        <f>IFERROR(VLOOKUP(A854,'Banco de dados'!$A$6:F1050, 3,0),0)</f>
        <v>0</v>
      </c>
      <c r="I854" s="24">
        <f>IFERROR(VLOOKUP(A854,'Banco de dados'!$A$6:$F$199, 5,0),0)</f>
        <v>0</v>
      </c>
      <c r="J854" s="19"/>
    </row>
    <row r="855" spans="2:10" x14ac:dyDescent="0.25">
      <c r="B855" s="18"/>
      <c r="C855" s="17"/>
      <c r="D855" s="33">
        <f>IFERROR(VLOOKUP(A855,'Banco de dados'!$A$6:H1051, 8,0),0)</f>
        <v>0</v>
      </c>
      <c r="E855" s="26">
        <f t="shared" si="41"/>
        <v>0</v>
      </c>
      <c r="F855" s="29">
        <f t="shared" si="39"/>
        <v>0</v>
      </c>
      <c r="G855" s="23">
        <f t="shared" si="40"/>
        <v>0</v>
      </c>
      <c r="H855" s="22">
        <f>IFERROR(VLOOKUP(A855,'Banco de dados'!$A$6:F1051, 3,0),0)</f>
        <v>0</v>
      </c>
      <c r="I855" s="24">
        <f>IFERROR(VLOOKUP(A855,'Banco de dados'!$A$6:$F$199, 5,0),0)</f>
        <v>0</v>
      </c>
      <c r="J855" s="19"/>
    </row>
    <row r="856" spans="2:10" x14ac:dyDescent="0.25">
      <c r="B856" s="18"/>
      <c r="C856" s="17"/>
      <c r="D856" s="33">
        <f>IFERROR(VLOOKUP(A856,'Banco de dados'!$A$6:H1052, 8,0),0)</f>
        <v>0</v>
      </c>
      <c r="E856" s="26">
        <f t="shared" si="41"/>
        <v>0</v>
      </c>
      <c r="F856" s="29">
        <f t="shared" si="39"/>
        <v>0</v>
      </c>
      <c r="G856" s="23">
        <f t="shared" si="40"/>
        <v>0</v>
      </c>
      <c r="H856" s="22">
        <f>IFERROR(VLOOKUP(A856,'Banco de dados'!$A$6:F1052, 3,0),0)</f>
        <v>0</v>
      </c>
      <c r="I856" s="24">
        <f>IFERROR(VLOOKUP(A856,'Banco de dados'!$A$6:$F$199, 5,0),0)</f>
        <v>0</v>
      </c>
      <c r="J856" s="19"/>
    </row>
    <row r="857" spans="2:10" x14ac:dyDescent="0.25">
      <c r="B857" s="18"/>
      <c r="C857" s="17"/>
      <c r="D857" s="33">
        <f>IFERROR(VLOOKUP(A857,'Banco de dados'!$A$6:H1053, 8,0),0)</f>
        <v>0</v>
      </c>
      <c r="E857" s="26">
        <f t="shared" si="41"/>
        <v>0</v>
      </c>
      <c r="F857" s="29">
        <f t="shared" si="39"/>
        <v>0</v>
      </c>
      <c r="G857" s="23">
        <f t="shared" si="40"/>
        <v>0</v>
      </c>
      <c r="H857" s="22">
        <f>IFERROR(VLOOKUP(A857,'Banco de dados'!$A$6:F1053, 3,0),0)</f>
        <v>0</v>
      </c>
      <c r="I857" s="24">
        <f>IFERROR(VLOOKUP(A857,'Banco de dados'!$A$6:$F$199, 5,0),0)</f>
        <v>0</v>
      </c>
      <c r="J857" s="19"/>
    </row>
    <row r="858" spans="2:10" x14ac:dyDescent="0.25">
      <c r="B858" s="18"/>
      <c r="C858" s="17"/>
      <c r="D858" s="33">
        <f>IFERROR(VLOOKUP(A858,'Banco de dados'!$A$6:H1054, 8,0),0)</f>
        <v>0</v>
      </c>
      <c r="E858" s="26">
        <f t="shared" si="41"/>
        <v>0</v>
      </c>
      <c r="F858" s="29">
        <f t="shared" si="39"/>
        <v>0</v>
      </c>
      <c r="G858" s="23">
        <f t="shared" si="40"/>
        <v>0</v>
      </c>
      <c r="H858" s="22">
        <f>IFERROR(VLOOKUP(A858,'Banco de dados'!$A$6:F1054, 3,0),0)</f>
        <v>0</v>
      </c>
      <c r="I858" s="24">
        <f>IFERROR(VLOOKUP(A858,'Banco de dados'!$A$6:$F$199, 5,0),0)</f>
        <v>0</v>
      </c>
      <c r="J858" s="19"/>
    </row>
    <row r="859" spans="2:10" x14ac:dyDescent="0.25">
      <c r="B859" s="18"/>
      <c r="C859" s="17"/>
      <c r="D859" s="33">
        <f>IFERROR(VLOOKUP(A859,'Banco de dados'!$A$6:H1055, 8,0),0)</f>
        <v>0</v>
      </c>
      <c r="E859" s="26">
        <f t="shared" si="41"/>
        <v>0</v>
      </c>
      <c r="F859" s="29">
        <f t="shared" si="39"/>
        <v>0</v>
      </c>
      <c r="G859" s="23">
        <f t="shared" si="40"/>
        <v>0</v>
      </c>
      <c r="H859" s="22">
        <f>IFERROR(VLOOKUP(A859,'Banco de dados'!$A$6:F1055, 3,0),0)</f>
        <v>0</v>
      </c>
      <c r="I859" s="24">
        <f>IFERROR(VLOOKUP(A859,'Banco de dados'!$A$6:$F$199, 5,0),0)</f>
        <v>0</v>
      </c>
      <c r="J859" s="19"/>
    </row>
    <row r="860" spans="2:10" x14ac:dyDescent="0.25">
      <c r="B860" s="18"/>
      <c r="C860" s="17"/>
      <c r="D860" s="33">
        <f>IFERROR(VLOOKUP(A860,'Banco de dados'!$A$6:H1056, 8,0),0)</f>
        <v>0</v>
      </c>
      <c r="E860" s="26">
        <f t="shared" si="41"/>
        <v>0</v>
      </c>
      <c r="F860" s="29">
        <f t="shared" si="39"/>
        <v>0</v>
      </c>
      <c r="G860" s="23">
        <f t="shared" si="40"/>
        <v>0</v>
      </c>
      <c r="H860" s="22">
        <f>IFERROR(VLOOKUP(A860,'Banco de dados'!$A$6:F1056, 3,0),0)</f>
        <v>0</v>
      </c>
      <c r="I860" s="24">
        <f>IFERROR(VLOOKUP(A860,'Banco de dados'!$A$6:$F$199, 5,0),0)</f>
        <v>0</v>
      </c>
      <c r="J860" s="19"/>
    </row>
    <row r="861" spans="2:10" x14ac:dyDescent="0.25">
      <c r="B861" s="18"/>
      <c r="C861" s="17"/>
      <c r="D861" s="33">
        <f>IFERROR(VLOOKUP(A861,'Banco de dados'!$A$6:H1057, 8,0),0)</f>
        <v>0</v>
      </c>
      <c r="E861" s="26">
        <f t="shared" si="41"/>
        <v>0</v>
      </c>
      <c r="F861" s="29">
        <f t="shared" si="39"/>
        <v>0</v>
      </c>
      <c r="G861" s="23">
        <f t="shared" si="40"/>
        <v>0</v>
      </c>
      <c r="H861" s="22">
        <f>IFERROR(VLOOKUP(A861,'Banco de dados'!$A$6:F1057, 3,0),0)</f>
        <v>0</v>
      </c>
      <c r="I861" s="24">
        <f>IFERROR(VLOOKUP(A861,'Banco de dados'!$A$6:$F$199, 5,0),0)</f>
        <v>0</v>
      </c>
      <c r="J861" s="19"/>
    </row>
    <row r="862" spans="2:10" x14ac:dyDescent="0.25">
      <c r="B862" s="18"/>
      <c r="C862" s="17"/>
      <c r="D862" s="33">
        <f>IFERROR(VLOOKUP(A862,'Banco de dados'!$A$6:H1058, 8,0),0)</f>
        <v>0</v>
      </c>
      <c r="E862" s="26">
        <f t="shared" si="41"/>
        <v>0</v>
      </c>
      <c r="F862" s="29">
        <f t="shared" si="39"/>
        <v>0</v>
      </c>
      <c r="G862" s="23">
        <f t="shared" si="40"/>
        <v>0</v>
      </c>
      <c r="H862" s="22">
        <f>IFERROR(VLOOKUP(A862,'Banco de dados'!$A$6:F1058, 3,0),0)</f>
        <v>0</v>
      </c>
      <c r="I862" s="24">
        <f>IFERROR(VLOOKUP(A862,'Banco de dados'!$A$6:$F$199, 5,0),0)</f>
        <v>0</v>
      </c>
      <c r="J862" s="19"/>
    </row>
    <row r="863" spans="2:10" x14ac:dyDescent="0.25">
      <c r="B863" s="18"/>
      <c r="C863" s="17"/>
      <c r="D863" s="33">
        <f>IFERROR(VLOOKUP(A863,'Banco de dados'!$A$6:H1059, 8,0),0)</f>
        <v>0</v>
      </c>
      <c r="E863" s="26">
        <f t="shared" si="41"/>
        <v>0</v>
      </c>
      <c r="F863" s="29">
        <f t="shared" si="39"/>
        <v>0</v>
      </c>
      <c r="G863" s="23">
        <f t="shared" si="40"/>
        <v>0</v>
      </c>
      <c r="H863" s="22">
        <f>IFERROR(VLOOKUP(A863,'Banco de dados'!$A$6:F1059, 3,0),0)</f>
        <v>0</v>
      </c>
      <c r="I863" s="24">
        <f>IFERROR(VLOOKUP(A863,'Banco de dados'!$A$6:$F$199, 5,0),0)</f>
        <v>0</v>
      </c>
      <c r="J863" s="19"/>
    </row>
    <row r="864" spans="2:10" x14ac:dyDescent="0.25">
      <c r="B864" s="18"/>
      <c r="C864" s="17"/>
      <c r="D864" s="33">
        <f>IFERROR(VLOOKUP(A864,'Banco de dados'!$A$6:H1060, 8,0),0)</f>
        <v>0</v>
      </c>
      <c r="E864" s="26">
        <f t="shared" si="41"/>
        <v>0</v>
      </c>
      <c r="F864" s="29">
        <f t="shared" si="39"/>
        <v>0</v>
      </c>
      <c r="G864" s="23">
        <f t="shared" si="40"/>
        <v>0</v>
      </c>
      <c r="H864" s="22">
        <f>IFERROR(VLOOKUP(A864,'Banco de dados'!$A$6:F1060, 3,0),0)</f>
        <v>0</v>
      </c>
      <c r="I864" s="24">
        <f>IFERROR(VLOOKUP(A864,'Banco de dados'!$A$6:$F$199, 5,0),0)</f>
        <v>0</v>
      </c>
      <c r="J864" s="19"/>
    </row>
    <row r="865" spans="2:10" x14ac:dyDescent="0.25">
      <c r="B865" s="18"/>
      <c r="C865" s="17"/>
      <c r="D865" s="33">
        <f>IFERROR(VLOOKUP(A865,'Banco de dados'!$A$6:H1061, 8,0),0)</f>
        <v>0</v>
      </c>
      <c r="E865" s="26">
        <f t="shared" si="41"/>
        <v>0</v>
      </c>
      <c r="F865" s="29">
        <f t="shared" si="39"/>
        <v>0</v>
      </c>
      <c r="G865" s="23">
        <f t="shared" si="40"/>
        <v>0</v>
      </c>
      <c r="H865" s="22">
        <f>IFERROR(VLOOKUP(A865,'Banco de dados'!$A$6:F1061, 3,0),0)</f>
        <v>0</v>
      </c>
      <c r="I865" s="24">
        <f>IFERROR(VLOOKUP(A865,'Banco de dados'!$A$6:$F$199, 5,0),0)</f>
        <v>0</v>
      </c>
      <c r="J865" s="19"/>
    </row>
    <row r="866" spans="2:10" x14ac:dyDescent="0.25">
      <c r="B866" s="18"/>
      <c r="C866" s="17"/>
      <c r="D866" s="33">
        <f>IFERROR(VLOOKUP(A866,'Banco de dados'!$A$6:H1062, 8,0),0)</f>
        <v>0</v>
      </c>
      <c r="E866" s="26">
        <f t="shared" si="41"/>
        <v>0</v>
      </c>
      <c r="F866" s="29">
        <f t="shared" si="39"/>
        <v>0</v>
      </c>
      <c r="G866" s="23">
        <f t="shared" si="40"/>
        <v>0</v>
      </c>
      <c r="H866" s="22">
        <f>IFERROR(VLOOKUP(A866,'Banco de dados'!$A$6:F1062, 3,0),0)</f>
        <v>0</v>
      </c>
      <c r="I866" s="24">
        <f>IFERROR(VLOOKUP(A866,'Banco de dados'!$A$6:$F$199, 5,0),0)</f>
        <v>0</v>
      </c>
      <c r="J866" s="19"/>
    </row>
    <row r="867" spans="2:10" x14ac:dyDescent="0.25">
      <c r="B867" s="18"/>
      <c r="C867" s="17"/>
      <c r="D867" s="33">
        <f>IFERROR(VLOOKUP(A867,'Banco de dados'!$A$6:H1063, 8,0),0)</f>
        <v>0</v>
      </c>
      <c r="E867" s="26">
        <f t="shared" si="41"/>
        <v>0</v>
      </c>
      <c r="F867" s="29">
        <f t="shared" si="39"/>
        <v>0</v>
      </c>
      <c r="G867" s="23">
        <f t="shared" si="40"/>
        <v>0</v>
      </c>
      <c r="H867" s="22">
        <f>IFERROR(VLOOKUP(A867,'Banco de dados'!$A$6:F1063, 3,0),0)</f>
        <v>0</v>
      </c>
      <c r="I867" s="24">
        <f>IFERROR(VLOOKUP(A867,'Banco de dados'!$A$6:$F$199, 5,0),0)</f>
        <v>0</v>
      </c>
      <c r="J867" s="19"/>
    </row>
    <row r="868" spans="2:10" x14ac:dyDescent="0.25">
      <c r="B868" s="18"/>
      <c r="C868" s="17"/>
      <c r="D868" s="33">
        <f>IFERROR(VLOOKUP(A868,'Banco de dados'!$A$6:H1064, 8,0),0)</f>
        <v>0</v>
      </c>
      <c r="E868" s="26">
        <f t="shared" si="41"/>
        <v>0</v>
      </c>
      <c r="F868" s="29">
        <f t="shared" si="39"/>
        <v>0</v>
      </c>
      <c r="G868" s="23">
        <f t="shared" si="40"/>
        <v>0</v>
      </c>
      <c r="H868" s="22">
        <f>IFERROR(VLOOKUP(A868,'Banco de dados'!$A$6:F1064, 3,0),0)</f>
        <v>0</v>
      </c>
      <c r="I868" s="24">
        <f>IFERROR(VLOOKUP(A868,'Banco de dados'!$A$6:$F$199, 5,0),0)</f>
        <v>0</v>
      </c>
      <c r="J868" s="19"/>
    </row>
    <row r="869" spans="2:10" x14ac:dyDescent="0.25">
      <c r="B869" s="18"/>
      <c r="C869" s="17"/>
      <c r="D869" s="33">
        <f>IFERROR(VLOOKUP(A869,'Banco de dados'!$A$6:H1065, 8,0),0)</f>
        <v>0</v>
      </c>
      <c r="E869" s="26">
        <f t="shared" si="41"/>
        <v>0</v>
      </c>
      <c r="F869" s="29">
        <f t="shared" si="39"/>
        <v>0</v>
      </c>
      <c r="G869" s="23">
        <f t="shared" si="40"/>
        <v>0</v>
      </c>
      <c r="H869" s="22">
        <f>IFERROR(VLOOKUP(A869,'Banco de dados'!$A$6:F1065, 3,0),0)</f>
        <v>0</v>
      </c>
      <c r="I869" s="24">
        <f>IFERROR(VLOOKUP(A869,'Banco de dados'!$A$6:$F$199, 5,0),0)</f>
        <v>0</v>
      </c>
      <c r="J869" s="19"/>
    </row>
    <row r="870" spans="2:10" x14ac:dyDescent="0.25">
      <c r="B870" s="18"/>
      <c r="C870" s="17"/>
      <c r="D870" s="33">
        <f>IFERROR(VLOOKUP(A870,'Banco de dados'!$A$6:H1066, 8,0),0)</f>
        <v>0</v>
      </c>
      <c r="E870" s="26">
        <f t="shared" si="41"/>
        <v>0</v>
      </c>
      <c r="F870" s="29">
        <f t="shared" si="39"/>
        <v>0</v>
      </c>
      <c r="G870" s="23">
        <f t="shared" si="40"/>
        <v>0</v>
      </c>
      <c r="H870" s="22">
        <f>IFERROR(VLOOKUP(A870,'Banco de dados'!$A$6:F1066, 3,0),0)</f>
        <v>0</v>
      </c>
      <c r="I870" s="24">
        <f>IFERROR(VLOOKUP(A870,'Banco de dados'!$A$6:$F$199, 5,0),0)</f>
        <v>0</v>
      </c>
      <c r="J870" s="19"/>
    </row>
    <row r="871" spans="2:10" x14ac:dyDescent="0.25">
      <c r="B871" s="18"/>
      <c r="C871" s="17"/>
      <c r="D871" s="33">
        <f>IFERROR(VLOOKUP(A871,'Banco de dados'!$A$6:H1067, 8,0),0)</f>
        <v>0</v>
      </c>
      <c r="E871" s="26">
        <f t="shared" si="41"/>
        <v>0</v>
      </c>
      <c r="F871" s="29">
        <f t="shared" si="39"/>
        <v>0</v>
      </c>
      <c r="G871" s="23">
        <f t="shared" si="40"/>
        <v>0</v>
      </c>
      <c r="H871" s="22">
        <f>IFERROR(VLOOKUP(A871,'Banco de dados'!$A$6:F1067, 3,0),0)</f>
        <v>0</v>
      </c>
      <c r="I871" s="24">
        <f>IFERROR(VLOOKUP(A871,'Banco de dados'!$A$6:$F$199, 5,0),0)</f>
        <v>0</v>
      </c>
      <c r="J871" s="19"/>
    </row>
    <row r="872" spans="2:10" x14ac:dyDescent="0.25">
      <c r="B872" s="18"/>
      <c r="C872" s="17"/>
      <c r="D872" s="33">
        <f>IFERROR(VLOOKUP(A872,'Banco de dados'!$A$6:H1068, 8,0),0)</f>
        <v>0</v>
      </c>
      <c r="E872" s="26">
        <f t="shared" si="41"/>
        <v>0</v>
      </c>
      <c r="F872" s="29">
        <f t="shared" si="39"/>
        <v>0</v>
      </c>
      <c r="G872" s="23">
        <f t="shared" si="40"/>
        <v>0</v>
      </c>
      <c r="H872" s="22">
        <f>IFERROR(VLOOKUP(A872,'Banco de dados'!$A$6:F1068, 3,0),0)</f>
        <v>0</v>
      </c>
      <c r="I872" s="24">
        <f>IFERROR(VLOOKUP(A872,'Banco de dados'!$A$6:$F$199, 5,0),0)</f>
        <v>0</v>
      </c>
      <c r="J872" s="19"/>
    </row>
    <row r="873" spans="2:10" x14ac:dyDescent="0.25">
      <c r="B873" s="18"/>
      <c r="C873" s="17"/>
      <c r="D873" s="33">
        <f>IFERROR(VLOOKUP(A873,'Banco de dados'!$A$6:H1069, 8,0),0)</f>
        <v>0</v>
      </c>
      <c r="E873" s="26">
        <f t="shared" si="41"/>
        <v>0</v>
      </c>
      <c r="F873" s="29">
        <f t="shared" si="39"/>
        <v>0</v>
      </c>
      <c r="G873" s="23">
        <f t="shared" si="40"/>
        <v>0</v>
      </c>
      <c r="H873" s="22">
        <f>IFERROR(VLOOKUP(A873,'Banco de dados'!$A$6:F1069, 3,0),0)</f>
        <v>0</v>
      </c>
      <c r="I873" s="24">
        <f>IFERROR(VLOOKUP(A873,'Banco de dados'!$A$6:$F$199, 5,0),0)</f>
        <v>0</v>
      </c>
      <c r="J873" s="19"/>
    </row>
    <row r="874" spans="2:10" x14ac:dyDescent="0.25">
      <c r="B874" s="18"/>
      <c r="C874" s="17"/>
      <c r="D874" s="33">
        <f>IFERROR(VLOOKUP(A874,'Banco de dados'!$A$6:H1070, 8,0),0)</f>
        <v>0</v>
      </c>
      <c r="E874" s="26">
        <f t="shared" si="41"/>
        <v>0</v>
      </c>
      <c r="F874" s="29">
        <f t="shared" si="39"/>
        <v>0</v>
      </c>
      <c r="G874" s="23">
        <f t="shared" si="40"/>
        <v>0</v>
      </c>
      <c r="H874" s="22">
        <f>IFERROR(VLOOKUP(A874,'Banco de dados'!$A$6:F1070, 3,0),0)</f>
        <v>0</v>
      </c>
      <c r="I874" s="24">
        <f>IFERROR(VLOOKUP(A874,'Banco de dados'!$A$6:$F$199, 5,0),0)</f>
        <v>0</v>
      </c>
      <c r="J874" s="19"/>
    </row>
    <row r="875" spans="2:10" x14ac:dyDescent="0.25">
      <c r="B875" s="18"/>
      <c r="C875" s="17"/>
      <c r="D875" s="33">
        <f>IFERROR(VLOOKUP(A875,'Banco de dados'!$A$6:H1071, 8,0),0)</f>
        <v>0</v>
      </c>
      <c r="E875" s="26">
        <f t="shared" si="41"/>
        <v>0</v>
      </c>
      <c r="F875" s="29">
        <f t="shared" si="39"/>
        <v>0</v>
      </c>
      <c r="G875" s="23">
        <f t="shared" si="40"/>
        <v>0</v>
      </c>
      <c r="H875" s="22">
        <f>IFERROR(VLOOKUP(A875,'Banco de dados'!$A$6:F1071, 3,0),0)</f>
        <v>0</v>
      </c>
      <c r="I875" s="24">
        <f>IFERROR(VLOOKUP(A875,'Banco de dados'!$A$6:$F$199, 5,0),0)</f>
        <v>0</v>
      </c>
      <c r="J875" s="19"/>
    </row>
    <row r="876" spans="2:10" x14ac:dyDescent="0.25">
      <c r="B876" s="18"/>
      <c r="C876" s="17"/>
      <c r="D876" s="33">
        <f>IFERROR(VLOOKUP(A876,'Banco de dados'!$A$6:H1072, 8,0),0)</f>
        <v>0</v>
      </c>
      <c r="E876" s="26">
        <f t="shared" si="41"/>
        <v>0</v>
      </c>
      <c r="F876" s="29">
        <f t="shared" si="39"/>
        <v>0</v>
      </c>
      <c r="G876" s="23">
        <f t="shared" si="40"/>
        <v>0</v>
      </c>
      <c r="H876" s="22">
        <f>IFERROR(VLOOKUP(A876,'Banco de dados'!$A$6:F1072, 3,0),0)</f>
        <v>0</v>
      </c>
      <c r="I876" s="24">
        <f>IFERROR(VLOOKUP(A876,'Banco de dados'!$A$6:$F$199, 5,0),0)</f>
        <v>0</v>
      </c>
      <c r="J876" s="19"/>
    </row>
    <row r="877" spans="2:10" x14ac:dyDescent="0.25">
      <c r="B877" s="18"/>
      <c r="C877" s="17"/>
      <c r="D877" s="33">
        <f>IFERROR(VLOOKUP(A877,'Banco de dados'!$A$6:H1073, 8,0),0)</f>
        <v>0</v>
      </c>
      <c r="E877" s="26">
        <f t="shared" si="41"/>
        <v>0</v>
      </c>
      <c r="F877" s="29">
        <f t="shared" si="39"/>
        <v>0</v>
      </c>
      <c r="G877" s="23">
        <f t="shared" si="40"/>
        <v>0</v>
      </c>
      <c r="H877" s="22">
        <f>IFERROR(VLOOKUP(A877,'Banco de dados'!$A$6:F1073, 3,0),0)</f>
        <v>0</v>
      </c>
      <c r="I877" s="24">
        <f>IFERROR(VLOOKUP(A877,'Banco de dados'!$A$6:$F$199, 5,0),0)</f>
        <v>0</v>
      </c>
      <c r="J877" s="19"/>
    </row>
    <row r="878" spans="2:10" x14ac:dyDescent="0.25">
      <c r="B878" s="18"/>
      <c r="C878" s="17"/>
      <c r="D878" s="33">
        <f>IFERROR(VLOOKUP(A878,'Banco de dados'!$A$6:H1074, 8,0),0)</f>
        <v>0</v>
      </c>
      <c r="E878" s="26">
        <f t="shared" si="41"/>
        <v>0</v>
      </c>
      <c r="F878" s="29">
        <f t="shared" si="39"/>
        <v>0</v>
      </c>
      <c r="G878" s="23">
        <f t="shared" si="40"/>
        <v>0</v>
      </c>
      <c r="H878" s="22">
        <f>IFERROR(VLOOKUP(A878,'Banco de dados'!$A$6:F1074, 3,0),0)</f>
        <v>0</v>
      </c>
      <c r="I878" s="24">
        <f>IFERROR(VLOOKUP(A878,'Banco de dados'!$A$6:$F$199, 5,0),0)</f>
        <v>0</v>
      </c>
      <c r="J878" s="19"/>
    </row>
    <row r="879" spans="2:10" x14ac:dyDescent="0.25">
      <c r="B879" s="18"/>
      <c r="C879" s="17"/>
      <c r="D879" s="33">
        <f>IFERROR(VLOOKUP(A879,'Banco de dados'!$A$6:H1075, 8,0),0)</f>
        <v>0</v>
      </c>
      <c r="E879" s="26">
        <f t="shared" si="41"/>
        <v>0</v>
      </c>
      <c r="F879" s="29">
        <f t="shared" si="39"/>
        <v>0</v>
      </c>
      <c r="G879" s="23">
        <f t="shared" si="40"/>
        <v>0</v>
      </c>
      <c r="H879" s="22">
        <f>IFERROR(VLOOKUP(A879,'Banco de dados'!$A$6:F1075, 3,0),0)</f>
        <v>0</v>
      </c>
      <c r="I879" s="24">
        <f>IFERROR(VLOOKUP(A879,'Banco de dados'!$A$6:$F$199, 5,0),0)</f>
        <v>0</v>
      </c>
      <c r="J879" s="19"/>
    </row>
    <row r="880" spans="2:10" x14ac:dyDescent="0.25">
      <c r="B880" s="18"/>
      <c r="C880" s="17"/>
      <c r="D880" s="33">
        <f>IFERROR(VLOOKUP(A880,'Banco de dados'!$A$6:H1076, 8,0),0)</f>
        <v>0</v>
      </c>
      <c r="E880" s="26">
        <f t="shared" si="41"/>
        <v>0</v>
      </c>
      <c r="F880" s="29">
        <f t="shared" si="39"/>
        <v>0</v>
      </c>
      <c r="G880" s="23">
        <f t="shared" si="40"/>
        <v>0</v>
      </c>
      <c r="H880" s="22">
        <f>IFERROR(VLOOKUP(A880,'Banco de dados'!$A$6:F1076, 3,0),0)</f>
        <v>0</v>
      </c>
      <c r="I880" s="24">
        <f>IFERROR(VLOOKUP(A880,'Banco de dados'!$A$6:$F$199, 5,0),0)</f>
        <v>0</v>
      </c>
      <c r="J880" s="19"/>
    </row>
    <row r="881" spans="2:10" x14ac:dyDescent="0.25">
      <c r="B881" s="18"/>
      <c r="C881" s="17"/>
      <c r="D881" s="33">
        <f>IFERROR(VLOOKUP(A881,'Banco de dados'!$A$6:H1077, 8,0),0)</f>
        <v>0</v>
      </c>
      <c r="E881" s="26">
        <f t="shared" si="41"/>
        <v>0</v>
      </c>
      <c r="F881" s="29">
        <f t="shared" si="39"/>
        <v>0</v>
      </c>
      <c r="G881" s="23">
        <f t="shared" si="40"/>
        <v>0</v>
      </c>
      <c r="H881" s="22">
        <f>IFERROR(VLOOKUP(A881,'Banco de dados'!$A$6:F1077, 3,0),0)</f>
        <v>0</v>
      </c>
      <c r="I881" s="24">
        <f>IFERROR(VLOOKUP(A881,'Banco de dados'!$A$6:$F$199, 5,0),0)</f>
        <v>0</v>
      </c>
      <c r="J881" s="19"/>
    </row>
    <row r="882" spans="2:10" x14ac:dyDescent="0.25">
      <c r="B882" s="18"/>
      <c r="C882" s="17"/>
      <c r="D882" s="33">
        <f>IFERROR(VLOOKUP(A882,'Banco de dados'!$A$6:H1078, 8,0),0)</f>
        <v>0</v>
      </c>
      <c r="E882" s="26">
        <f t="shared" si="41"/>
        <v>0</v>
      </c>
      <c r="F882" s="29">
        <f t="shared" si="39"/>
        <v>0</v>
      </c>
      <c r="G882" s="23">
        <f t="shared" si="40"/>
        <v>0</v>
      </c>
      <c r="H882" s="22">
        <f>IFERROR(VLOOKUP(A882,'Banco de dados'!$A$6:F1078, 3,0),0)</f>
        <v>0</v>
      </c>
      <c r="I882" s="24">
        <f>IFERROR(VLOOKUP(A882,'Banco de dados'!$A$6:$F$199, 5,0),0)</f>
        <v>0</v>
      </c>
      <c r="J882" s="19"/>
    </row>
    <row r="883" spans="2:10" x14ac:dyDescent="0.25">
      <c r="B883" s="18"/>
      <c r="C883" s="17"/>
      <c r="D883" s="33">
        <f>IFERROR(VLOOKUP(A883,'Banco de dados'!$A$6:H1079, 8,0),0)</f>
        <v>0</v>
      </c>
      <c r="E883" s="26">
        <f t="shared" si="41"/>
        <v>0</v>
      </c>
      <c r="F883" s="29">
        <f t="shared" si="39"/>
        <v>0</v>
      </c>
      <c r="G883" s="23">
        <f t="shared" si="40"/>
        <v>0</v>
      </c>
      <c r="H883" s="22">
        <f>IFERROR(VLOOKUP(A883,'Banco de dados'!$A$6:F1079, 3,0),0)</f>
        <v>0</v>
      </c>
      <c r="I883" s="24">
        <f>IFERROR(VLOOKUP(A883,'Banco de dados'!$A$6:$F$199, 5,0),0)</f>
        <v>0</v>
      </c>
      <c r="J883" s="19"/>
    </row>
    <row r="884" spans="2:10" x14ac:dyDescent="0.25">
      <c r="B884" s="18"/>
      <c r="C884" s="17"/>
      <c r="D884" s="33">
        <f>IFERROR(VLOOKUP(A884,'Banco de dados'!$A$6:H1080, 8,0),0)</f>
        <v>0</v>
      </c>
      <c r="E884" s="26">
        <f t="shared" si="41"/>
        <v>0</v>
      </c>
      <c r="F884" s="29">
        <f t="shared" si="39"/>
        <v>0</v>
      </c>
      <c r="G884" s="23">
        <f t="shared" si="40"/>
        <v>0</v>
      </c>
      <c r="H884" s="22">
        <f>IFERROR(VLOOKUP(A884,'Banco de dados'!$A$6:F1080, 3,0),0)</f>
        <v>0</v>
      </c>
      <c r="I884" s="24">
        <f>IFERROR(VLOOKUP(A884,'Banco de dados'!$A$6:$F$199, 5,0),0)</f>
        <v>0</v>
      </c>
      <c r="J884" s="19"/>
    </row>
    <row r="885" spans="2:10" x14ac:dyDescent="0.25">
      <c r="B885" s="18"/>
      <c r="C885" s="17"/>
      <c r="D885" s="33">
        <f>IFERROR(VLOOKUP(A885,'Banco de dados'!$A$6:H1081, 8,0),0)</f>
        <v>0</v>
      </c>
      <c r="E885" s="26">
        <f t="shared" si="41"/>
        <v>0</v>
      </c>
      <c r="F885" s="29">
        <f t="shared" si="39"/>
        <v>0</v>
      </c>
      <c r="G885" s="23">
        <f t="shared" si="40"/>
        <v>0</v>
      </c>
      <c r="H885" s="22">
        <f>IFERROR(VLOOKUP(A885,'Banco de dados'!$A$6:F1081, 3,0),0)</f>
        <v>0</v>
      </c>
      <c r="I885" s="24">
        <f>IFERROR(VLOOKUP(A885,'Banco de dados'!$A$6:$F$199, 5,0),0)</f>
        <v>0</v>
      </c>
      <c r="J885" s="19"/>
    </row>
    <row r="886" spans="2:10" x14ac:dyDescent="0.25">
      <c r="B886" s="18"/>
      <c r="C886" s="17"/>
      <c r="D886" s="33">
        <f>IFERROR(VLOOKUP(A886,'Banco de dados'!$A$6:H1082, 8,0),0)</f>
        <v>0</v>
      </c>
      <c r="E886" s="26">
        <f t="shared" si="41"/>
        <v>0</v>
      </c>
      <c r="F886" s="29">
        <f t="shared" si="39"/>
        <v>0</v>
      </c>
      <c r="G886" s="23">
        <f t="shared" si="40"/>
        <v>0</v>
      </c>
      <c r="H886" s="22">
        <f>IFERROR(VLOOKUP(A886,'Banco de dados'!$A$6:F1082, 3,0),0)</f>
        <v>0</v>
      </c>
      <c r="I886" s="24">
        <f>IFERROR(VLOOKUP(A886,'Banco de dados'!$A$6:$F$199, 5,0),0)</f>
        <v>0</v>
      </c>
      <c r="J886" s="19"/>
    </row>
    <row r="887" spans="2:10" x14ac:dyDescent="0.25">
      <c r="B887" s="18"/>
      <c r="C887" s="17"/>
      <c r="D887" s="33">
        <f>IFERROR(VLOOKUP(A887,'Banco de dados'!$A$6:H1083, 8,0),0)</f>
        <v>0</v>
      </c>
      <c r="E887" s="26">
        <f t="shared" si="41"/>
        <v>0</v>
      </c>
      <c r="F887" s="29">
        <f t="shared" si="39"/>
        <v>0</v>
      </c>
      <c r="G887" s="23">
        <f t="shared" si="40"/>
        <v>0</v>
      </c>
      <c r="H887" s="22">
        <f>IFERROR(VLOOKUP(A887,'Banco de dados'!$A$6:F1083, 3,0),0)</f>
        <v>0</v>
      </c>
      <c r="I887" s="24">
        <f>IFERROR(VLOOKUP(A887,'Banco de dados'!$A$6:$F$199, 5,0),0)</f>
        <v>0</v>
      </c>
      <c r="J887" s="19"/>
    </row>
    <row r="888" spans="2:10" x14ac:dyDescent="0.25">
      <c r="B888" s="18"/>
      <c r="C888" s="17"/>
      <c r="D888" s="33">
        <f>IFERROR(VLOOKUP(A888,'Banco de dados'!$A$6:H1084, 8,0),0)</f>
        <v>0</v>
      </c>
      <c r="E888" s="26">
        <f t="shared" si="41"/>
        <v>0</v>
      </c>
      <c r="F888" s="29">
        <f t="shared" si="39"/>
        <v>0</v>
      </c>
      <c r="G888" s="23">
        <f t="shared" si="40"/>
        <v>0</v>
      </c>
      <c r="H888" s="22">
        <f>IFERROR(VLOOKUP(A888,'Banco de dados'!$A$6:F1084, 3,0),0)</f>
        <v>0</v>
      </c>
      <c r="I888" s="24">
        <f>IFERROR(VLOOKUP(A888,'Banco de dados'!$A$6:$F$199, 5,0),0)</f>
        <v>0</v>
      </c>
      <c r="J888" s="19"/>
    </row>
    <row r="889" spans="2:10" x14ac:dyDescent="0.25">
      <c r="B889" s="18"/>
      <c r="C889" s="17"/>
      <c r="D889" s="33">
        <f>IFERROR(VLOOKUP(A889,'Banco de dados'!$A$6:H1085, 8,0),0)</f>
        <v>0</v>
      </c>
      <c r="E889" s="26">
        <f t="shared" si="41"/>
        <v>0</v>
      </c>
      <c r="F889" s="29">
        <f t="shared" si="39"/>
        <v>0</v>
      </c>
      <c r="G889" s="23">
        <f t="shared" si="40"/>
        <v>0</v>
      </c>
      <c r="H889" s="22">
        <f>IFERROR(VLOOKUP(A889,'Banco de dados'!$A$6:F1085, 3,0),0)</f>
        <v>0</v>
      </c>
      <c r="I889" s="24">
        <f>IFERROR(VLOOKUP(A889,'Banco de dados'!$A$6:$F$199, 5,0),0)</f>
        <v>0</v>
      </c>
      <c r="J889" s="19"/>
    </row>
    <row r="890" spans="2:10" x14ac:dyDescent="0.25">
      <c r="B890" s="18"/>
      <c r="C890" s="17"/>
      <c r="D890" s="33">
        <f>IFERROR(VLOOKUP(A890,'Banco de dados'!$A$6:H1086, 8,0),0)</f>
        <v>0</v>
      </c>
      <c r="E890" s="26">
        <f t="shared" si="41"/>
        <v>0</v>
      </c>
      <c r="F890" s="29">
        <f t="shared" si="39"/>
        <v>0</v>
      </c>
      <c r="G890" s="23">
        <f t="shared" si="40"/>
        <v>0</v>
      </c>
      <c r="H890" s="22">
        <f>IFERROR(VLOOKUP(A890,'Banco de dados'!$A$6:F1086, 3,0),0)</f>
        <v>0</v>
      </c>
      <c r="I890" s="24">
        <f>IFERROR(VLOOKUP(A890,'Banco de dados'!$A$6:$F$199, 5,0),0)</f>
        <v>0</v>
      </c>
      <c r="J890" s="19"/>
    </row>
    <row r="891" spans="2:10" x14ac:dyDescent="0.25">
      <c r="B891" s="18"/>
      <c r="C891" s="17"/>
      <c r="D891" s="33">
        <f>IFERROR(VLOOKUP(A891,'Banco de dados'!$A$6:H1087, 8,0),0)</f>
        <v>0</v>
      </c>
      <c r="E891" s="26">
        <f t="shared" si="41"/>
        <v>0</v>
      </c>
      <c r="F891" s="29">
        <f t="shared" si="39"/>
        <v>0</v>
      </c>
      <c r="G891" s="23">
        <f t="shared" si="40"/>
        <v>0</v>
      </c>
      <c r="H891" s="22">
        <f>IFERROR(VLOOKUP(A891,'Banco de dados'!$A$6:F1087, 3,0),0)</f>
        <v>0</v>
      </c>
      <c r="I891" s="24">
        <f>IFERROR(VLOOKUP(A891,'Banco de dados'!$A$6:$F$199, 5,0),0)</f>
        <v>0</v>
      </c>
      <c r="J891" s="19"/>
    </row>
    <row r="892" spans="2:10" x14ac:dyDescent="0.25">
      <c r="B892" s="18"/>
      <c r="C892" s="17"/>
      <c r="D892" s="33">
        <f>IFERROR(VLOOKUP(A892,'Banco de dados'!$A$6:H1088, 8,0),0)</f>
        <v>0</v>
      </c>
      <c r="E892" s="26">
        <f t="shared" si="41"/>
        <v>0</v>
      </c>
      <c r="F892" s="29">
        <f t="shared" si="39"/>
        <v>0</v>
      </c>
      <c r="G892" s="23">
        <f t="shared" si="40"/>
        <v>0</v>
      </c>
      <c r="H892" s="22">
        <f>IFERROR(VLOOKUP(A892,'Banco de dados'!$A$6:F1088, 3,0),0)</f>
        <v>0</v>
      </c>
      <c r="I892" s="24">
        <f>IFERROR(VLOOKUP(A892,'Banco de dados'!$A$6:$F$199, 5,0),0)</f>
        <v>0</v>
      </c>
      <c r="J892" s="19"/>
    </row>
    <row r="893" spans="2:10" x14ac:dyDescent="0.25">
      <c r="B893" s="18"/>
      <c r="C893" s="17"/>
      <c r="D893" s="33">
        <f>IFERROR(VLOOKUP(A893,'Banco de dados'!$A$6:H1089, 8,0),0)</f>
        <v>0</v>
      </c>
      <c r="E893" s="26">
        <f t="shared" si="41"/>
        <v>0</v>
      </c>
      <c r="F893" s="29">
        <f t="shared" si="39"/>
        <v>0</v>
      </c>
      <c r="G893" s="23">
        <f t="shared" si="40"/>
        <v>0</v>
      </c>
      <c r="H893" s="22">
        <f>IFERROR(VLOOKUP(A893,'Banco de dados'!$A$6:F1089, 3,0),0)</f>
        <v>0</v>
      </c>
      <c r="I893" s="24">
        <f>IFERROR(VLOOKUP(A893,'Banco de dados'!$A$6:$F$199, 5,0),0)</f>
        <v>0</v>
      </c>
      <c r="J893" s="19"/>
    </row>
    <row r="894" spans="2:10" x14ac:dyDescent="0.25">
      <c r="B894" s="18"/>
      <c r="C894" s="17"/>
      <c r="D894" s="33">
        <f>IFERROR(VLOOKUP(A894,'Banco de dados'!$A$6:H1090, 8,0),0)</f>
        <v>0</v>
      </c>
      <c r="E894" s="26">
        <f t="shared" si="41"/>
        <v>0</v>
      </c>
      <c r="F894" s="29">
        <f t="shared" si="39"/>
        <v>0</v>
      </c>
      <c r="G894" s="23">
        <f t="shared" si="40"/>
        <v>0</v>
      </c>
      <c r="H894" s="22">
        <f>IFERROR(VLOOKUP(A894,'Banco de dados'!$A$6:F1090, 3,0),0)</f>
        <v>0</v>
      </c>
      <c r="I894" s="24">
        <f>IFERROR(VLOOKUP(A894,'Banco de dados'!$A$6:$F$199, 5,0),0)</f>
        <v>0</v>
      </c>
      <c r="J894" s="19"/>
    </row>
    <row r="895" spans="2:10" x14ac:dyDescent="0.25">
      <c r="B895" s="18"/>
      <c r="C895" s="17"/>
      <c r="D895" s="33">
        <f>IFERROR(VLOOKUP(A895,'Banco de dados'!$A$6:H1091, 8,0),0)</f>
        <v>0</v>
      </c>
      <c r="E895" s="26">
        <f t="shared" si="41"/>
        <v>0</v>
      </c>
      <c r="F895" s="29">
        <f t="shared" si="39"/>
        <v>0</v>
      </c>
      <c r="G895" s="23">
        <f t="shared" si="40"/>
        <v>0</v>
      </c>
      <c r="H895" s="22">
        <f>IFERROR(VLOOKUP(A895,'Banco de dados'!$A$6:F1091, 3,0),0)</f>
        <v>0</v>
      </c>
      <c r="I895" s="24">
        <f>IFERROR(VLOOKUP(A895,'Banco de dados'!$A$6:$F$199, 5,0),0)</f>
        <v>0</v>
      </c>
      <c r="J895" s="19"/>
    </row>
    <row r="896" spans="2:10" x14ac:dyDescent="0.25">
      <c r="B896" s="18"/>
      <c r="C896" s="17"/>
      <c r="D896" s="33">
        <f>IFERROR(VLOOKUP(A896,'Banco de dados'!$A$6:H1092, 8,0),0)</f>
        <v>0</v>
      </c>
      <c r="E896" s="26">
        <f t="shared" si="41"/>
        <v>0</v>
      </c>
      <c r="F896" s="29">
        <f t="shared" si="39"/>
        <v>0</v>
      </c>
      <c r="G896" s="23">
        <f t="shared" si="40"/>
        <v>0</v>
      </c>
      <c r="H896" s="22">
        <f>IFERROR(VLOOKUP(A896,'Banco de dados'!$A$6:F1092, 3,0),0)</f>
        <v>0</v>
      </c>
      <c r="I896" s="24">
        <f>IFERROR(VLOOKUP(A896,'Banco de dados'!$A$6:$F$199, 5,0),0)</f>
        <v>0</v>
      </c>
      <c r="J896" s="19"/>
    </row>
    <row r="897" spans="2:10" x14ac:dyDescent="0.25">
      <c r="B897" s="18"/>
      <c r="C897" s="17"/>
      <c r="D897" s="33">
        <f>IFERROR(VLOOKUP(A897,'Banco de dados'!$A$6:H1093, 8,0),0)</f>
        <v>0</v>
      </c>
      <c r="E897" s="26">
        <f t="shared" si="41"/>
        <v>0</v>
      </c>
      <c r="F897" s="29">
        <f t="shared" si="39"/>
        <v>0</v>
      </c>
      <c r="G897" s="23">
        <f t="shared" si="40"/>
        <v>0</v>
      </c>
      <c r="H897" s="22">
        <f>IFERROR(VLOOKUP(A897,'Banco de dados'!$A$6:F1093, 3,0),0)</f>
        <v>0</v>
      </c>
      <c r="I897" s="24">
        <f>IFERROR(VLOOKUP(A897,'Banco de dados'!$A$6:$F$199, 5,0),0)</f>
        <v>0</v>
      </c>
      <c r="J897" s="19"/>
    </row>
    <row r="898" spans="2:10" x14ac:dyDescent="0.25">
      <c r="B898" s="18"/>
      <c r="C898" s="17"/>
      <c r="D898" s="33">
        <f>IFERROR(VLOOKUP(A898,'Banco de dados'!$A$6:H1094, 8,0),0)</f>
        <v>0</v>
      </c>
      <c r="E898" s="26">
        <f t="shared" si="41"/>
        <v>0</v>
      </c>
      <c r="F898" s="29">
        <f t="shared" si="39"/>
        <v>0</v>
      </c>
      <c r="G898" s="23">
        <f t="shared" si="40"/>
        <v>0</v>
      </c>
      <c r="H898" s="22">
        <f>IFERROR(VLOOKUP(A898,'Banco de dados'!$A$6:F1094, 3,0),0)</f>
        <v>0</v>
      </c>
      <c r="I898" s="24">
        <f>IFERROR(VLOOKUP(A898,'Banco de dados'!$A$6:$F$199, 5,0),0)</f>
        <v>0</v>
      </c>
      <c r="J898" s="19"/>
    </row>
    <row r="899" spans="2:10" x14ac:dyDescent="0.25">
      <c r="B899" s="18"/>
      <c r="C899" s="17"/>
      <c r="D899" s="33">
        <f>IFERROR(VLOOKUP(A899,'Banco de dados'!$A$6:H1095, 8,0),0)</f>
        <v>0</v>
      </c>
      <c r="E899" s="26">
        <f t="shared" si="41"/>
        <v>0</v>
      </c>
      <c r="F899" s="29">
        <f t="shared" ref="F899:F962" si="42">E899*I899</f>
        <v>0</v>
      </c>
      <c r="G899" s="23">
        <f t="shared" ref="G899:G962" si="43">E899*H899</f>
        <v>0</v>
      </c>
      <c r="H899" s="22">
        <f>IFERROR(VLOOKUP(A899,'Banco de dados'!$A$6:F1095, 3,0),0)</f>
        <v>0</v>
      </c>
      <c r="I899" s="24">
        <f>IFERROR(VLOOKUP(A899,'Banco de dados'!$A$6:$F$199, 5,0),0)</f>
        <v>0</v>
      </c>
      <c r="J899" s="19"/>
    </row>
    <row r="900" spans="2:10" x14ac:dyDescent="0.25">
      <c r="B900" s="18"/>
      <c r="C900" s="17"/>
      <c r="D900" s="33">
        <f>IFERROR(VLOOKUP(A900,'Banco de dados'!$A$6:H1096, 8,0),0)</f>
        <v>0</v>
      </c>
      <c r="E900" s="26">
        <f t="shared" ref="E900:E963" si="44">B900*C900</f>
        <v>0</v>
      </c>
      <c r="F900" s="29">
        <f t="shared" si="42"/>
        <v>0</v>
      </c>
      <c r="G900" s="23">
        <f t="shared" si="43"/>
        <v>0</v>
      </c>
      <c r="H900" s="22">
        <f>IFERROR(VLOOKUP(A900,'Banco de dados'!$A$6:F1096, 3,0),0)</f>
        <v>0</v>
      </c>
      <c r="I900" s="24">
        <f>IFERROR(VLOOKUP(A900,'Banco de dados'!$A$6:$F$199, 5,0),0)</f>
        <v>0</v>
      </c>
      <c r="J900" s="19"/>
    </row>
    <row r="901" spans="2:10" x14ac:dyDescent="0.25">
      <c r="B901" s="18"/>
      <c r="C901" s="17"/>
      <c r="D901" s="33">
        <f>IFERROR(VLOOKUP(A901,'Banco de dados'!$A$6:H1097, 8,0),0)</f>
        <v>0</v>
      </c>
      <c r="E901" s="26">
        <f t="shared" si="44"/>
        <v>0</v>
      </c>
      <c r="F901" s="29">
        <f t="shared" si="42"/>
        <v>0</v>
      </c>
      <c r="G901" s="23">
        <f t="shared" si="43"/>
        <v>0</v>
      </c>
      <c r="H901" s="22">
        <f>IFERROR(VLOOKUP(A901,'Banco de dados'!$A$6:F1097, 3,0),0)</f>
        <v>0</v>
      </c>
      <c r="I901" s="24">
        <f>IFERROR(VLOOKUP(A901,'Banco de dados'!$A$6:$F$199, 5,0),0)</f>
        <v>0</v>
      </c>
      <c r="J901" s="19"/>
    </row>
    <row r="902" spans="2:10" x14ac:dyDescent="0.25">
      <c r="B902" s="18"/>
      <c r="C902" s="17"/>
      <c r="D902" s="33">
        <f>IFERROR(VLOOKUP(A902,'Banco de dados'!$A$6:H1098, 8,0),0)</f>
        <v>0</v>
      </c>
      <c r="E902" s="26">
        <f t="shared" si="44"/>
        <v>0</v>
      </c>
      <c r="F902" s="29">
        <f t="shared" si="42"/>
        <v>0</v>
      </c>
      <c r="G902" s="23">
        <f t="shared" si="43"/>
        <v>0</v>
      </c>
      <c r="H902" s="22">
        <f>IFERROR(VLOOKUP(A902,'Banco de dados'!$A$6:F1098, 3,0),0)</f>
        <v>0</v>
      </c>
      <c r="I902" s="24">
        <f>IFERROR(VLOOKUP(A902,'Banco de dados'!$A$6:$F$199, 5,0),0)</f>
        <v>0</v>
      </c>
      <c r="J902" s="19"/>
    </row>
    <row r="903" spans="2:10" x14ac:dyDescent="0.25">
      <c r="B903" s="18"/>
      <c r="C903" s="17"/>
      <c r="D903" s="33">
        <f>IFERROR(VLOOKUP(A903,'Banco de dados'!$A$6:H1099, 8,0),0)</f>
        <v>0</v>
      </c>
      <c r="E903" s="26">
        <f t="shared" si="44"/>
        <v>0</v>
      </c>
      <c r="F903" s="29">
        <f t="shared" si="42"/>
        <v>0</v>
      </c>
      <c r="G903" s="23">
        <f t="shared" si="43"/>
        <v>0</v>
      </c>
      <c r="H903" s="22">
        <f>IFERROR(VLOOKUP(A903,'Banco de dados'!$A$6:F1099, 3,0),0)</f>
        <v>0</v>
      </c>
      <c r="I903" s="24">
        <f>IFERROR(VLOOKUP(A903,'Banco de dados'!$A$6:$F$199, 5,0),0)</f>
        <v>0</v>
      </c>
      <c r="J903" s="19"/>
    </row>
    <row r="904" spans="2:10" x14ac:dyDescent="0.25">
      <c r="B904" s="18"/>
      <c r="C904" s="17"/>
      <c r="D904" s="33">
        <f>IFERROR(VLOOKUP(A904,'Banco de dados'!$A$6:H1100, 8,0),0)</f>
        <v>0</v>
      </c>
      <c r="E904" s="26">
        <f t="shared" si="44"/>
        <v>0</v>
      </c>
      <c r="F904" s="29">
        <f t="shared" si="42"/>
        <v>0</v>
      </c>
      <c r="G904" s="23">
        <f t="shared" si="43"/>
        <v>0</v>
      </c>
      <c r="H904" s="22">
        <f>IFERROR(VLOOKUP(A904,'Banco de dados'!$A$6:F1100, 3,0),0)</f>
        <v>0</v>
      </c>
      <c r="I904" s="24">
        <f>IFERROR(VLOOKUP(A904,'Banco de dados'!$A$6:$F$199, 5,0),0)</f>
        <v>0</v>
      </c>
      <c r="J904" s="19"/>
    </row>
    <row r="905" spans="2:10" x14ac:dyDescent="0.25">
      <c r="B905" s="18"/>
      <c r="C905" s="17"/>
      <c r="D905" s="33">
        <f>IFERROR(VLOOKUP(A905,'Banco de dados'!$A$6:H1101, 8,0),0)</f>
        <v>0</v>
      </c>
      <c r="E905" s="26">
        <f t="shared" si="44"/>
        <v>0</v>
      </c>
      <c r="F905" s="29">
        <f t="shared" si="42"/>
        <v>0</v>
      </c>
      <c r="G905" s="23">
        <f t="shared" si="43"/>
        <v>0</v>
      </c>
      <c r="H905" s="22">
        <f>IFERROR(VLOOKUP(A905,'Banco de dados'!$A$6:F1101, 3,0),0)</f>
        <v>0</v>
      </c>
      <c r="I905" s="24">
        <f>IFERROR(VLOOKUP(A905,'Banco de dados'!$A$6:$F$199, 5,0),0)</f>
        <v>0</v>
      </c>
      <c r="J905" s="19"/>
    </row>
    <row r="906" spans="2:10" x14ac:dyDescent="0.25">
      <c r="B906" s="18"/>
      <c r="C906" s="17"/>
      <c r="D906" s="33">
        <f>IFERROR(VLOOKUP(A906,'Banco de dados'!$A$6:H1102, 8,0),0)</f>
        <v>0</v>
      </c>
      <c r="E906" s="26">
        <f t="shared" si="44"/>
        <v>0</v>
      </c>
      <c r="F906" s="29">
        <f t="shared" si="42"/>
        <v>0</v>
      </c>
      <c r="G906" s="23">
        <f t="shared" si="43"/>
        <v>0</v>
      </c>
      <c r="H906" s="22">
        <f>IFERROR(VLOOKUP(A906,'Banco de dados'!$A$6:F1102, 3,0),0)</f>
        <v>0</v>
      </c>
      <c r="I906" s="24">
        <f>IFERROR(VLOOKUP(A906,'Banco de dados'!$A$6:$F$199, 5,0),0)</f>
        <v>0</v>
      </c>
      <c r="J906" s="19"/>
    </row>
    <row r="907" spans="2:10" x14ac:dyDescent="0.25">
      <c r="B907" s="18"/>
      <c r="C907" s="17"/>
      <c r="D907" s="33">
        <f>IFERROR(VLOOKUP(A907,'Banco de dados'!$A$6:H1103, 8,0),0)</f>
        <v>0</v>
      </c>
      <c r="E907" s="26">
        <f t="shared" si="44"/>
        <v>0</v>
      </c>
      <c r="F907" s="29">
        <f t="shared" si="42"/>
        <v>0</v>
      </c>
      <c r="G907" s="23">
        <f t="shared" si="43"/>
        <v>0</v>
      </c>
      <c r="H907" s="22">
        <f>IFERROR(VLOOKUP(A907,'Banco de dados'!$A$6:F1103, 3,0),0)</f>
        <v>0</v>
      </c>
      <c r="I907" s="24">
        <f>IFERROR(VLOOKUP(A907,'Banco de dados'!$A$6:$F$199, 5,0),0)</f>
        <v>0</v>
      </c>
      <c r="J907" s="19"/>
    </row>
    <row r="908" spans="2:10" x14ac:dyDescent="0.25">
      <c r="B908" s="18"/>
      <c r="C908" s="17"/>
      <c r="D908" s="33">
        <f>IFERROR(VLOOKUP(A908,'Banco de dados'!$A$6:H1104, 8,0),0)</f>
        <v>0</v>
      </c>
      <c r="E908" s="26">
        <f t="shared" si="44"/>
        <v>0</v>
      </c>
      <c r="F908" s="29">
        <f t="shared" si="42"/>
        <v>0</v>
      </c>
      <c r="G908" s="23">
        <f t="shared" si="43"/>
        <v>0</v>
      </c>
      <c r="H908" s="22">
        <f>IFERROR(VLOOKUP(A908,'Banco de dados'!$A$6:F1104, 3,0),0)</f>
        <v>0</v>
      </c>
      <c r="I908" s="24">
        <f>IFERROR(VLOOKUP(A908,'Banco de dados'!$A$6:$F$199, 5,0),0)</f>
        <v>0</v>
      </c>
      <c r="J908" s="19"/>
    </row>
    <row r="909" spans="2:10" x14ac:dyDescent="0.25">
      <c r="B909" s="18"/>
      <c r="C909" s="17"/>
      <c r="D909" s="33">
        <f>IFERROR(VLOOKUP(A909,'Banco de dados'!$A$6:H1105, 8,0),0)</f>
        <v>0</v>
      </c>
      <c r="E909" s="26">
        <f t="shared" si="44"/>
        <v>0</v>
      </c>
      <c r="F909" s="29">
        <f t="shared" si="42"/>
        <v>0</v>
      </c>
      <c r="G909" s="23">
        <f t="shared" si="43"/>
        <v>0</v>
      </c>
      <c r="H909" s="22">
        <f>IFERROR(VLOOKUP(A909,'Banco de dados'!$A$6:F1105, 3,0),0)</f>
        <v>0</v>
      </c>
      <c r="I909" s="24">
        <f>IFERROR(VLOOKUP(A909,'Banco de dados'!$A$6:$F$199, 5,0),0)</f>
        <v>0</v>
      </c>
      <c r="J909" s="19"/>
    </row>
    <row r="910" spans="2:10" x14ac:dyDescent="0.25">
      <c r="B910" s="18"/>
      <c r="C910" s="17"/>
      <c r="D910" s="33">
        <f>IFERROR(VLOOKUP(A910,'Banco de dados'!$A$6:H1106, 8,0),0)</f>
        <v>0</v>
      </c>
      <c r="E910" s="26">
        <f t="shared" si="44"/>
        <v>0</v>
      </c>
      <c r="F910" s="29">
        <f t="shared" si="42"/>
        <v>0</v>
      </c>
      <c r="G910" s="23">
        <f t="shared" si="43"/>
        <v>0</v>
      </c>
      <c r="H910" s="22">
        <f>IFERROR(VLOOKUP(A910,'Banco de dados'!$A$6:F1106, 3,0),0)</f>
        <v>0</v>
      </c>
      <c r="I910" s="24">
        <f>IFERROR(VLOOKUP(A910,'Banco de dados'!$A$6:$F$199, 5,0),0)</f>
        <v>0</v>
      </c>
      <c r="J910" s="19"/>
    </row>
    <row r="911" spans="2:10" x14ac:dyDescent="0.25">
      <c r="B911" s="18"/>
      <c r="C911" s="17"/>
      <c r="D911" s="33">
        <f>IFERROR(VLOOKUP(A911,'Banco de dados'!$A$6:H1107, 8,0),0)</f>
        <v>0</v>
      </c>
      <c r="E911" s="26">
        <f t="shared" si="44"/>
        <v>0</v>
      </c>
      <c r="F911" s="29">
        <f t="shared" si="42"/>
        <v>0</v>
      </c>
      <c r="G911" s="23">
        <f t="shared" si="43"/>
        <v>0</v>
      </c>
      <c r="H911" s="22">
        <f>IFERROR(VLOOKUP(A911,'Banco de dados'!$A$6:F1107, 3,0),0)</f>
        <v>0</v>
      </c>
      <c r="I911" s="24">
        <f>IFERROR(VLOOKUP(A911,'Banco de dados'!$A$6:$F$199, 5,0),0)</f>
        <v>0</v>
      </c>
      <c r="J911" s="19"/>
    </row>
    <row r="912" spans="2:10" x14ac:dyDescent="0.25">
      <c r="B912" s="18"/>
      <c r="C912" s="17"/>
      <c r="D912" s="33">
        <f>IFERROR(VLOOKUP(A912,'Banco de dados'!$A$6:H1108, 8,0),0)</f>
        <v>0</v>
      </c>
      <c r="E912" s="26">
        <f t="shared" si="44"/>
        <v>0</v>
      </c>
      <c r="F912" s="29">
        <f t="shared" si="42"/>
        <v>0</v>
      </c>
      <c r="G912" s="23">
        <f t="shared" si="43"/>
        <v>0</v>
      </c>
      <c r="H912" s="22">
        <f>IFERROR(VLOOKUP(A912,'Banco de dados'!$A$6:F1108, 3,0),0)</f>
        <v>0</v>
      </c>
      <c r="I912" s="24">
        <f>IFERROR(VLOOKUP(A912,'Banco de dados'!$A$6:$F$199, 5,0),0)</f>
        <v>0</v>
      </c>
      <c r="J912" s="19"/>
    </row>
    <row r="913" spans="2:10" x14ac:dyDescent="0.25">
      <c r="B913" s="18"/>
      <c r="C913" s="17"/>
      <c r="D913" s="33">
        <f>IFERROR(VLOOKUP(A913,'Banco de dados'!$A$6:H1109, 8,0),0)</f>
        <v>0</v>
      </c>
      <c r="E913" s="26">
        <f t="shared" si="44"/>
        <v>0</v>
      </c>
      <c r="F913" s="29">
        <f t="shared" si="42"/>
        <v>0</v>
      </c>
      <c r="G913" s="23">
        <f t="shared" si="43"/>
        <v>0</v>
      </c>
      <c r="H913" s="22">
        <f>IFERROR(VLOOKUP(A913,'Banco de dados'!$A$6:F1109, 3,0),0)</f>
        <v>0</v>
      </c>
      <c r="I913" s="24">
        <f>IFERROR(VLOOKUP(A913,'Banco de dados'!$A$6:$F$199, 5,0),0)</f>
        <v>0</v>
      </c>
      <c r="J913" s="19"/>
    </row>
    <row r="914" spans="2:10" x14ac:dyDescent="0.25">
      <c r="B914" s="18"/>
      <c r="C914" s="17"/>
      <c r="D914" s="33">
        <f>IFERROR(VLOOKUP(A914,'Banco de dados'!$A$6:H1110, 8,0),0)</f>
        <v>0</v>
      </c>
      <c r="E914" s="26">
        <f t="shared" si="44"/>
        <v>0</v>
      </c>
      <c r="F914" s="29">
        <f t="shared" si="42"/>
        <v>0</v>
      </c>
      <c r="G914" s="23">
        <f t="shared" si="43"/>
        <v>0</v>
      </c>
      <c r="H914" s="22">
        <f>IFERROR(VLOOKUP(A914,'Banco de dados'!$A$6:F1110, 3,0),0)</f>
        <v>0</v>
      </c>
      <c r="I914" s="24">
        <f>IFERROR(VLOOKUP(A914,'Banco de dados'!$A$6:$F$199, 5,0),0)</f>
        <v>0</v>
      </c>
      <c r="J914" s="19"/>
    </row>
    <row r="915" spans="2:10" x14ac:dyDescent="0.25">
      <c r="B915" s="18"/>
      <c r="C915" s="17"/>
      <c r="D915" s="33">
        <f>IFERROR(VLOOKUP(A915,'Banco de dados'!$A$6:H1111, 8,0),0)</f>
        <v>0</v>
      </c>
      <c r="E915" s="26">
        <f t="shared" si="44"/>
        <v>0</v>
      </c>
      <c r="F915" s="29">
        <f t="shared" si="42"/>
        <v>0</v>
      </c>
      <c r="G915" s="23">
        <f t="shared" si="43"/>
        <v>0</v>
      </c>
      <c r="H915" s="22">
        <f>IFERROR(VLOOKUP(A915,'Banco de dados'!$A$6:F1111, 3,0),0)</f>
        <v>0</v>
      </c>
      <c r="I915" s="24">
        <f>IFERROR(VLOOKUP(A915,'Banco de dados'!$A$6:$F$199, 5,0),0)</f>
        <v>0</v>
      </c>
      <c r="J915" s="19"/>
    </row>
    <row r="916" spans="2:10" x14ac:dyDescent="0.25">
      <c r="B916" s="18"/>
      <c r="C916" s="17"/>
      <c r="D916" s="33">
        <f>IFERROR(VLOOKUP(A916,'Banco de dados'!$A$6:H1112, 8,0),0)</f>
        <v>0</v>
      </c>
      <c r="E916" s="26">
        <f t="shared" si="44"/>
        <v>0</v>
      </c>
      <c r="F916" s="29">
        <f t="shared" si="42"/>
        <v>0</v>
      </c>
      <c r="G916" s="23">
        <f t="shared" si="43"/>
        <v>0</v>
      </c>
      <c r="H916" s="22">
        <f>IFERROR(VLOOKUP(A916,'Banco de dados'!$A$6:F1112, 3,0),0)</f>
        <v>0</v>
      </c>
      <c r="I916" s="24">
        <f>IFERROR(VLOOKUP(A916,'Banco de dados'!$A$6:$F$199, 5,0),0)</f>
        <v>0</v>
      </c>
      <c r="J916" s="19"/>
    </row>
    <row r="917" spans="2:10" x14ac:dyDescent="0.25">
      <c r="B917" s="18"/>
      <c r="C917" s="17"/>
      <c r="D917" s="33">
        <f>IFERROR(VLOOKUP(A917,'Banco de dados'!$A$6:H1113, 8,0),0)</f>
        <v>0</v>
      </c>
      <c r="E917" s="26">
        <f t="shared" si="44"/>
        <v>0</v>
      </c>
      <c r="F917" s="29">
        <f t="shared" si="42"/>
        <v>0</v>
      </c>
      <c r="G917" s="23">
        <f t="shared" si="43"/>
        <v>0</v>
      </c>
      <c r="H917" s="22">
        <f>IFERROR(VLOOKUP(A917,'Banco de dados'!$A$6:F1113, 3,0),0)</f>
        <v>0</v>
      </c>
      <c r="I917" s="24">
        <f>IFERROR(VLOOKUP(A917,'Banco de dados'!$A$6:$F$199, 5,0),0)</f>
        <v>0</v>
      </c>
      <c r="J917" s="19"/>
    </row>
    <row r="918" spans="2:10" x14ac:dyDescent="0.25">
      <c r="B918" s="18"/>
      <c r="C918" s="17"/>
      <c r="D918" s="33">
        <f>IFERROR(VLOOKUP(A918,'Banco de dados'!$A$6:H1114, 8,0),0)</f>
        <v>0</v>
      </c>
      <c r="E918" s="26">
        <f t="shared" si="44"/>
        <v>0</v>
      </c>
      <c r="F918" s="29">
        <f t="shared" si="42"/>
        <v>0</v>
      </c>
      <c r="G918" s="23">
        <f t="shared" si="43"/>
        <v>0</v>
      </c>
      <c r="H918" s="22">
        <f>IFERROR(VLOOKUP(A918,'Banco de dados'!$A$6:F1114, 3,0),0)</f>
        <v>0</v>
      </c>
      <c r="I918" s="24">
        <f>IFERROR(VLOOKUP(A918,'Banco de dados'!$A$6:$F$199, 5,0),0)</f>
        <v>0</v>
      </c>
      <c r="J918" s="19"/>
    </row>
    <row r="919" spans="2:10" x14ac:dyDescent="0.25">
      <c r="B919" s="18"/>
      <c r="C919" s="17"/>
      <c r="D919" s="33">
        <f>IFERROR(VLOOKUP(A919,'Banco de dados'!$A$6:H1115, 8,0),0)</f>
        <v>0</v>
      </c>
      <c r="E919" s="26">
        <f t="shared" si="44"/>
        <v>0</v>
      </c>
      <c r="F919" s="29">
        <f t="shared" si="42"/>
        <v>0</v>
      </c>
      <c r="G919" s="23">
        <f t="shared" si="43"/>
        <v>0</v>
      </c>
      <c r="H919" s="22">
        <f>IFERROR(VLOOKUP(A919,'Banco de dados'!$A$6:F1115, 3,0),0)</f>
        <v>0</v>
      </c>
      <c r="I919" s="24">
        <f>IFERROR(VLOOKUP(A919,'Banco de dados'!$A$6:$F$199, 5,0),0)</f>
        <v>0</v>
      </c>
      <c r="J919" s="19"/>
    </row>
    <row r="920" spans="2:10" x14ac:dyDescent="0.25">
      <c r="B920" s="18"/>
      <c r="C920" s="17"/>
      <c r="D920" s="33">
        <f>IFERROR(VLOOKUP(A920,'Banco de dados'!$A$6:H1116, 8,0),0)</f>
        <v>0</v>
      </c>
      <c r="E920" s="26">
        <f t="shared" si="44"/>
        <v>0</v>
      </c>
      <c r="F920" s="29">
        <f t="shared" si="42"/>
        <v>0</v>
      </c>
      <c r="G920" s="23">
        <f t="shared" si="43"/>
        <v>0</v>
      </c>
      <c r="H920" s="22">
        <f>IFERROR(VLOOKUP(A920,'Banco de dados'!$A$6:F1116, 3,0),0)</f>
        <v>0</v>
      </c>
      <c r="I920" s="24">
        <f>IFERROR(VLOOKUP(A920,'Banco de dados'!$A$6:$F$199, 5,0),0)</f>
        <v>0</v>
      </c>
      <c r="J920" s="19"/>
    </row>
    <row r="921" spans="2:10" x14ac:dyDescent="0.25">
      <c r="B921" s="18"/>
      <c r="C921" s="17"/>
      <c r="D921" s="33">
        <f>IFERROR(VLOOKUP(A921,'Banco de dados'!$A$6:H1117, 8,0),0)</f>
        <v>0</v>
      </c>
      <c r="E921" s="26">
        <f t="shared" si="44"/>
        <v>0</v>
      </c>
      <c r="F921" s="29">
        <f t="shared" si="42"/>
        <v>0</v>
      </c>
      <c r="G921" s="23">
        <f t="shared" si="43"/>
        <v>0</v>
      </c>
      <c r="H921" s="22">
        <f>IFERROR(VLOOKUP(A921,'Banco de dados'!$A$6:F1117, 3,0),0)</f>
        <v>0</v>
      </c>
      <c r="I921" s="24">
        <f>IFERROR(VLOOKUP(A921,'Banco de dados'!$A$6:$F$199, 5,0),0)</f>
        <v>0</v>
      </c>
      <c r="J921" s="19"/>
    </row>
    <row r="922" spans="2:10" x14ac:dyDescent="0.25">
      <c r="B922" s="18"/>
      <c r="C922" s="17"/>
      <c r="D922" s="33">
        <f>IFERROR(VLOOKUP(A922,'Banco de dados'!$A$6:H1118, 8,0),0)</f>
        <v>0</v>
      </c>
      <c r="E922" s="26">
        <f t="shared" si="44"/>
        <v>0</v>
      </c>
      <c r="F922" s="29">
        <f t="shared" si="42"/>
        <v>0</v>
      </c>
      <c r="G922" s="23">
        <f t="shared" si="43"/>
        <v>0</v>
      </c>
      <c r="H922" s="22">
        <f>IFERROR(VLOOKUP(A922,'Banco de dados'!$A$6:F1118, 3,0),0)</f>
        <v>0</v>
      </c>
      <c r="I922" s="24">
        <f>IFERROR(VLOOKUP(A922,'Banco de dados'!$A$6:$F$199, 5,0),0)</f>
        <v>0</v>
      </c>
      <c r="J922" s="19"/>
    </row>
    <row r="923" spans="2:10" x14ac:dyDescent="0.25">
      <c r="B923" s="18"/>
      <c r="C923" s="17"/>
      <c r="D923" s="33">
        <f>IFERROR(VLOOKUP(A923,'Banco de dados'!$A$6:H1119, 8,0),0)</f>
        <v>0</v>
      </c>
      <c r="E923" s="26">
        <f t="shared" si="44"/>
        <v>0</v>
      </c>
      <c r="F923" s="29">
        <f t="shared" si="42"/>
        <v>0</v>
      </c>
      <c r="G923" s="23">
        <f t="shared" si="43"/>
        <v>0</v>
      </c>
      <c r="H923" s="22">
        <f>IFERROR(VLOOKUP(A923,'Banco de dados'!$A$6:F1119, 3,0),0)</f>
        <v>0</v>
      </c>
      <c r="I923" s="24">
        <f>IFERROR(VLOOKUP(A923,'Banco de dados'!$A$6:$F$199, 5,0),0)</f>
        <v>0</v>
      </c>
      <c r="J923" s="19"/>
    </row>
    <row r="924" spans="2:10" x14ac:dyDescent="0.25">
      <c r="B924" s="18"/>
      <c r="C924" s="17"/>
      <c r="D924" s="33">
        <f>IFERROR(VLOOKUP(A924,'Banco de dados'!$A$6:H1120, 8,0),0)</f>
        <v>0</v>
      </c>
      <c r="E924" s="26">
        <f t="shared" si="44"/>
        <v>0</v>
      </c>
      <c r="F924" s="29">
        <f t="shared" si="42"/>
        <v>0</v>
      </c>
      <c r="G924" s="23">
        <f t="shared" si="43"/>
        <v>0</v>
      </c>
      <c r="H924" s="22">
        <f>IFERROR(VLOOKUP(A924,'Banco de dados'!$A$6:F1120, 3,0),0)</f>
        <v>0</v>
      </c>
      <c r="I924" s="24">
        <f>IFERROR(VLOOKUP(A924,'Banco de dados'!$A$6:$F$199, 5,0),0)</f>
        <v>0</v>
      </c>
      <c r="J924" s="19"/>
    </row>
    <row r="925" spans="2:10" x14ac:dyDescent="0.25">
      <c r="B925" s="18"/>
      <c r="C925" s="17"/>
      <c r="D925" s="33">
        <f>IFERROR(VLOOKUP(A925,'Banco de dados'!$A$6:H1121, 8,0),0)</f>
        <v>0</v>
      </c>
      <c r="E925" s="26">
        <f t="shared" si="44"/>
        <v>0</v>
      </c>
      <c r="F925" s="29">
        <f t="shared" si="42"/>
        <v>0</v>
      </c>
      <c r="G925" s="23">
        <f t="shared" si="43"/>
        <v>0</v>
      </c>
      <c r="H925" s="22">
        <f>IFERROR(VLOOKUP(A925,'Banco de dados'!$A$6:F1121, 3,0),0)</f>
        <v>0</v>
      </c>
      <c r="I925" s="24">
        <f>IFERROR(VLOOKUP(A925,'Banco de dados'!$A$6:$F$199, 5,0),0)</f>
        <v>0</v>
      </c>
      <c r="J925" s="19"/>
    </row>
    <row r="926" spans="2:10" x14ac:dyDescent="0.25">
      <c r="B926" s="18"/>
      <c r="C926" s="17"/>
      <c r="D926" s="33">
        <f>IFERROR(VLOOKUP(A926,'Banco de dados'!$A$6:H1122, 8,0),0)</f>
        <v>0</v>
      </c>
      <c r="E926" s="26">
        <f t="shared" si="44"/>
        <v>0</v>
      </c>
      <c r="F926" s="29">
        <f t="shared" si="42"/>
        <v>0</v>
      </c>
      <c r="G926" s="23">
        <f t="shared" si="43"/>
        <v>0</v>
      </c>
      <c r="H926" s="22">
        <f>IFERROR(VLOOKUP(A926,'Banco de dados'!$A$6:F1122, 3,0),0)</f>
        <v>0</v>
      </c>
      <c r="I926" s="24">
        <f>IFERROR(VLOOKUP(A926,'Banco de dados'!$A$6:$F$199, 5,0),0)</f>
        <v>0</v>
      </c>
      <c r="J926" s="19"/>
    </row>
    <row r="927" spans="2:10" x14ac:dyDescent="0.25">
      <c r="B927" s="18"/>
      <c r="C927" s="17"/>
      <c r="D927" s="33">
        <f>IFERROR(VLOOKUP(A927,'Banco de dados'!$A$6:H1123, 8,0),0)</f>
        <v>0</v>
      </c>
      <c r="E927" s="26">
        <f t="shared" si="44"/>
        <v>0</v>
      </c>
      <c r="F927" s="29">
        <f t="shared" si="42"/>
        <v>0</v>
      </c>
      <c r="G927" s="23">
        <f t="shared" si="43"/>
        <v>0</v>
      </c>
      <c r="H927" s="22">
        <f>IFERROR(VLOOKUP(A927,'Banco de dados'!$A$6:F1123, 3,0),0)</f>
        <v>0</v>
      </c>
      <c r="I927" s="24">
        <f>IFERROR(VLOOKUP(A927,'Banco de dados'!$A$6:$F$199, 5,0),0)</f>
        <v>0</v>
      </c>
      <c r="J927" s="19"/>
    </row>
    <row r="928" spans="2:10" x14ac:dyDescent="0.25">
      <c r="B928" s="18"/>
      <c r="C928" s="17"/>
      <c r="D928" s="33">
        <f>IFERROR(VLOOKUP(A928,'Banco de dados'!$A$6:H1124, 8,0),0)</f>
        <v>0</v>
      </c>
      <c r="E928" s="26">
        <f t="shared" si="44"/>
        <v>0</v>
      </c>
      <c r="F928" s="29">
        <f t="shared" si="42"/>
        <v>0</v>
      </c>
      <c r="G928" s="23">
        <f t="shared" si="43"/>
        <v>0</v>
      </c>
      <c r="H928" s="22">
        <f>IFERROR(VLOOKUP(A928,'Banco de dados'!$A$6:F1124, 3,0),0)</f>
        <v>0</v>
      </c>
      <c r="I928" s="24">
        <f>IFERROR(VLOOKUP(A928,'Banco de dados'!$A$6:$F$199, 5,0),0)</f>
        <v>0</v>
      </c>
      <c r="J928" s="19"/>
    </row>
    <row r="929" spans="2:10" x14ac:dyDescent="0.25">
      <c r="B929" s="18"/>
      <c r="C929" s="17"/>
      <c r="D929" s="33">
        <f>IFERROR(VLOOKUP(A929,'Banco de dados'!$A$6:H1125, 8,0),0)</f>
        <v>0</v>
      </c>
      <c r="E929" s="26">
        <f t="shared" si="44"/>
        <v>0</v>
      </c>
      <c r="F929" s="29">
        <f t="shared" si="42"/>
        <v>0</v>
      </c>
      <c r="G929" s="23">
        <f t="shared" si="43"/>
        <v>0</v>
      </c>
      <c r="H929" s="22">
        <f>IFERROR(VLOOKUP(A929,'Banco de dados'!$A$6:F1125, 3,0),0)</f>
        <v>0</v>
      </c>
      <c r="I929" s="24">
        <f>IFERROR(VLOOKUP(A929,'Banco de dados'!$A$6:$F$199, 5,0),0)</f>
        <v>0</v>
      </c>
      <c r="J929" s="19"/>
    </row>
    <row r="930" spans="2:10" x14ac:dyDescent="0.25">
      <c r="B930" s="18"/>
      <c r="C930" s="17"/>
      <c r="D930" s="33">
        <f>IFERROR(VLOOKUP(A930,'Banco de dados'!$A$6:H1126, 8,0),0)</f>
        <v>0</v>
      </c>
      <c r="E930" s="26">
        <f t="shared" si="44"/>
        <v>0</v>
      </c>
      <c r="F930" s="29">
        <f t="shared" si="42"/>
        <v>0</v>
      </c>
      <c r="G930" s="23">
        <f t="shared" si="43"/>
        <v>0</v>
      </c>
      <c r="H930" s="22">
        <f>IFERROR(VLOOKUP(A930,'Banco de dados'!$A$6:F1126, 3,0),0)</f>
        <v>0</v>
      </c>
      <c r="I930" s="24">
        <f>IFERROR(VLOOKUP(A930,'Banco de dados'!$A$6:$F$199, 5,0),0)</f>
        <v>0</v>
      </c>
      <c r="J930" s="19"/>
    </row>
    <row r="931" spans="2:10" x14ac:dyDescent="0.25">
      <c r="B931" s="18"/>
      <c r="C931" s="17"/>
      <c r="D931" s="33">
        <f>IFERROR(VLOOKUP(A931,'Banco de dados'!$A$6:H1127, 8,0),0)</f>
        <v>0</v>
      </c>
      <c r="E931" s="26">
        <f t="shared" si="44"/>
        <v>0</v>
      </c>
      <c r="F931" s="29">
        <f t="shared" si="42"/>
        <v>0</v>
      </c>
      <c r="G931" s="23">
        <f t="shared" si="43"/>
        <v>0</v>
      </c>
      <c r="H931" s="22">
        <f>IFERROR(VLOOKUP(A931,'Banco de dados'!$A$6:F1127, 3,0),0)</f>
        <v>0</v>
      </c>
      <c r="I931" s="24">
        <f>IFERROR(VLOOKUP(A931,'Banco de dados'!$A$6:$F$199, 5,0),0)</f>
        <v>0</v>
      </c>
      <c r="J931" s="19"/>
    </row>
    <row r="932" spans="2:10" x14ac:dyDescent="0.25">
      <c r="B932" s="18"/>
      <c r="C932" s="17"/>
      <c r="D932" s="33">
        <f>IFERROR(VLOOKUP(A932,'Banco de dados'!$A$6:H1128, 8,0),0)</f>
        <v>0</v>
      </c>
      <c r="E932" s="26">
        <f t="shared" si="44"/>
        <v>0</v>
      </c>
      <c r="F932" s="29">
        <f t="shared" si="42"/>
        <v>0</v>
      </c>
      <c r="G932" s="23">
        <f t="shared" si="43"/>
        <v>0</v>
      </c>
      <c r="H932" s="22">
        <f>IFERROR(VLOOKUP(A932,'Banco de dados'!$A$6:F1128, 3,0),0)</f>
        <v>0</v>
      </c>
      <c r="I932" s="24">
        <f>IFERROR(VLOOKUP(A932,'Banco de dados'!$A$6:$F$199, 5,0),0)</f>
        <v>0</v>
      </c>
      <c r="J932" s="19"/>
    </row>
    <row r="933" spans="2:10" x14ac:dyDescent="0.25">
      <c r="B933" s="18"/>
      <c r="C933" s="17"/>
      <c r="D933" s="33">
        <f>IFERROR(VLOOKUP(A933,'Banco de dados'!$A$6:H1129, 8,0),0)</f>
        <v>0</v>
      </c>
      <c r="E933" s="26">
        <f t="shared" si="44"/>
        <v>0</v>
      </c>
      <c r="F933" s="29">
        <f t="shared" si="42"/>
        <v>0</v>
      </c>
      <c r="G933" s="23">
        <f t="shared" si="43"/>
        <v>0</v>
      </c>
      <c r="H933" s="22">
        <f>IFERROR(VLOOKUP(A933,'Banco de dados'!$A$6:F1129, 3,0),0)</f>
        <v>0</v>
      </c>
      <c r="I933" s="24">
        <f>IFERROR(VLOOKUP(A933,'Banco de dados'!$A$6:$F$199, 5,0),0)</f>
        <v>0</v>
      </c>
      <c r="J933" s="19"/>
    </row>
    <row r="934" spans="2:10" x14ac:dyDescent="0.25">
      <c r="B934" s="18"/>
      <c r="C934" s="17"/>
      <c r="D934" s="33">
        <f>IFERROR(VLOOKUP(A934,'Banco de dados'!$A$6:H1130, 8,0),0)</f>
        <v>0</v>
      </c>
      <c r="E934" s="26">
        <f t="shared" si="44"/>
        <v>0</v>
      </c>
      <c r="F934" s="29">
        <f t="shared" si="42"/>
        <v>0</v>
      </c>
      <c r="G934" s="23">
        <f t="shared" si="43"/>
        <v>0</v>
      </c>
      <c r="H934" s="22">
        <f>IFERROR(VLOOKUP(A934,'Banco de dados'!$A$6:F1130, 3,0),0)</f>
        <v>0</v>
      </c>
      <c r="I934" s="24">
        <f>IFERROR(VLOOKUP(A934,'Banco de dados'!$A$6:$F$199, 5,0),0)</f>
        <v>0</v>
      </c>
      <c r="J934" s="19"/>
    </row>
    <row r="935" spans="2:10" x14ac:dyDescent="0.25">
      <c r="B935" s="18"/>
      <c r="C935" s="17"/>
      <c r="D935" s="33">
        <f>IFERROR(VLOOKUP(A935,'Banco de dados'!$A$6:H1131, 8,0),0)</f>
        <v>0</v>
      </c>
      <c r="E935" s="26">
        <f t="shared" si="44"/>
        <v>0</v>
      </c>
      <c r="F935" s="29">
        <f t="shared" si="42"/>
        <v>0</v>
      </c>
      <c r="G935" s="23">
        <f t="shared" si="43"/>
        <v>0</v>
      </c>
      <c r="H935" s="22">
        <f>IFERROR(VLOOKUP(A935,'Banco de dados'!$A$6:F1131, 3,0),0)</f>
        <v>0</v>
      </c>
      <c r="I935" s="24">
        <f>IFERROR(VLOOKUP(A935,'Banco de dados'!$A$6:$F$199, 5,0),0)</f>
        <v>0</v>
      </c>
      <c r="J935" s="19"/>
    </row>
    <row r="936" spans="2:10" x14ac:dyDescent="0.25">
      <c r="B936" s="18"/>
      <c r="C936" s="17"/>
      <c r="D936" s="33">
        <f>IFERROR(VLOOKUP(A936,'Banco de dados'!$A$6:H1132, 8,0),0)</f>
        <v>0</v>
      </c>
      <c r="E936" s="26">
        <f t="shared" si="44"/>
        <v>0</v>
      </c>
      <c r="F936" s="29">
        <f t="shared" si="42"/>
        <v>0</v>
      </c>
      <c r="G936" s="23">
        <f t="shared" si="43"/>
        <v>0</v>
      </c>
      <c r="H936" s="22">
        <f>IFERROR(VLOOKUP(A936,'Banco de dados'!$A$6:F1132, 3,0),0)</f>
        <v>0</v>
      </c>
      <c r="I936" s="24">
        <f>IFERROR(VLOOKUP(A936,'Banco de dados'!$A$6:$F$199, 5,0),0)</f>
        <v>0</v>
      </c>
      <c r="J936" s="19"/>
    </row>
    <row r="937" spans="2:10" x14ac:dyDescent="0.25">
      <c r="B937" s="18"/>
      <c r="C937" s="17"/>
      <c r="D937" s="33">
        <f>IFERROR(VLOOKUP(A937,'Banco de dados'!$A$6:H1133, 8,0),0)</f>
        <v>0</v>
      </c>
      <c r="E937" s="26">
        <f t="shared" si="44"/>
        <v>0</v>
      </c>
      <c r="F937" s="29">
        <f t="shared" si="42"/>
        <v>0</v>
      </c>
      <c r="G937" s="23">
        <f t="shared" si="43"/>
        <v>0</v>
      </c>
      <c r="H937" s="22">
        <f>IFERROR(VLOOKUP(A937,'Banco de dados'!$A$6:F1133, 3,0),0)</f>
        <v>0</v>
      </c>
      <c r="I937" s="24">
        <f>IFERROR(VLOOKUP(A937,'Banco de dados'!$A$6:$F$199, 5,0),0)</f>
        <v>0</v>
      </c>
      <c r="J937" s="19"/>
    </row>
    <row r="938" spans="2:10" x14ac:dyDescent="0.25">
      <c r="B938" s="18"/>
      <c r="C938" s="17"/>
      <c r="D938" s="33">
        <f>IFERROR(VLOOKUP(A938,'Banco de dados'!$A$6:H1134, 8,0),0)</f>
        <v>0</v>
      </c>
      <c r="E938" s="26">
        <f t="shared" si="44"/>
        <v>0</v>
      </c>
      <c r="F938" s="29">
        <f t="shared" si="42"/>
        <v>0</v>
      </c>
      <c r="G938" s="23">
        <f t="shared" si="43"/>
        <v>0</v>
      </c>
      <c r="H938" s="22">
        <f>IFERROR(VLOOKUP(A938,'Banco de dados'!$A$6:F1134, 3,0),0)</f>
        <v>0</v>
      </c>
      <c r="I938" s="24">
        <f>IFERROR(VLOOKUP(A938,'Banco de dados'!$A$6:$F$199, 5,0),0)</f>
        <v>0</v>
      </c>
      <c r="J938" s="19"/>
    </row>
    <row r="939" spans="2:10" x14ac:dyDescent="0.25">
      <c r="B939" s="18"/>
      <c r="C939" s="17"/>
      <c r="D939" s="33">
        <f>IFERROR(VLOOKUP(A939,'Banco de dados'!$A$6:H1135, 8,0),0)</f>
        <v>0</v>
      </c>
      <c r="E939" s="26">
        <f t="shared" si="44"/>
        <v>0</v>
      </c>
      <c r="F939" s="29">
        <f t="shared" si="42"/>
        <v>0</v>
      </c>
      <c r="G939" s="23">
        <f t="shared" si="43"/>
        <v>0</v>
      </c>
      <c r="H939" s="22">
        <f>IFERROR(VLOOKUP(A939,'Banco de dados'!$A$6:F1135, 3,0),0)</f>
        <v>0</v>
      </c>
      <c r="I939" s="24">
        <f>IFERROR(VLOOKUP(A939,'Banco de dados'!$A$6:$F$199, 5,0),0)</f>
        <v>0</v>
      </c>
      <c r="J939" s="19"/>
    </row>
    <row r="940" spans="2:10" x14ac:dyDescent="0.25">
      <c r="B940" s="18"/>
      <c r="C940" s="17"/>
      <c r="D940" s="33">
        <f>IFERROR(VLOOKUP(A940,'Banco de dados'!$A$6:H1136, 8,0),0)</f>
        <v>0</v>
      </c>
      <c r="E940" s="26">
        <f t="shared" si="44"/>
        <v>0</v>
      </c>
      <c r="F940" s="29">
        <f t="shared" si="42"/>
        <v>0</v>
      </c>
      <c r="G940" s="23">
        <f t="shared" si="43"/>
        <v>0</v>
      </c>
      <c r="H940" s="22">
        <f>IFERROR(VLOOKUP(A940,'Banco de dados'!$A$6:F1136, 3,0),0)</f>
        <v>0</v>
      </c>
      <c r="I940" s="24">
        <f>IFERROR(VLOOKUP(A940,'Banco de dados'!$A$6:$F$199, 5,0),0)</f>
        <v>0</v>
      </c>
      <c r="J940" s="19"/>
    </row>
    <row r="941" spans="2:10" x14ac:dyDescent="0.25">
      <c r="B941" s="18"/>
      <c r="C941" s="17"/>
      <c r="D941" s="33">
        <f>IFERROR(VLOOKUP(A941,'Banco de dados'!$A$6:H1137, 8,0),0)</f>
        <v>0</v>
      </c>
      <c r="E941" s="26">
        <f t="shared" si="44"/>
        <v>0</v>
      </c>
      <c r="F941" s="29">
        <f t="shared" si="42"/>
        <v>0</v>
      </c>
      <c r="G941" s="23">
        <f t="shared" si="43"/>
        <v>0</v>
      </c>
      <c r="H941" s="22">
        <f>IFERROR(VLOOKUP(A941,'Banco de dados'!$A$6:F1137, 3,0),0)</f>
        <v>0</v>
      </c>
      <c r="I941" s="24">
        <f>IFERROR(VLOOKUP(A941,'Banco de dados'!$A$6:$F$199, 5,0),0)</f>
        <v>0</v>
      </c>
      <c r="J941" s="19"/>
    </row>
    <row r="942" spans="2:10" x14ac:dyDescent="0.25">
      <c r="B942" s="18"/>
      <c r="C942" s="17"/>
      <c r="D942" s="33">
        <f>IFERROR(VLOOKUP(A942,'Banco de dados'!$A$6:H1138, 8,0),0)</f>
        <v>0</v>
      </c>
      <c r="E942" s="26">
        <f t="shared" si="44"/>
        <v>0</v>
      </c>
      <c r="F942" s="29">
        <f t="shared" si="42"/>
        <v>0</v>
      </c>
      <c r="G942" s="23">
        <f t="shared" si="43"/>
        <v>0</v>
      </c>
      <c r="H942" s="22">
        <f>IFERROR(VLOOKUP(A942,'Banco de dados'!$A$6:F1138, 3,0),0)</f>
        <v>0</v>
      </c>
      <c r="I942" s="24">
        <f>IFERROR(VLOOKUP(A942,'Banco de dados'!$A$6:$F$199, 5,0),0)</f>
        <v>0</v>
      </c>
      <c r="J942" s="19"/>
    </row>
    <row r="943" spans="2:10" x14ac:dyDescent="0.25">
      <c r="B943" s="18"/>
      <c r="C943" s="17"/>
      <c r="D943" s="33">
        <f>IFERROR(VLOOKUP(A943,'Banco de dados'!$A$6:H1139, 8,0),0)</f>
        <v>0</v>
      </c>
      <c r="E943" s="26">
        <f t="shared" si="44"/>
        <v>0</v>
      </c>
      <c r="F943" s="29">
        <f t="shared" si="42"/>
        <v>0</v>
      </c>
      <c r="G943" s="23">
        <f t="shared" si="43"/>
        <v>0</v>
      </c>
      <c r="H943" s="22">
        <f>IFERROR(VLOOKUP(A943,'Banco de dados'!$A$6:F1139, 3,0),0)</f>
        <v>0</v>
      </c>
      <c r="I943" s="24">
        <f>IFERROR(VLOOKUP(A943,'Banco de dados'!$A$6:$F$199, 5,0),0)</f>
        <v>0</v>
      </c>
      <c r="J943" s="19"/>
    </row>
    <row r="944" spans="2:10" x14ac:dyDescent="0.25">
      <c r="B944" s="18"/>
      <c r="C944" s="17"/>
      <c r="D944" s="33">
        <f>IFERROR(VLOOKUP(A944,'Banco de dados'!$A$6:H1140, 8,0),0)</f>
        <v>0</v>
      </c>
      <c r="E944" s="26">
        <f t="shared" si="44"/>
        <v>0</v>
      </c>
      <c r="F944" s="29">
        <f t="shared" si="42"/>
        <v>0</v>
      </c>
      <c r="G944" s="23">
        <f t="shared" si="43"/>
        <v>0</v>
      </c>
      <c r="H944" s="22">
        <f>IFERROR(VLOOKUP(A944,'Banco de dados'!$A$6:F1140, 3,0),0)</f>
        <v>0</v>
      </c>
      <c r="I944" s="24">
        <f>IFERROR(VLOOKUP(A944,'Banco de dados'!$A$6:$F$199, 5,0),0)</f>
        <v>0</v>
      </c>
      <c r="J944" s="19"/>
    </row>
    <row r="945" spans="2:10" x14ac:dyDescent="0.25">
      <c r="B945" s="18"/>
      <c r="C945" s="17"/>
      <c r="D945" s="33">
        <f>IFERROR(VLOOKUP(A945,'Banco de dados'!$A$6:H1141, 8,0),0)</f>
        <v>0</v>
      </c>
      <c r="E945" s="26">
        <f t="shared" si="44"/>
        <v>0</v>
      </c>
      <c r="F945" s="29">
        <f t="shared" si="42"/>
        <v>0</v>
      </c>
      <c r="G945" s="23">
        <f t="shared" si="43"/>
        <v>0</v>
      </c>
      <c r="H945" s="22">
        <f>IFERROR(VLOOKUP(A945,'Banco de dados'!$A$6:F1141, 3,0),0)</f>
        <v>0</v>
      </c>
      <c r="I945" s="24">
        <f>IFERROR(VLOOKUP(A945,'Banco de dados'!$A$6:$F$199, 5,0),0)</f>
        <v>0</v>
      </c>
      <c r="J945" s="19"/>
    </row>
    <row r="946" spans="2:10" x14ac:dyDescent="0.25">
      <c r="B946" s="18"/>
      <c r="C946" s="17"/>
      <c r="D946" s="33">
        <f>IFERROR(VLOOKUP(A946,'Banco de dados'!$A$6:H1142, 8,0),0)</f>
        <v>0</v>
      </c>
      <c r="E946" s="26">
        <f t="shared" si="44"/>
        <v>0</v>
      </c>
      <c r="F946" s="29">
        <f t="shared" si="42"/>
        <v>0</v>
      </c>
      <c r="G946" s="23">
        <f t="shared" si="43"/>
        <v>0</v>
      </c>
      <c r="H946" s="22">
        <f>IFERROR(VLOOKUP(A946,'Banco de dados'!$A$6:F1142, 3,0),0)</f>
        <v>0</v>
      </c>
      <c r="I946" s="24">
        <f>IFERROR(VLOOKUP(A946,'Banco de dados'!$A$6:$F$199, 5,0),0)</f>
        <v>0</v>
      </c>
      <c r="J946" s="19"/>
    </row>
    <row r="947" spans="2:10" x14ac:dyDescent="0.25">
      <c r="B947" s="18"/>
      <c r="C947" s="17"/>
      <c r="D947" s="33">
        <f>IFERROR(VLOOKUP(A947,'Banco de dados'!$A$6:H1143, 8,0),0)</f>
        <v>0</v>
      </c>
      <c r="E947" s="26">
        <f t="shared" si="44"/>
        <v>0</v>
      </c>
      <c r="F947" s="29">
        <f t="shared" si="42"/>
        <v>0</v>
      </c>
      <c r="G947" s="23">
        <f t="shared" si="43"/>
        <v>0</v>
      </c>
      <c r="H947" s="22">
        <f>IFERROR(VLOOKUP(A947,'Banco de dados'!$A$6:F1143, 3,0),0)</f>
        <v>0</v>
      </c>
      <c r="I947" s="24">
        <f>IFERROR(VLOOKUP(A947,'Banco de dados'!$A$6:$F$199, 5,0),0)</f>
        <v>0</v>
      </c>
      <c r="J947" s="19"/>
    </row>
    <row r="948" spans="2:10" x14ac:dyDescent="0.25">
      <c r="B948" s="18"/>
      <c r="C948" s="17"/>
      <c r="D948" s="33">
        <f>IFERROR(VLOOKUP(A948,'Banco de dados'!$A$6:H1144, 8,0),0)</f>
        <v>0</v>
      </c>
      <c r="E948" s="26">
        <f t="shared" si="44"/>
        <v>0</v>
      </c>
      <c r="F948" s="29">
        <f t="shared" si="42"/>
        <v>0</v>
      </c>
      <c r="G948" s="23">
        <f t="shared" si="43"/>
        <v>0</v>
      </c>
      <c r="H948" s="22">
        <f>IFERROR(VLOOKUP(A948,'Banco de dados'!$A$6:F1144, 3,0),0)</f>
        <v>0</v>
      </c>
      <c r="I948" s="24">
        <f>IFERROR(VLOOKUP(A948,'Banco de dados'!$A$6:$F$199, 5,0),0)</f>
        <v>0</v>
      </c>
      <c r="J948" s="19"/>
    </row>
    <row r="949" spans="2:10" x14ac:dyDescent="0.25">
      <c r="B949" s="18"/>
      <c r="C949" s="17"/>
      <c r="D949" s="33">
        <f>IFERROR(VLOOKUP(A949,'Banco de dados'!$A$6:H1145, 8,0),0)</f>
        <v>0</v>
      </c>
      <c r="E949" s="26">
        <f t="shared" si="44"/>
        <v>0</v>
      </c>
      <c r="F949" s="29">
        <f t="shared" si="42"/>
        <v>0</v>
      </c>
      <c r="G949" s="23">
        <f t="shared" si="43"/>
        <v>0</v>
      </c>
      <c r="H949" s="22">
        <f>IFERROR(VLOOKUP(A949,'Banco de dados'!$A$6:F1145, 3,0),0)</f>
        <v>0</v>
      </c>
      <c r="I949" s="24">
        <f>IFERROR(VLOOKUP(A949,'Banco de dados'!$A$6:$F$199, 5,0),0)</f>
        <v>0</v>
      </c>
      <c r="J949" s="19"/>
    </row>
    <row r="950" spans="2:10" x14ac:dyDescent="0.25">
      <c r="B950" s="18"/>
      <c r="C950" s="17"/>
      <c r="D950" s="33">
        <f>IFERROR(VLOOKUP(A950,'Banco de dados'!$A$6:H1146, 8,0),0)</f>
        <v>0</v>
      </c>
      <c r="E950" s="26">
        <f t="shared" si="44"/>
        <v>0</v>
      </c>
      <c r="F950" s="29">
        <f t="shared" si="42"/>
        <v>0</v>
      </c>
      <c r="G950" s="23">
        <f t="shared" si="43"/>
        <v>0</v>
      </c>
      <c r="H950" s="22">
        <f>IFERROR(VLOOKUP(A950,'Banco de dados'!$A$6:F1146, 3,0),0)</f>
        <v>0</v>
      </c>
      <c r="I950" s="24">
        <f>IFERROR(VLOOKUP(A950,'Banco de dados'!$A$6:$F$199, 5,0),0)</f>
        <v>0</v>
      </c>
      <c r="J950" s="19"/>
    </row>
    <row r="951" spans="2:10" x14ac:dyDescent="0.25">
      <c r="B951" s="18"/>
      <c r="C951" s="17"/>
      <c r="D951" s="33">
        <f>IFERROR(VLOOKUP(A951,'Banco de dados'!$A$6:H1147, 8,0),0)</f>
        <v>0</v>
      </c>
      <c r="E951" s="26">
        <f t="shared" si="44"/>
        <v>0</v>
      </c>
      <c r="F951" s="29">
        <f t="shared" si="42"/>
        <v>0</v>
      </c>
      <c r="G951" s="23">
        <f t="shared" si="43"/>
        <v>0</v>
      </c>
      <c r="H951" s="22">
        <f>IFERROR(VLOOKUP(A951,'Banco de dados'!$A$6:F1147, 3,0),0)</f>
        <v>0</v>
      </c>
      <c r="I951" s="24">
        <f>IFERROR(VLOOKUP(A951,'Banco de dados'!$A$6:$F$199, 5,0),0)</f>
        <v>0</v>
      </c>
      <c r="J951" s="19"/>
    </row>
    <row r="952" spans="2:10" x14ac:dyDescent="0.25">
      <c r="B952" s="18"/>
      <c r="C952" s="17"/>
      <c r="D952" s="33">
        <f>IFERROR(VLOOKUP(A952,'Banco de dados'!$A$6:H1148, 8,0),0)</f>
        <v>0</v>
      </c>
      <c r="E952" s="26">
        <f t="shared" si="44"/>
        <v>0</v>
      </c>
      <c r="F952" s="29">
        <f t="shared" si="42"/>
        <v>0</v>
      </c>
      <c r="G952" s="23">
        <f t="shared" si="43"/>
        <v>0</v>
      </c>
      <c r="H952" s="22">
        <f>IFERROR(VLOOKUP(A952,'Banco de dados'!$A$6:F1148, 3,0),0)</f>
        <v>0</v>
      </c>
      <c r="I952" s="24">
        <f>IFERROR(VLOOKUP(A952,'Banco de dados'!$A$6:$F$199, 5,0),0)</f>
        <v>0</v>
      </c>
      <c r="J952" s="19"/>
    </row>
    <row r="953" spans="2:10" x14ac:dyDescent="0.25">
      <c r="B953" s="18"/>
      <c r="C953" s="17"/>
      <c r="D953" s="33">
        <f>IFERROR(VLOOKUP(A953,'Banco de dados'!$A$6:H1149, 8,0),0)</f>
        <v>0</v>
      </c>
      <c r="E953" s="26">
        <f t="shared" si="44"/>
        <v>0</v>
      </c>
      <c r="F953" s="29">
        <f t="shared" si="42"/>
        <v>0</v>
      </c>
      <c r="G953" s="23">
        <f t="shared" si="43"/>
        <v>0</v>
      </c>
      <c r="H953" s="22">
        <f>IFERROR(VLOOKUP(A953,'Banco de dados'!$A$6:F1149, 3,0),0)</f>
        <v>0</v>
      </c>
      <c r="I953" s="24">
        <f>IFERROR(VLOOKUP(A953,'Banco de dados'!$A$6:$F$199, 5,0),0)</f>
        <v>0</v>
      </c>
      <c r="J953" s="19"/>
    </row>
    <row r="954" spans="2:10" x14ac:dyDescent="0.25">
      <c r="B954" s="18"/>
      <c r="C954" s="17"/>
      <c r="D954" s="33">
        <f>IFERROR(VLOOKUP(A954,'Banco de dados'!$A$6:H1150, 8,0),0)</f>
        <v>0</v>
      </c>
      <c r="E954" s="26">
        <f t="shared" si="44"/>
        <v>0</v>
      </c>
      <c r="F954" s="29">
        <f t="shared" si="42"/>
        <v>0</v>
      </c>
      <c r="G954" s="23">
        <f t="shared" si="43"/>
        <v>0</v>
      </c>
      <c r="H954" s="22">
        <f>IFERROR(VLOOKUP(A954,'Banco de dados'!$A$6:F1150, 3,0),0)</f>
        <v>0</v>
      </c>
      <c r="I954" s="24">
        <f>IFERROR(VLOOKUP(A954,'Banco de dados'!$A$6:$F$199, 5,0),0)</f>
        <v>0</v>
      </c>
      <c r="J954" s="19"/>
    </row>
    <row r="955" spans="2:10" x14ac:dyDescent="0.25">
      <c r="B955" s="18"/>
      <c r="C955" s="17"/>
      <c r="D955" s="33">
        <f>IFERROR(VLOOKUP(A955,'Banco de dados'!$A$6:H1151, 8,0),0)</f>
        <v>0</v>
      </c>
      <c r="E955" s="26">
        <f t="shared" si="44"/>
        <v>0</v>
      </c>
      <c r="F955" s="29">
        <f t="shared" si="42"/>
        <v>0</v>
      </c>
      <c r="G955" s="23">
        <f t="shared" si="43"/>
        <v>0</v>
      </c>
      <c r="H955" s="22">
        <f>IFERROR(VLOOKUP(A955,'Banco de dados'!$A$6:F1151, 3,0),0)</f>
        <v>0</v>
      </c>
      <c r="I955" s="24">
        <f>IFERROR(VLOOKUP(A955,'Banco de dados'!$A$6:$F$199, 5,0),0)</f>
        <v>0</v>
      </c>
      <c r="J955" s="19"/>
    </row>
    <row r="956" spans="2:10" x14ac:dyDescent="0.25">
      <c r="B956" s="18"/>
      <c r="C956" s="17"/>
      <c r="D956" s="33">
        <f>IFERROR(VLOOKUP(A956,'Banco de dados'!$A$6:H1152, 8,0),0)</f>
        <v>0</v>
      </c>
      <c r="E956" s="26">
        <f t="shared" si="44"/>
        <v>0</v>
      </c>
      <c r="F956" s="29">
        <f t="shared" si="42"/>
        <v>0</v>
      </c>
      <c r="G956" s="23">
        <f t="shared" si="43"/>
        <v>0</v>
      </c>
      <c r="H956" s="22">
        <f>IFERROR(VLOOKUP(A956,'Banco de dados'!$A$6:F1152, 3,0),0)</f>
        <v>0</v>
      </c>
      <c r="I956" s="24">
        <f>IFERROR(VLOOKUP(A956,'Banco de dados'!$A$6:$F$199, 5,0),0)</f>
        <v>0</v>
      </c>
      <c r="J956" s="19"/>
    </row>
    <row r="957" spans="2:10" x14ac:dyDescent="0.25">
      <c r="B957" s="18"/>
      <c r="C957" s="17"/>
      <c r="D957" s="33">
        <f>IFERROR(VLOOKUP(A957,'Banco de dados'!$A$6:H1153, 8,0),0)</f>
        <v>0</v>
      </c>
      <c r="E957" s="26">
        <f t="shared" si="44"/>
        <v>0</v>
      </c>
      <c r="F957" s="29">
        <f t="shared" si="42"/>
        <v>0</v>
      </c>
      <c r="G957" s="23">
        <f t="shared" si="43"/>
        <v>0</v>
      </c>
      <c r="H957" s="22">
        <f>IFERROR(VLOOKUP(A957,'Banco de dados'!$A$6:F1153, 3,0),0)</f>
        <v>0</v>
      </c>
      <c r="I957" s="24">
        <f>IFERROR(VLOOKUP(A957,'Banco de dados'!$A$6:$F$199, 5,0),0)</f>
        <v>0</v>
      </c>
      <c r="J957" s="19"/>
    </row>
    <row r="958" spans="2:10" x14ac:dyDescent="0.25">
      <c r="B958" s="18"/>
      <c r="C958" s="17"/>
      <c r="D958" s="33">
        <f>IFERROR(VLOOKUP(A958,'Banco de dados'!$A$6:H1154, 8,0),0)</f>
        <v>0</v>
      </c>
      <c r="E958" s="26">
        <f t="shared" si="44"/>
        <v>0</v>
      </c>
      <c r="F958" s="29">
        <f t="shared" si="42"/>
        <v>0</v>
      </c>
      <c r="G958" s="23">
        <f t="shared" si="43"/>
        <v>0</v>
      </c>
      <c r="H958" s="22">
        <f>IFERROR(VLOOKUP(A958,'Banco de dados'!$A$6:F1154, 3,0),0)</f>
        <v>0</v>
      </c>
      <c r="I958" s="24">
        <f>IFERROR(VLOOKUP(A958,'Banco de dados'!$A$6:$F$199, 5,0),0)</f>
        <v>0</v>
      </c>
      <c r="J958" s="19"/>
    </row>
    <row r="959" spans="2:10" x14ac:dyDescent="0.25">
      <c r="B959" s="18"/>
      <c r="C959" s="17"/>
      <c r="D959" s="33">
        <f>IFERROR(VLOOKUP(A959,'Banco de dados'!$A$6:H1155, 8,0),0)</f>
        <v>0</v>
      </c>
      <c r="E959" s="26">
        <f t="shared" si="44"/>
        <v>0</v>
      </c>
      <c r="F959" s="29">
        <f t="shared" si="42"/>
        <v>0</v>
      </c>
      <c r="G959" s="23">
        <f t="shared" si="43"/>
        <v>0</v>
      </c>
      <c r="H959" s="22">
        <f>IFERROR(VLOOKUP(A959,'Banco de dados'!$A$6:F1155, 3,0),0)</f>
        <v>0</v>
      </c>
      <c r="I959" s="24">
        <f>IFERROR(VLOOKUP(A959,'Banco de dados'!$A$6:$F$199, 5,0),0)</f>
        <v>0</v>
      </c>
      <c r="J959" s="19"/>
    </row>
    <row r="960" spans="2:10" x14ac:dyDescent="0.25">
      <c r="B960" s="18"/>
      <c r="C960" s="17"/>
      <c r="D960" s="33">
        <f>IFERROR(VLOOKUP(A960,'Banco de dados'!$A$6:H1156, 8,0),0)</f>
        <v>0</v>
      </c>
      <c r="E960" s="26">
        <f t="shared" si="44"/>
        <v>0</v>
      </c>
      <c r="F960" s="29">
        <f t="shared" si="42"/>
        <v>0</v>
      </c>
      <c r="G960" s="23">
        <f t="shared" si="43"/>
        <v>0</v>
      </c>
      <c r="H960" s="22">
        <f>IFERROR(VLOOKUP(A960,'Banco de dados'!$A$6:F1156, 3,0),0)</f>
        <v>0</v>
      </c>
      <c r="I960" s="24">
        <f>IFERROR(VLOOKUP(A960,'Banco de dados'!$A$6:$F$199, 5,0),0)</f>
        <v>0</v>
      </c>
      <c r="J960" s="19"/>
    </row>
    <row r="961" spans="2:10" x14ac:dyDescent="0.25">
      <c r="B961" s="18"/>
      <c r="C961" s="17"/>
      <c r="D961" s="33">
        <f>IFERROR(VLOOKUP(A961,'Banco de dados'!$A$6:H1157, 8,0),0)</f>
        <v>0</v>
      </c>
      <c r="E961" s="26">
        <f t="shared" si="44"/>
        <v>0</v>
      </c>
      <c r="F961" s="29">
        <f t="shared" si="42"/>
        <v>0</v>
      </c>
      <c r="G961" s="23">
        <f t="shared" si="43"/>
        <v>0</v>
      </c>
      <c r="H961" s="22">
        <f>IFERROR(VLOOKUP(A961,'Banco de dados'!$A$6:F1157, 3,0),0)</f>
        <v>0</v>
      </c>
      <c r="I961" s="24">
        <f>IFERROR(VLOOKUP(A961,'Banco de dados'!$A$6:$F$199, 5,0),0)</f>
        <v>0</v>
      </c>
      <c r="J961" s="19"/>
    </row>
    <row r="962" spans="2:10" x14ac:dyDescent="0.25">
      <c r="B962" s="18"/>
      <c r="C962" s="17"/>
      <c r="D962" s="33">
        <f>IFERROR(VLOOKUP(A962,'Banco de dados'!$A$6:H1158, 8,0),0)</f>
        <v>0</v>
      </c>
      <c r="E962" s="26">
        <f t="shared" si="44"/>
        <v>0</v>
      </c>
      <c r="F962" s="29">
        <f t="shared" si="42"/>
        <v>0</v>
      </c>
      <c r="G962" s="23">
        <f t="shared" si="43"/>
        <v>0</v>
      </c>
      <c r="H962" s="22">
        <f>IFERROR(VLOOKUP(A962,'Banco de dados'!$A$6:F1158, 3,0),0)</f>
        <v>0</v>
      </c>
      <c r="I962" s="24">
        <f>IFERROR(VLOOKUP(A962,'Banco de dados'!$A$6:$F$199, 5,0),0)</f>
        <v>0</v>
      </c>
      <c r="J962" s="19"/>
    </row>
    <row r="963" spans="2:10" x14ac:dyDescent="0.25">
      <c r="B963" s="18"/>
      <c r="C963" s="17"/>
      <c r="D963" s="33">
        <f>IFERROR(VLOOKUP(A963,'Banco de dados'!$A$6:H1159, 8,0),0)</f>
        <v>0</v>
      </c>
      <c r="E963" s="26">
        <f t="shared" si="44"/>
        <v>0</v>
      </c>
      <c r="F963" s="29">
        <f t="shared" ref="F963:F1026" si="45">E963*I963</f>
        <v>0</v>
      </c>
      <c r="G963" s="23">
        <f t="shared" ref="G963:G1026" si="46">E963*H963</f>
        <v>0</v>
      </c>
      <c r="H963" s="22">
        <f>IFERROR(VLOOKUP(A963,'Banco de dados'!$A$6:F1159, 3,0),0)</f>
        <v>0</v>
      </c>
      <c r="I963" s="24">
        <f>IFERROR(VLOOKUP(A963,'Banco de dados'!$A$6:$F$199, 5,0),0)</f>
        <v>0</v>
      </c>
      <c r="J963" s="19"/>
    </row>
    <row r="964" spans="2:10" x14ac:dyDescent="0.25">
      <c r="B964" s="18"/>
      <c r="C964" s="17"/>
      <c r="D964" s="33">
        <f>IFERROR(VLOOKUP(A964,'Banco de dados'!$A$6:H1160, 8,0),0)</f>
        <v>0</v>
      </c>
      <c r="E964" s="26">
        <f t="shared" ref="E964:E1027" si="47">B964*C964</f>
        <v>0</v>
      </c>
      <c r="F964" s="29">
        <f t="shared" si="45"/>
        <v>0</v>
      </c>
      <c r="G964" s="23">
        <f t="shared" si="46"/>
        <v>0</v>
      </c>
      <c r="H964" s="22">
        <f>IFERROR(VLOOKUP(A964,'Banco de dados'!$A$6:F1160, 3,0),0)</f>
        <v>0</v>
      </c>
      <c r="I964" s="24">
        <f>IFERROR(VLOOKUP(A964,'Banco de dados'!$A$6:$F$199, 5,0),0)</f>
        <v>0</v>
      </c>
      <c r="J964" s="19"/>
    </row>
    <row r="965" spans="2:10" x14ac:dyDescent="0.25">
      <c r="B965" s="18"/>
      <c r="C965" s="17"/>
      <c r="D965" s="33">
        <f>IFERROR(VLOOKUP(A965,'Banco de dados'!$A$6:H1161, 8,0),0)</f>
        <v>0</v>
      </c>
      <c r="E965" s="26">
        <f t="shared" si="47"/>
        <v>0</v>
      </c>
      <c r="F965" s="29">
        <f t="shared" si="45"/>
        <v>0</v>
      </c>
      <c r="G965" s="23">
        <f t="shared" si="46"/>
        <v>0</v>
      </c>
      <c r="H965" s="22">
        <f>IFERROR(VLOOKUP(A965,'Banco de dados'!$A$6:F1161, 3,0),0)</f>
        <v>0</v>
      </c>
      <c r="I965" s="24">
        <f>IFERROR(VLOOKUP(A965,'Banco de dados'!$A$6:$F$199, 5,0),0)</f>
        <v>0</v>
      </c>
      <c r="J965" s="19"/>
    </row>
    <row r="966" spans="2:10" x14ac:dyDescent="0.25">
      <c r="B966" s="18"/>
      <c r="C966" s="17"/>
      <c r="D966" s="33">
        <f>IFERROR(VLOOKUP(A966,'Banco de dados'!$A$6:H1162, 8,0),0)</f>
        <v>0</v>
      </c>
      <c r="E966" s="26">
        <f t="shared" si="47"/>
        <v>0</v>
      </c>
      <c r="F966" s="29">
        <f t="shared" si="45"/>
        <v>0</v>
      </c>
      <c r="G966" s="23">
        <f t="shared" si="46"/>
        <v>0</v>
      </c>
      <c r="H966" s="22">
        <f>IFERROR(VLOOKUP(A966,'Banco de dados'!$A$6:F1162, 3,0),0)</f>
        <v>0</v>
      </c>
      <c r="I966" s="24">
        <f>IFERROR(VLOOKUP(A966,'Banco de dados'!$A$6:$F$199, 5,0),0)</f>
        <v>0</v>
      </c>
      <c r="J966" s="19"/>
    </row>
    <row r="967" spans="2:10" x14ac:dyDescent="0.25">
      <c r="B967" s="18"/>
      <c r="C967" s="17"/>
      <c r="D967" s="33">
        <f>IFERROR(VLOOKUP(A967,'Banco de dados'!$A$6:H1163, 8,0),0)</f>
        <v>0</v>
      </c>
      <c r="E967" s="26">
        <f t="shared" si="47"/>
        <v>0</v>
      </c>
      <c r="F967" s="29">
        <f t="shared" si="45"/>
        <v>0</v>
      </c>
      <c r="G967" s="23">
        <f t="shared" si="46"/>
        <v>0</v>
      </c>
      <c r="H967" s="22">
        <f>IFERROR(VLOOKUP(A967,'Banco de dados'!$A$6:F1163, 3,0),0)</f>
        <v>0</v>
      </c>
      <c r="I967" s="24">
        <f>IFERROR(VLOOKUP(A967,'Banco de dados'!$A$6:$F$199, 5,0),0)</f>
        <v>0</v>
      </c>
      <c r="J967" s="19"/>
    </row>
    <row r="968" spans="2:10" x14ac:dyDescent="0.25">
      <c r="B968" s="18"/>
      <c r="C968" s="17"/>
      <c r="D968" s="33">
        <f>IFERROR(VLOOKUP(A968,'Banco de dados'!$A$6:H1164, 8,0),0)</f>
        <v>0</v>
      </c>
      <c r="E968" s="26">
        <f t="shared" si="47"/>
        <v>0</v>
      </c>
      <c r="F968" s="29">
        <f t="shared" si="45"/>
        <v>0</v>
      </c>
      <c r="G968" s="23">
        <f t="shared" si="46"/>
        <v>0</v>
      </c>
      <c r="H968" s="22">
        <f>IFERROR(VLOOKUP(A968,'Banco de dados'!$A$6:F1164, 3,0),0)</f>
        <v>0</v>
      </c>
      <c r="I968" s="24">
        <f>IFERROR(VLOOKUP(A968,'Banco de dados'!$A$6:$F$199, 5,0),0)</f>
        <v>0</v>
      </c>
      <c r="J968" s="19"/>
    </row>
    <row r="969" spans="2:10" x14ac:dyDescent="0.25">
      <c r="B969" s="18"/>
      <c r="C969" s="17"/>
      <c r="D969" s="33">
        <f>IFERROR(VLOOKUP(A969,'Banco de dados'!$A$6:H1165, 8,0),0)</f>
        <v>0</v>
      </c>
      <c r="E969" s="26">
        <f t="shared" si="47"/>
        <v>0</v>
      </c>
      <c r="F969" s="29">
        <f t="shared" si="45"/>
        <v>0</v>
      </c>
      <c r="G969" s="23">
        <f t="shared" si="46"/>
        <v>0</v>
      </c>
      <c r="H969" s="22">
        <f>IFERROR(VLOOKUP(A969,'Banco de dados'!$A$6:F1165, 3,0),0)</f>
        <v>0</v>
      </c>
      <c r="I969" s="24">
        <f>IFERROR(VLOOKUP(A969,'Banco de dados'!$A$6:$F$199, 5,0),0)</f>
        <v>0</v>
      </c>
      <c r="J969" s="19"/>
    </row>
    <row r="970" spans="2:10" x14ac:dyDescent="0.25">
      <c r="B970" s="18"/>
      <c r="C970" s="17"/>
      <c r="D970" s="33">
        <f>IFERROR(VLOOKUP(A970,'Banco de dados'!$A$6:H1166, 8,0),0)</f>
        <v>0</v>
      </c>
      <c r="E970" s="26">
        <f t="shared" si="47"/>
        <v>0</v>
      </c>
      <c r="F970" s="29">
        <f t="shared" si="45"/>
        <v>0</v>
      </c>
      <c r="G970" s="23">
        <f t="shared" si="46"/>
        <v>0</v>
      </c>
      <c r="H970" s="22">
        <f>IFERROR(VLOOKUP(A970,'Banco de dados'!$A$6:F1166, 3,0),0)</f>
        <v>0</v>
      </c>
      <c r="I970" s="24">
        <f>IFERROR(VLOOKUP(A970,'Banco de dados'!$A$6:$F$199, 5,0),0)</f>
        <v>0</v>
      </c>
      <c r="J970" s="19"/>
    </row>
    <row r="971" spans="2:10" x14ac:dyDescent="0.25">
      <c r="B971" s="18"/>
      <c r="C971" s="17"/>
      <c r="D971" s="33">
        <f>IFERROR(VLOOKUP(A971,'Banco de dados'!$A$6:H1167, 8,0),0)</f>
        <v>0</v>
      </c>
      <c r="E971" s="26">
        <f t="shared" si="47"/>
        <v>0</v>
      </c>
      <c r="F971" s="29">
        <f t="shared" si="45"/>
        <v>0</v>
      </c>
      <c r="G971" s="23">
        <f t="shared" si="46"/>
        <v>0</v>
      </c>
      <c r="H971" s="22">
        <f>IFERROR(VLOOKUP(A971,'Banco de dados'!$A$6:F1167, 3,0),0)</f>
        <v>0</v>
      </c>
      <c r="I971" s="24">
        <f>IFERROR(VLOOKUP(A971,'Banco de dados'!$A$6:$F$199, 5,0),0)</f>
        <v>0</v>
      </c>
      <c r="J971" s="19"/>
    </row>
    <row r="972" spans="2:10" x14ac:dyDescent="0.25">
      <c r="B972" s="18"/>
      <c r="C972" s="17"/>
      <c r="D972" s="33">
        <f>IFERROR(VLOOKUP(A972,'Banco de dados'!$A$6:H1168, 8,0),0)</f>
        <v>0</v>
      </c>
      <c r="E972" s="26">
        <f t="shared" si="47"/>
        <v>0</v>
      </c>
      <c r="F972" s="29">
        <f t="shared" si="45"/>
        <v>0</v>
      </c>
      <c r="G972" s="23">
        <f t="shared" si="46"/>
        <v>0</v>
      </c>
      <c r="H972" s="22">
        <f>IFERROR(VLOOKUP(A972,'Banco de dados'!$A$6:F1168, 3,0),0)</f>
        <v>0</v>
      </c>
      <c r="I972" s="24">
        <f>IFERROR(VLOOKUP(A972,'Banco de dados'!$A$6:$F$199, 5,0),0)</f>
        <v>0</v>
      </c>
      <c r="J972" s="19"/>
    </row>
    <row r="973" spans="2:10" x14ac:dyDescent="0.25">
      <c r="B973" s="18"/>
      <c r="C973" s="17"/>
      <c r="D973" s="33">
        <f>IFERROR(VLOOKUP(A973,'Banco de dados'!$A$6:H1169, 8,0),0)</f>
        <v>0</v>
      </c>
      <c r="E973" s="26">
        <f t="shared" si="47"/>
        <v>0</v>
      </c>
      <c r="F973" s="29">
        <f t="shared" si="45"/>
        <v>0</v>
      </c>
      <c r="G973" s="23">
        <f t="shared" si="46"/>
        <v>0</v>
      </c>
      <c r="H973" s="22">
        <f>IFERROR(VLOOKUP(A973,'Banco de dados'!$A$6:F1169, 3,0),0)</f>
        <v>0</v>
      </c>
      <c r="I973" s="24">
        <f>IFERROR(VLOOKUP(A973,'Banco de dados'!$A$6:$F$199, 5,0),0)</f>
        <v>0</v>
      </c>
      <c r="J973" s="19"/>
    </row>
    <row r="974" spans="2:10" x14ac:dyDescent="0.25">
      <c r="B974" s="18"/>
      <c r="C974" s="17"/>
      <c r="D974" s="33">
        <f>IFERROR(VLOOKUP(A974,'Banco de dados'!$A$6:H1170, 8,0),0)</f>
        <v>0</v>
      </c>
      <c r="E974" s="26">
        <f t="shared" si="47"/>
        <v>0</v>
      </c>
      <c r="F974" s="29">
        <f t="shared" si="45"/>
        <v>0</v>
      </c>
      <c r="G974" s="23">
        <f t="shared" si="46"/>
        <v>0</v>
      </c>
      <c r="H974" s="22">
        <f>IFERROR(VLOOKUP(A974,'Banco de dados'!$A$6:F1170, 3,0),0)</f>
        <v>0</v>
      </c>
      <c r="I974" s="24">
        <f>IFERROR(VLOOKUP(A974,'Banco de dados'!$A$6:$F$199, 5,0),0)</f>
        <v>0</v>
      </c>
      <c r="J974" s="19"/>
    </row>
    <row r="975" spans="2:10" x14ac:dyDescent="0.25">
      <c r="B975" s="18"/>
      <c r="C975" s="17"/>
      <c r="D975" s="33">
        <f>IFERROR(VLOOKUP(A975,'Banco de dados'!$A$6:H1171, 8,0),0)</f>
        <v>0</v>
      </c>
      <c r="E975" s="26">
        <f t="shared" si="47"/>
        <v>0</v>
      </c>
      <c r="F975" s="29">
        <f t="shared" si="45"/>
        <v>0</v>
      </c>
      <c r="G975" s="23">
        <f t="shared" si="46"/>
        <v>0</v>
      </c>
      <c r="H975" s="22">
        <f>IFERROR(VLOOKUP(A975,'Banco de dados'!$A$6:F1171, 3,0),0)</f>
        <v>0</v>
      </c>
      <c r="I975" s="24">
        <f>IFERROR(VLOOKUP(A975,'Banco de dados'!$A$6:$F$199, 5,0),0)</f>
        <v>0</v>
      </c>
      <c r="J975" s="19"/>
    </row>
    <row r="976" spans="2:10" x14ac:dyDescent="0.25">
      <c r="B976" s="18"/>
      <c r="C976" s="17"/>
      <c r="D976" s="33">
        <f>IFERROR(VLOOKUP(A976,'Banco de dados'!$A$6:H1172, 8,0),0)</f>
        <v>0</v>
      </c>
      <c r="E976" s="26">
        <f t="shared" si="47"/>
        <v>0</v>
      </c>
      <c r="F976" s="29">
        <f t="shared" si="45"/>
        <v>0</v>
      </c>
      <c r="G976" s="23">
        <f t="shared" si="46"/>
        <v>0</v>
      </c>
      <c r="H976" s="22">
        <f>IFERROR(VLOOKUP(A976,'Banco de dados'!$A$6:F1172, 3,0),0)</f>
        <v>0</v>
      </c>
      <c r="I976" s="24">
        <f>IFERROR(VLOOKUP(A976,'Banco de dados'!$A$6:$F$199, 5,0),0)</f>
        <v>0</v>
      </c>
      <c r="J976" s="19"/>
    </row>
    <row r="977" spans="2:10" x14ac:dyDescent="0.25">
      <c r="B977" s="18"/>
      <c r="C977" s="17"/>
      <c r="D977" s="33">
        <f>IFERROR(VLOOKUP(A977,'Banco de dados'!$A$6:H1173, 8,0),0)</f>
        <v>0</v>
      </c>
      <c r="E977" s="26">
        <f t="shared" si="47"/>
        <v>0</v>
      </c>
      <c r="F977" s="29">
        <f t="shared" si="45"/>
        <v>0</v>
      </c>
      <c r="G977" s="23">
        <f t="shared" si="46"/>
        <v>0</v>
      </c>
      <c r="H977" s="22">
        <f>IFERROR(VLOOKUP(A977,'Banco de dados'!$A$6:F1173, 3,0),0)</f>
        <v>0</v>
      </c>
      <c r="I977" s="24">
        <f>IFERROR(VLOOKUP(A977,'Banco de dados'!$A$6:$F$199, 5,0),0)</f>
        <v>0</v>
      </c>
      <c r="J977" s="19"/>
    </row>
    <row r="978" spans="2:10" x14ac:dyDescent="0.25">
      <c r="B978" s="18"/>
      <c r="C978" s="17"/>
      <c r="D978" s="33">
        <f>IFERROR(VLOOKUP(A978,'Banco de dados'!$A$6:H1174, 8,0),0)</f>
        <v>0</v>
      </c>
      <c r="E978" s="26">
        <f t="shared" si="47"/>
        <v>0</v>
      </c>
      <c r="F978" s="29">
        <f t="shared" si="45"/>
        <v>0</v>
      </c>
      <c r="G978" s="23">
        <f t="shared" si="46"/>
        <v>0</v>
      </c>
      <c r="H978" s="22">
        <f>IFERROR(VLOOKUP(A978,'Banco de dados'!$A$6:F1174, 3,0),0)</f>
        <v>0</v>
      </c>
      <c r="I978" s="24">
        <f>IFERROR(VLOOKUP(A978,'Banco de dados'!$A$6:$F$199, 5,0),0)</f>
        <v>0</v>
      </c>
      <c r="J978" s="19"/>
    </row>
    <row r="979" spans="2:10" x14ac:dyDescent="0.25">
      <c r="B979" s="18"/>
      <c r="C979" s="17"/>
      <c r="D979" s="33">
        <f>IFERROR(VLOOKUP(A979,'Banco de dados'!$A$6:H1175, 8,0),0)</f>
        <v>0</v>
      </c>
      <c r="E979" s="26">
        <f t="shared" si="47"/>
        <v>0</v>
      </c>
      <c r="F979" s="29">
        <f t="shared" si="45"/>
        <v>0</v>
      </c>
      <c r="G979" s="23">
        <f t="shared" si="46"/>
        <v>0</v>
      </c>
      <c r="H979" s="22">
        <f>IFERROR(VLOOKUP(A979,'Banco de dados'!$A$6:F1175, 3,0),0)</f>
        <v>0</v>
      </c>
      <c r="I979" s="24">
        <f>IFERROR(VLOOKUP(A979,'Banco de dados'!$A$6:$F$199, 5,0),0)</f>
        <v>0</v>
      </c>
      <c r="J979" s="19"/>
    </row>
    <row r="980" spans="2:10" x14ac:dyDescent="0.25">
      <c r="B980" s="18"/>
      <c r="C980" s="17"/>
      <c r="D980" s="33">
        <f>IFERROR(VLOOKUP(A980,'Banco de dados'!$A$6:H1176, 8,0),0)</f>
        <v>0</v>
      </c>
      <c r="E980" s="26">
        <f t="shared" si="47"/>
        <v>0</v>
      </c>
      <c r="F980" s="29">
        <f t="shared" si="45"/>
        <v>0</v>
      </c>
      <c r="G980" s="23">
        <f t="shared" si="46"/>
        <v>0</v>
      </c>
      <c r="H980" s="22">
        <f>IFERROR(VLOOKUP(A980,'Banco de dados'!$A$6:F1176, 3,0),0)</f>
        <v>0</v>
      </c>
      <c r="I980" s="24">
        <f>IFERROR(VLOOKUP(A980,'Banco de dados'!$A$6:$F$199, 5,0),0)</f>
        <v>0</v>
      </c>
      <c r="J980" s="19"/>
    </row>
    <row r="981" spans="2:10" x14ac:dyDescent="0.25">
      <c r="B981" s="18"/>
      <c r="C981" s="17"/>
      <c r="D981" s="33">
        <f>IFERROR(VLOOKUP(A981,'Banco de dados'!$A$6:H1177, 8,0),0)</f>
        <v>0</v>
      </c>
      <c r="E981" s="26">
        <f t="shared" si="47"/>
        <v>0</v>
      </c>
      <c r="F981" s="29">
        <f t="shared" si="45"/>
        <v>0</v>
      </c>
      <c r="G981" s="23">
        <f t="shared" si="46"/>
        <v>0</v>
      </c>
      <c r="H981" s="22">
        <f>IFERROR(VLOOKUP(A981,'Banco de dados'!$A$6:F1177, 3,0),0)</f>
        <v>0</v>
      </c>
      <c r="I981" s="24">
        <f>IFERROR(VLOOKUP(A981,'Banco de dados'!$A$6:$F$199, 5,0),0)</f>
        <v>0</v>
      </c>
      <c r="J981" s="19"/>
    </row>
    <row r="982" spans="2:10" x14ac:dyDescent="0.25">
      <c r="B982" s="18"/>
      <c r="C982" s="17"/>
      <c r="D982" s="33">
        <f>IFERROR(VLOOKUP(A982,'Banco de dados'!$A$6:H1178, 8,0),0)</f>
        <v>0</v>
      </c>
      <c r="E982" s="26">
        <f t="shared" si="47"/>
        <v>0</v>
      </c>
      <c r="F982" s="29">
        <f t="shared" si="45"/>
        <v>0</v>
      </c>
      <c r="G982" s="23">
        <f t="shared" si="46"/>
        <v>0</v>
      </c>
      <c r="H982" s="22">
        <f>IFERROR(VLOOKUP(A982,'Banco de dados'!$A$6:F1178, 3,0),0)</f>
        <v>0</v>
      </c>
      <c r="I982" s="24">
        <f>IFERROR(VLOOKUP(A982,'Banco de dados'!$A$6:$F$199, 5,0),0)</f>
        <v>0</v>
      </c>
      <c r="J982" s="19"/>
    </row>
    <row r="983" spans="2:10" x14ac:dyDescent="0.25">
      <c r="B983" s="18"/>
      <c r="C983" s="17"/>
      <c r="D983" s="33">
        <f>IFERROR(VLOOKUP(A983,'Banco de dados'!$A$6:H1179, 8,0),0)</f>
        <v>0</v>
      </c>
      <c r="E983" s="26">
        <f t="shared" si="47"/>
        <v>0</v>
      </c>
      <c r="F983" s="29">
        <f t="shared" si="45"/>
        <v>0</v>
      </c>
      <c r="G983" s="23">
        <f t="shared" si="46"/>
        <v>0</v>
      </c>
      <c r="H983" s="22">
        <f>IFERROR(VLOOKUP(A983,'Banco de dados'!$A$6:F1179, 3,0),0)</f>
        <v>0</v>
      </c>
      <c r="I983" s="24">
        <f>IFERROR(VLOOKUP(A983,'Banco de dados'!$A$6:$F$199, 5,0),0)</f>
        <v>0</v>
      </c>
      <c r="J983" s="19"/>
    </row>
    <row r="984" spans="2:10" x14ac:dyDescent="0.25">
      <c r="B984" s="18"/>
      <c r="C984" s="17"/>
      <c r="D984" s="33">
        <f>IFERROR(VLOOKUP(A984,'Banco de dados'!$A$6:H1180, 8,0),0)</f>
        <v>0</v>
      </c>
      <c r="E984" s="26">
        <f t="shared" si="47"/>
        <v>0</v>
      </c>
      <c r="F984" s="29">
        <f t="shared" si="45"/>
        <v>0</v>
      </c>
      <c r="G984" s="23">
        <f t="shared" si="46"/>
        <v>0</v>
      </c>
      <c r="H984" s="22">
        <f>IFERROR(VLOOKUP(A984,'Banco de dados'!$A$6:F1180, 3,0),0)</f>
        <v>0</v>
      </c>
      <c r="I984" s="24">
        <f>IFERROR(VLOOKUP(A984,'Banco de dados'!$A$6:$F$199, 5,0),0)</f>
        <v>0</v>
      </c>
      <c r="J984" s="19"/>
    </row>
    <row r="985" spans="2:10" x14ac:dyDescent="0.25">
      <c r="B985" s="18"/>
      <c r="C985" s="17"/>
      <c r="D985" s="33">
        <f>IFERROR(VLOOKUP(A985,'Banco de dados'!$A$6:H1181, 8,0),0)</f>
        <v>0</v>
      </c>
      <c r="E985" s="26">
        <f t="shared" si="47"/>
        <v>0</v>
      </c>
      <c r="F985" s="29">
        <f t="shared" si="45"/>
        <v>0</v>
      </c>
      <c r="G985" s="23">
        <f t="shared" si="46"/>
        <v>0</v>
      </c>
      <c r="H985" s="22">
        <f>IFERROR(VLOOKUP(A985,'Banco de dados'!$A$6:F1181, 3,0),0)</f>
        <v>0</v>
      </c>
      <c r="I985" s="24">
        <f>IFERROR(VLOOKUP(A985,'Banco de dados'!$A$6:$F$199, 5,0),0)</f>
        <v>0</v>
      </c>
      <c r="J985" s="19"/>
    </row>
    <row r="986" spans="2:10" x14ac:dyDescent="0.25">
      <c r="B986" s="18"/>
      <c r="C986" s="17"/>
      <c r="D986" s="33">
        <f>IFERROR(VLOOKUP(A986,'Banco de dados'!$A$6:H1182, 8,0),0)</f>
        <v>0</v>
      </c>
      <c r="E986" s="26">
        <f t="shared" si="47"/>
        <v>0</v>
      </c>
      <c r="F986" s="29">
        <f t="shared" si="45"/>
        <v>0</v>
      </c>
      <c r="G986" s="23">
        <f t="shared" si="46"/>
        <v>0</v>
      </c>
      <c r="H986" s="22">
        <f>IFERROR(VLOOKUP(A986,'Banco de dados'!$A$6:F1182, 3,0),0)</f>
        <v>0</v>
      </c>
      <c r="I986" s="24">
        <f>IFERROR(VLOOKUP(A986,'Banco de dados'!$A$6:$F$199, 5,0),0)</f>
        <v>0</v>
      </c>
      <c r="J986" s="19"/>
    </row>
    <row r="987" spans="2:10" x14ac:dyDescent="0.25">
      <c r="B987" s="18"/>
      <c r="C987" s="17"/>
      <c r="D987" s="33">
        <f>IFERROR(VLOOKUP(A987,'Banco de dados'!$A$6:H1183, 8,0),0)</f>
        <v>0</v>
      </c>
      <c r="E987" s="26">
        <f t="shared" si="47"/>
        <v>0</v>
      </c>
      <c r="F987" s="29">
        <f t="shared" si="45"/>
        <v>0</v>
      </c>
      <c r="G987" s="23">
        <f t="shared" si="46"/>
        <v>0</v>
      </c>
      <c r="H987" s="22">
        <f>IFERROR(VLOOKUP(A987,'Banco de dados'!$A$6:F1183, 3,0),0)</f>
        <v>0</v>
      </c>
      <c r="I987" s="24">
        <f>IFERROR(VLOOKUP(A987,'Banco de dados'!$A$6:$F$199, 5,0),0)</f>
        <v>0</v>
      </c>
      <c r="J987" s="19"/>
    </row>
    <row r="988" spans="2:10" x14ac:dyDescent="0.25">
      <c r="B988" s="18"/>
      <c r="C988" s="17"/>
      <c r="D988" s="33">
        <f>IFERROR(VLOOKUP(A988,'Banco de dados'!$A$6:H1184, 8,0),0)</f>
        <v>0</v>
      </c>
      <c r="E988" s="26">
        <f t="shared" si="47"/>
        <v>0</v>
      </c>
      <c r="F988" s="29">
        <f t="shared" si="45"/>
        <v>0</v>
      </c>
      <c r="G988" s="23">
        <f t="shared" si="46"/>
        <v>0</v>
      </c>
      <c r="H988" s="22">
        <f>IFERROR(VLOOKUP(A988,'Banco de dados'!$A$6:F1184, 3,0),0)</f>
        <v>0</v>
      </c>
      <c r="I988" s="24">
        <f>IFERROR(VLOOKUP(A988,'Banco de dados'!$A$6:$F$199, 5,0),0)</f>
        <v>0</v>
      </c>
      <c r="J988" s="19"/>
    </row>
    <row r="989" spans="2:10" x14ac:dyDescent="0.25">
      <c r="B989" s="18"/>
      <c r="C989" s="17"/>
      <c r="D989" s="33">
        <f>IFERROR(VLOOKUP(A989,'Banco de dados'!$A$6:H1185, 8,0),0)</f>
        <v>0</v>
      </c>
      <c r="E989" s="26">
        <f t="shared" si="47"/>
        <v>0</v>
      </c>
      <c r="F989" s="29">
        <f t="shared" si="45"/>
        <v>0</v>
      </c>
      <c r="G989" s="23">
        <f t="shared" si="46"/>
        <v>0</v>
      </c>
      <c r="H989" s="22">
        <f>IFERROR(VLOOKUP(A989,'Banco de dados'!$A$6:F1185, 3,0),0)</f>
        <v>0</v>
      </c>
      <c r="I989" s="24">
        <f>IFERROR(VLOOKUP(A989,'Banco de dados'!$A$6:$F$199, 5,0),0)</f>
        <v>0</v>
      </c>
      <c r="J989" s="19"/>
    </row>
    <row r="990" spans="2:10" x14ac:dyDescent="0.25">
      <c r="B990" s="18"/>
      <c r="C990" s="17"/>
      <c r="D990" s="33">
        <f>IFERROR(VLOOKUP(A990,'Banco de dados'!$A$6:H1186, 8,0),0)</f>
        <v>0</v>
      </c>
      <c r="E990" s="26">
        <f t="shared" si="47"/>
        <v>0</v>
      </c>
      <c r="F990" s="29">
        <f t="shared" si="45"/>
        <v>0</v>
      </c>
      <c r="G990" s="23">
        <f t="shared" si="46"/>
        <v>0</v>
      </c>
      <c r="H990" s="22">
        <f>IFERROR(VLOOKUP(A990,'Banco de dados'!$A$6:F1186, 3,0),0)</f>
        <v>0</v>
      </c>
      <c r="I990" s="24">
        <f>IFERROR(VLOOKUP(A990,'Banco de dados'!$A$6:$F$199, 5,0),0)</f>
        <v>0</v>
      </c>
      <c r="J990" s="19"/>
    </row>
    <row r="991" spans="2:10" x14ac:dyDescent="0.25">
      <c r="B991" s="18"/>
      <c r="C991" s="17"/>
      <c r="D991" s="33">
        <f>IFERROR(VLOOKUP(A991,'Banco de dados'!$A$6:H1187, 8,0),0)</f>
        <v>0</v>
      </c>
      <c r="E991" s="26">
        <f t="shared" si="47"/>
        <v>0</v>
      </c>
      <c r="F991" s="29">
        <f t="shared" si="45"/>
        <v>0</v>
      </c>
      <c r="G991" s="23">
        <f t="shared" si="46"/>
        <v>0</v>
      </c>
      <c r="H991" s="22">
        <f>IFERROR(VLOOKUP(A991,'Banco de dados'!$A$6:F1187, 3,0),0)</f>
        <v>0</v>
      </c>
      <c r="I991" s="24">
        <f>IFERROR(VLOOKUP(A991,'Banco de dados'!$A$6:$F$199, 5,0),0)</f>
        <v>0</v>
      </c>
      <c r="J991" s="19"/>
    </row>
    <row r="992" spans="2:10" x14ac:dyDescent="0.25">
      <c r="B992" s="18"/>
      <c r="C992" s="17"/>
      <c r="D992" s="33">
        <f>IFERROR(VLOOKUP(A992,'Banco de dados'!$A$6:H1188, 8,0),0)</f>
        <v>0</v>
      </c>
      <c r="E992" s="26">
        <f t="shared" si="47"/>
        <v>0</v>
      </c>
      <c r="F992" s="29">
        <f t="shared" si="45"/>
        <v>0</v>
      </c>
      <c r="G992" s="23">
        <f t="shared" si="46"/>
        <v>0</v>
      </c>
      <c r="H992" s="22">
        <f>IFERROR(VLOOKUP(A992,'Banco de dados'!$A$6:F1188, 3,0),0)</f>
        <v>0</v>
      </c>
      <c r="I992" s="24">
        <f>IFERROR(VLOOKUP(A992,'Banco de dados'!$A$6:$F$199, 5,0),0)</f>
        <v>0</v>
      </c>
      <c r="J992" s="19"/>
    </row>
    <row r="993" spans="2:10" x14ac:dyDescent="0.25">
      <c r="B993" s="18"/>
      <c r="C993" s="17"/>
      <c r="D993" s="33">
        <f>IFERROR(VLOOKUP(A993,'Banco de dados'!$A$6:H1189, 8,0),0)</f>
        <v>0</v>
      </c>
      <c r="E993" s="26">
        <f t="shared" si="47"/>
        <v>0</v>
      </c>
      <c r="F993" s="29">
        <f t="shared" si="45"/>
        <v>0</v>
      </c>
      <c r="G993" s="23">
        <f t="shared" si="46"/>
        <v>0</v>
      </c>
      <c r="H993" s="22">
        <f>IFERROR(VLOOKUP(A993,'Banco de dados'!$A$6:F1189, 3,0),0)</f>
        <v>0</v>
      </c>
      <c r="I993" s="24">
        <f>IFERROR(VLOOKUP(A993,'Banco de dados'!$A$6:$F$199, 5,0),0)</f>
        <v>0</v>
      </c>
      <c r="J993" s="19"/>
    </row>
    <row r="994" spans="2:10" x14ac:dyDescent="0.25">
      <c r="B994" s="18"/>
      <c r="C994" s="17"/>
      <c r="D994" s="33">
        <f>IFERROR(VLOOKUP(A994,'Banco de dados'!$A$6:H1190, 8,0),0)</f>
        <v>0</v>
      </c>
      <c r="E994" s="26">
        <f t="shared" si="47"/>
        <v>0</v>
      </c>
      <c r="F994" s="29">
        <f t="shared" si="45"/>
        <v>0</v>
      </c>
      <c r="G994" s="23">
        <f t="shared" si="46"/>
        <v>0</v>
      </c>
      <c r="H994" s="22">
        <f>IFERROR(VLOOKUP(A994,'Banco de dados'!$A$6:F1190, 3,0),0)</f>
        <v>0</v>
      </c>
      <c r="I994" s="24">
        <f>IFERROR(VLOOKUP(A994,'Banco de dados'!$A$6:$F$199, 5,0),0)</f>
        <v>0</v>
      </c>
      <c r="J994" s="19"/>
    </row>
    <row r="995" spans="2:10" x14ac:dyDescent="0.25">
      <c r="B995" s="18"/>
      <c r="C995" s="17"/>
      <c r="D995" s="33">
        <f>IFERROR(VLOOKUP(A995,'Banco de dados'!$A$6:H1191, 8,0),0)</f>
        <v>0</v>
      </c>
      <c r="E995" s="26">
        <f t="shared" si="47"/>
        <v>0</v>
      </c>
      <c r="F995" s="29">
        <f t="shared" si="45"/>
        <v>0</v>
      </c>
      <c r="G995" s="23">
        <f t="shared" si="46"/>
        <v>0</v>
      </c>
      <c r="H995" s="22">
        <f>IFERROR(VLOOKUP(A995,'Banco de dados'!$A$6:F1191, 3,0),0)</f>
        <v>0</v>
      </c>
      <c r="I995" s="24">
        <f>IFERROR(VLOOKUP(A995,'Banco de dados'!$A$6:$F$199, 5,0),0)</f>
        <v>0</v>
      </c>
      <c r="J995" s="19"/>
    </row>
    <row r="996" spans="2:10" x14ac:dyDescent="0.25">
      <c r="B996" s="18"/>
      <c r="C996" s="17"/>
      <c r="D996" s="33">
        <f>IFERROR(VLOOKUP(A996,'Banco de dados'!$A$6:H1192, 8,0),0)</f>
        <v>0</v>
      </c>
      <c r="E996" s="26">
        <f t="shared" si="47"/>
        <v>0</v>
      </c>
      <c r="F996" s="29">
        <f t="shared" si="45"/>
        <v>0</v>
      </c>
      <c r="G996" s="23">
        <f t="shared" si="46"/>
        <v>0</v>
      </c>
      <c r="H996" s="22">
        <f>IFERROR(VLOOKUP(A996,'Banco de dados'!$A$6:F1192, 3,0),0)</f>
        <v>0</v>
      </c>
      <c r="I996" s="24">
        <f>IFERROR(VLOOKUP(A996,'Banco de dados'!$A$6:$F$199, 5,0),0)</f>
        <v>0</v>
      </c>
      <c r="J996" s="19"/>
    </row>
    <row r="997" spans="2:10" x14ac:dyDescent="0.25">
      <c r="B997" s="18"/>
      <c r="C997" s="17"/>
      <c r="D997" s="33">
        <f>IFERROR(VLOOKUP(A997,'Banco de dados'!$A$6:H1193, 8,0),0)</f>
        <v>0</v>
      </c>
      <c r="E997" s="26">
        <f t="shared" si="47"/>
        <v>0</v>
      </c>
      <c r="F997" s="29">
        <f t="shared" si="45"/>
        <v>0</v>
      </c>
      <c r="G997" s="23">
        <f t="shared" si="46"/>
        <v>0</v>
      </c>
      <c r="H997" s="22">
        <f>IFERROR(VLOOKUP(A997,'Banco de dados'!$A$6:F1193, 3,0),0)</f>
        <v>0</v>
      </c>
      <c r="I997" s="24">
        <f>IFERROR(VLOOKUP(A997,'Banco de dados'!$A$6:$F$199, 5,0),0)</f>
        <v>0</v>
      </c>
      <c r="J997" s="19"/>
    </row>
    <row r="998" spans="2:10" x14ac:dyDescent="0.25">
      <c r="B998" s="18"/>
      <c r="C998" s="17"/>
      <c r="D998" s="33">
        <f>IFERROR(VLOOKUP(A998,'Banco de dados'!$A$6:H1194, 8,0),0)</f>
        <v>0</v>
      </c>
      <c r="E998" s="26">
        <f t="shared" si="47"/>
        <v>0</v>
      </c>
      <c r="F998" s="29">
        <f t="shared" si="45"/>
        <v>0</v>
      </c>
      <c r="G998" s="23">
        <f t="shared" si="46"/>
        <v>0</v>
      </c>
      <c r="H998" s="22">
        <f>IFERROR(VLOOKUP(A998,'Banco de dados'!$A$6:F1194, 3,0),0)</f>
        <v>0</v>
      </c>
      <c r="I998" s="24">
        <f>IFERROR(VLOOKUP(A998,'Banco de dados'!$A$6:$F$199, 5,0),0)</f>
        <v>0</v>
      </c>
      <c r="J998" s="19"/>
    </row>
    <row r="999" spans="2:10" x14ac:dyDescent="0.25">
      <c r="B999" s="18"/>
      <c r="C999" s="17"/>
      <c r="D999" s="33">
        <f>IFERROR(VLOOKUP(A999,'Banco de dados'!$A$6:H1195, 8,0),0)</f>
        <v>0</v>
      </c>
      <c r="E999" s="26">
        <f t="shared" si="47"/>
        <v>0</v>
      </c>
      <c r="F999" s="29">
        <f t="shared" si="45"/>
        <v>0</v>
      </c>
      <c r="G999" s="23">
        <f t="shared" si="46"/>
        <v>0</v>
      </c>
      <c r="H999" s="22">
        <f>IFERROR(VLOOKUP(A999,'Banco de dados'!$A$6:F1195, 3,0),0)</f>
        <v>0</v>
      </c>
      <c r="I999" s="24">
        <f>IFERROR(VLOOKUP(A999,'Banco de dados'!$A$6:$F$199, 5,0),0)</f>
        <v>0</v>
      </c>
      <c r="J999" s="19"/>
    </row>
    <row r="1000" spans="2:10" x14ac:dyDescent="0.25">
      <c r="B1000" s="18"/>
      <c r="C1000" s="17"/>
      <c r="D1000" s="33">
        <f>IFERROR(VLOOKUP(A1000,'Banco de dados'!$A$6:H1196, 8,0),0)</f>
        <v>0</v>
      </c>
      <c r="E1000" s="26">
        <f t="shared" si="47"/>
        <v>0</v>
      </c>
      <c r="F1000" s="29">
        <f t="shared" si="45"/>
        <v>0</v>
      </c>
      <c r="G1000" s="23">
        <f t="shared" si="46"/>
        <v>0</v>
      </c>
      <c r="H1000" s="22">
        <f>IFERROR(VLOOKUP(A1000,'Banco de dados'!$A$6:F1196, 3,0),0)</f>
        <v>0</v>
      </c>
      <c r="I1000" s="24">
        <f>IFERROR(VLOOKUP(A1000,'Banco de dados'!$A$6:$F$199, 5,0),0)</f>
        <v>0</v>
      </c>
      <c r="J1000" s="19"/>
    </row>
    <row r="1001" spans="2:10" x14ac:dyDescent="0.25">
      <c r="B1001" s="18"/>
      <c r="C1001" s="17"/>
      <c r="D1001" s="33">
        <f>IFERROR(VLOOKUP(A1001,'Banco de dados'!$A$6:H1197, 8,0),0)</f>
        <v>0</v>
      </c>
      <c r="E1001" s="26">
        <f t="shared" si="47"/>
        <v>0</v>
      </c>
      <c r="F1001" s="29">
        <f t="shared" si="45"/>
        <v>0</v>
      </c>
      <c r="G1001" s="23">
        <f t="shared" si="46"/>
        <v>0</v>
      </c>
      <c r="H1001" s="22">
        <f>IFERROR(VLOOKUP(A1001,'Banco de dados'!$A$6:F1197, 3,0),0)</f>
        <v>0</v>
      </c>
      <c r="I1001" s="24">
        <f>IFERROR(VLOOKUP(A1001,'Banco de dados'!$A$6:$F$199, 5,0),0)</f>
        <v>0</v>
      </c>
      <c r="J1001" s="19"/>
    </row>
    <row r="1002" spans="2:10" x14ac:dyDescent="0.25">
      <c r="B1002" s="18"/>
      <c r="C1002" s="17"/>
      <c r="D1002" s="33">
        <f>IFERROR(VLOOKUP(A1002,'Banco de dados'!$A$6:H1198, 8,0),0)</f>
        <v>0</v>
      </c>
      <c r="E1002" s="26">
        <f t="shared" si="47"/>
        <v>0</v>
      </c>
      <c r="F1002" s="29">
        <f t="shared" si="45"/>
        <v>0</v>
      </c>
      <c r="G1002" s="23">
        <f t="shared" si="46"/>
        <v>0</v>
      </c>
      <c r="H1002" s="22">
        <f>IFERROR(VLOOKUP(A1002,'Banco de dados'!$A$6:F1198, 3,0),0)</f>
        <v>0</v>
      </c>
      <c r="I1002" s="24">
        <f>IFERROR(VLOOKUP(A1002,'Banco de dados'!$A$6:$F$199, 5,0),0)</f>
        <v>0</v>
      </c>
      <c r="J1002" s="19"/>
    </row>
    <row r="1003" spans="2:10" x14ac:dyDescent="0.25">
      <c r="B1003" s="18"/>
      <c r="C1003" s="17"/>
      <c r="D1003" s="33">
        <f>IFERROR(VLOOKUP(A1003,'Banco de dados'!$A$6:H1199, 8,0),0)</f>
        <v>0</v>
      </c>
      <c r="E1003" s="26">
        <f t="shared" si="47"/>
        <v>0</v>
      </c>
      <c r="F1003" s="29">
        <f t="shared" si="45"/>
        <v>0</v>
      </c>
      <c r="G1003" s="23">
        <f t="shared" si="46"/>
        <v>0</v>
      </c>
      <c r="H1003" s="22">
        <f>IFERROR(VLOOKUP(A1003,'Banco de dados'!$A$6:F1199, 3,0),0)</f>
        <v>0</v>
      </c>
      <c r="I1003" s="24">
        <f>IFERROR(VLOOKUP(A1003,'Banco de dados'!$A$6:$F$199, 5,0),0)</f>
        <v>0</v>
      </c>
      <c r="J1003" s="19"/>
    </row>
    <row r="1004" spans="2:10" x14ac:dyDescent="0.25">
      <c r="B1004" s="18"/>
      <c r="C1004" s="17"/>
      <c r="D1004" s="33">
        <f>IFERROR(VLOOKUP(A1004,'Banco de dados'!$A$6:H1200, 8,0),0)</f>
        <v>0</v>
      </c>
      <c r="E1004" s="26">
        <f t="shared" si="47"/>
        <v>0</v>
      </c>
      <c r="F1004" s="29">
        <f t="shared" si="45"/>
        <v>0</v>
      </c>
      <c r="G1004" s="23">
        <f t="shared" si="46"/>
        <v>0</v>
      </c>
      <c r="H1004" s="22">
        <f>IFERROR(VLOOKUP(A1004,'Banco de dados'!$A$6:F1200, 3,0),0)</f>
        <v>0</v>
      </c>
      <c r="I1004" s="24">
        <f>IFERROR(VLOOKUP(A1004,'Banco de dados'!$A$6:$F$199, 5,0),0)</f>
        <v>0</v>
      </c>
      <c r="J1004" s="19"/>
    </row>
    <row r="1005" spans="2:10" x14ac:dyDescent="0.25">
      <c r="B1005" s="18"/>
      <c r="C1005" s="17"/>
      <c r="D1005" s="33">
        <f>IFERROR(VLOOKUP(A1005,'Banco de dados'!$A$6:H1201, 8,0),0)</f>
        <v>0</v>
      </c>
      <c r="E1005" s="26">
        <f t="shared" si="47"/>
        <v>0</v>
      </c>
      <c r="F1005" s="29">
        <f t="shared" si="45"/>
        <v>0</v>
      </c>
      <c r="G1005" s="23">
        <f t="shared" si="46"/>
        <v>0</v>
      </c>
      <c r="H1005" s="22">
        <f>IFERROR(VLOOKUP(A1005,'Banco de dados'!$A$6:F1201, 3,0),0)</f>
        <v>0</v>
      </c>
      <c r="I1005" s="24">
        <f>IFERROR(VLOOKUP(A1005,'Banco de dados'!$A$6:$F$199, 5,0),0)</f>
        <v>0</v>
      </c>
      <c r="J1005" s="19"/>
    </row>
    <row r="1006" spans="2:10" x14ac:dyDescent="0.25">
      <c r="B1006" s="18"/>
      <c r="C1006" s="17"/>
      <c r="D1006" s="33">
        <f>IFERROR(VLOOKUP(A1006,'Banco de dados'!$A$6:H1202, 8,0),0)</f>
        <v>0</v>
      </c>
      <c r="E1006" s="26">
        <f t="shared" si="47"/>
        <v>0</v>
      </c>
      <c r="F1006" s="29">
        <f t="shared" si="45"/>
        <v>0</v>
      </c>
      <c r="G1006" s="23">
        <f t="shared" si="46"/>
        <v>0</v>
      </c>
      <c r="H1006" s="22">
        <f>IFERROR(VLOOKUP(A1006,'Banco de dados'!$A$6:F1202, 3,0),0)</f>
        <v>0</v>
      </c>
      <c r="I1006" s="24">
        <f>IFERROR(VLOOKUP(A1006,'Banco de dados'!$A$6:$F$199, 5,0),0)</f>
        <v>0</v>
      </c>
      <c r="J1006" s="19"/>
    </row>
    <row r="1007" spans="2:10" x14ac:dyDescent="0.25">
      <c r="B1007" s="18"/>
      <c r="C1007" s="17"/>
      <c r="D1007" s="33">
        <f>IFERROR(VLOOKUP(A1007,'Banco de dados'!$A$6:H1203, 8,0),0)</f>
        <v>0</v>
      </c>
      <c r="E1007" s="26">
        <f t="shared" si="47"/>
        <v>0</v>
      </c>
      <c r="F1007" s="29">
        <f t="shared" si="45"/>
        <v>0</v>
      </c>
      <c r="G1007" s="23">
        <f t="shared" si="46"/>
        <v>0</v>
      </c>
      <c r="H1007" s="22">
        <f>IFERROR(VLOOKUP(A1007,'Banco de dados'!$A$6:F1203, 3,0),0)</f>
        <v>0</v>
      </c>
      <c r="I1007" s="24">
        <f>IFERROR(VLOOKUP(A1007,'Banco de dados'!$A$6:$F$199, 5,0),0)</f>
        <v>0</v>
      </c>
      <c r="J1007" s="19"/>
    </row>
    <row r="1008" spans="2:10" x14ac:dyDescent="0.25">
      <c r="B1008" s="18"/>
      <c r="C1008" s="17"/>
      <c r="D1008" s="33">
        <f>IFERROR(VLOOKUP(A1008,'Banco de dados'!$A$6:H1204, 8,0),0)</f>
        <v>0</v>
      </c>
      <c r="E1008" s="26">
        <f t="shared" si="47"/>
        <v>0</v>
      </c>
      <c r="F1008" s="29">
        <f t="shared" si="45"/>
        <v>0</v>
      </c>
      <c r="G1008" s="23">
        <f t="shared" si="46"/>
        <v>0</v>
      </c>
      <c r="H1008" s="22">
        <f>IFERROR(VLOOKUP(A1008,'Banco de dados'!$A$6:F1204, 3,0),0)</f>
        <v>0</v>
      </c>
      <c r="I1008" s="24">
        <f>IFERROR(VLOOKUP(A1008,'Banco de dados'!$A$6:$F$199, 5,0),0)</f>
        <v>0</v>
      </c>
      <c r="J1008" s="19"/>
    </row>
    <row r="1009" spans="2:10" x14ac:dyDescent="0.25">
      <c r="B1009" s="18"/>
      <c r="C1009" s="17"/>
      <c r="D1009" s="33">
        <f>IFERROR(VLOOKUP(A1009,'Banco de dados'!$A$6:H1205, 8,0),0)</f>
        <v>0</v>
      </c>
      <c r="E1009" s="26">
        <f t="shared" si="47"/>
        <v>0</v>
      </c>
      <c r="F1009" s="29">
        <f t="shared" si="45"/>
        <v>0</v>
      </c>
      <c r="G1009" s="23">
        <f t="shared" si="46"/>
        <v>0</v>
      </c>
      <c r="H1009" s="22">
        <f>IFERROR(VLOOKUP(A1009,'Banco de dados'!$A$6:F1205, 3,0),0)</f>
        <v>0</v>
      </c>
      <c r="I1009" s="24">
        <f>IFERROR(VLOOKUP(A1009,'Banco de dados'!$A$6:$F$199, 5,0),0)</f>
        <v>0</v>
      </c>
      <c r="J1009" s="19"/>
    </row>
    <row r="1010" spans="2:10" x14ac:dyDescent="0.25">
      <c r="B1010" s="18"/>
      <c r="C1010" s="17"/>
      <c r="D1010" s="33">
        <f>IFERROR(VLOOKUP(A1010,'Banco de dados'!$A$6:H1206, 8,0),0)</f>
        <v>0</v>
      </c>
      <c r="E1010" s="26">
        <f t="shared" si="47"/>
        <v>0</v>
      </c>
      <c r="F1010" s="29">
        <f t="shared" si="45"/>
        <v>0</v>
      </c>
      <c r="G1010" s="23">
        <f t="shared" si="46"/>
        <v>0</v>
      </c>
      <c r="H1010" s="22">
        <f>IFERROR(VLOOKUP(A1010,'Banco de dados'!$A$6:F1206, 3,0),0)</f>
        <v>0</v>
      </c>
      <c r="I1010" s="24">
        <f>IFERROR(VLOOKUP(A1010,'Banco de dados'!$A$6:$F$199, 5,0),0)</f>
        <v>0</v>
      </c>
      <c r="J1010" s="19"/>
    </row>
    <row r="1011" spans="2:10" x14ac:dyDescent="0.25">
      <c r="B1011" s="18"/>
      <c r="C1011" s="17"/>
      <c r="D1011" s="33">
        <f>IFERROR(VLOOKUP(A1011,'Banco de dados'!$A$6:H1207, 8,0),0)</f>
        <v>0</v>
      </c>
      <c r="E1011" s="26">
        <f t="shared" si="47"/>
        <v>0</v>
      </c>
      <c r="F1011" s="29">
        <f t="shared" si="45"/>
        <v>0</v>
      </c>
      <c r="G1011" s="23">
        <f t="shared" si="46"/>
        <v>0</v>
      </c>
      <c r="H1011" s="22">
        <f>IFERROR(VLOOKUP(A1011,'Banco de dados'!$A$6:F1207, 3,0),0)</f>
        <v>0</v>
      </c>
      <c r="I1011" s="24">
        <f>IFERROR(VLOOKUP(A1011,'Banco de dados'!$A$6:$F$199, 5,0),0)</f>
        <v>0</v>
      </c>
      <c r="J1011" s="19"/>
    </row>
    <row r="1012" spans="2:10" x14ac:dyDescent="0.25">
      <c r="B1012" s="18"/>
      <c r="C1012" s="17"/>
      <c r="D1012" s="33">
        <f>IFERROR(VLOOKUP(A1012,'Banco de dados'!$A$6:H1208, 8,0),0)</f>
        <v>0</v>
      </c>
      <c r="E1012" s="26">
        <f t="shared" si="47"/>
        <v>0</v>
      </c>
      <c r="F1012" s="29">
        <f t="shared" si="45"/>
        <v>0</v>
      </c>
      <c r="G1012" s="23">
        <f t="shared" si="46"/>
        <v>0</v>
      </c>
      <c r="H1012" s="22">
        <f>IFERROR(VLOOKUP(A1012,'Banco de dados'!$A$6:F1208, 3,0),0)</f>
        <v>0</v>
      </c>
      <c r="I1012" s="24">
        <f>IFERROR(VLOOKUP(A1012,'Banco de dados'!$A$6:$F$199, 5,0),0)</f>
        <v>0</v>
      </c>
      <c r="J1012" s="19"/>
    </row>
    <row r="1013" spans="2:10" x14ac:dyDescent="0.25">
      <c r="B1013" s="18"/>
      <c r="C1013" s="17"/>
      <c r="D1013" s="33">
        <f>IFERROR(VLOOKUP(A1013,'Banco de dados'!$A$6:H1209, 8,0),0)</f>
        <v>0</v>
      </c>
      <c r="E1013" s="26">
        <f t="shared" si="47"/>
        <v>0</v>
      </c>
      <c r="F1013" s="29">
        <f t="shared" si="45"/>
        <v>0</v>
      </c>
      <c r="G1013" s="23">
        <f t="shared" si="46"/>
        <v>0</v>
      </c>
      <c r="H1013" s="22">
        <f>IFERROR(VLOOKUP(A1013,'Banco de dados'!$A$6:F1209, 3,0),0)</f>
        <v>0</v>
      </c>
      <c r="I1013" s="24">
        <f>IFERROR(VLOOKUP(A1013,'Banco de dados'!$A$6:$F$199, 5,0),0)</f>
        <v>0</v>
      </c>
      <c r="J1013" s="19"/>
    </row>
    <row r="1014" spans="2:10" x14ac:dyDescent="0.25">
      <c r="B1014" s="18"/>
      <c r="C1014" s="17"/>
      <c r="D1014" s="33">
        <f>IFERROR(VLOOKUP(A1014,'Banco de dados'!$A$6:H1210, 8,0),0)</f>
        <v>0</v>
      </c>
      <c r="E1014" s="26">
        <f t="shared" si="47"/>
        <v>0</v>
      </c>
      <c r="F1014" s="29">
        <f t="shared" si="45"/>
        <v>0</v>
      </c>
      <c r="G1014" s="23">
        <f t="shared" si="46"/>
        <v>0</v>
      </c>
      <c r="H1014" s="22">
        <f>IFERROR(VLOOKUP(A1014,'Banco de dados'!$A$6:F1210, 3,0),0)</f>
        <v>0</v>
      </c>
      <c r="I1014" s="24">
        <f>IFERROR(VLOOKUP(A1014,'Banco de dados'!$A$6:$F$199, 5,0),0)</f>
        <v>0</v>
      </c>
      <c r="J1014" s="19"/>
    </row>
    <row r="1015" spans="2:10" x14ac:dyDescent="0.25">
      <c r="B1015" s="18"/>
      <c r="C1015" s="17"/>
      <c r="D1015" s="33">
        <f>IFERROR(VLOOKUP(A1015,'Banco de dados'!$A$6:H1211, 8,0),0)</f>
        <v>0</v>
      </c>
      <c r="E1015" s="26">
        <f t="shared" si="47"/>
        <v>0</v>
      </c>
      <c r="F1015" s="29">
        <f t="shared" si="45"/>
        <v>0</v>
      </c>
      <c r="G1015" s="23">
        <f t="shared" si="46"/>
        <v>0</v>
      </c>
      <c r="H1015" s="22">
        <f>IFERROR(VLOOKUP(A1015,'Banco de dados'!$A$6:F1211, 3,0),0)</f>
        <v>0</v>
      </c>
      <c r="I1015" s="24">
        <f>IFERROR(VLOOKUP(A1015,'Banco de dados'!$A$6:$F$199, 5,0),0)</f>
        <v>0</v>
      </c>
      <c r="J1015" s="19"/>
    </row>
    <row r="1016" spans="2:10" x14ac:dyDescent="0.25">
      <c r="B1016" s="18"/>
      <c r="C1016" s="17"/>
      <c r="D1016" s="33">
        <f>IFERROR(VLOOKUP(A1016,'Banco de dados'!$A$6:H1212, 8,0),0)</f>
        <v>0</v>
      </c>
      <c r="E1016" s="26">
        <f t="shared" si="47"/>
        <v>0</v>
      </c>
      <c r="F1016" s="29">
        <f t="shared" si="45"/>
        <v>0</v>
      </c>
      <c r="G1016" s="23">
        <f t="shared" si="46"/>
        <v>0</v>
      </c>
      <c r="H1016" s="22">
        <f>IFERROR(VLOOKUP(A1016,'Banco de dados'!$A$6:F1212, 3,0),0)</f>
        <v>0</v>
      </c>
      <c r="I1016" s="24">
        <f>IFERROR(VLOOKUP(A1016,'Banco de dados'!$A$6:$F$199, 5,0),0)</f>
        <v>0</v>
      </c>
      <c r="J1016" s="19"/>
    </row>
    <row r="1017" spans="2:10" x14ac:dyDescent="0.25">
      <c r="B1017" s="18"/>
      <c r="C1017" s="17"/>
      <c r="D1017" s="33">
        <f>IFERROR(VLOOKUP(A1017,'Banco de dados'!$A$6:H1213, 8,0),0)</f>
        <v>0</v>
      </c>
      <c r="E1017" s="26">
        <f t="shared" si="47"/>
        <v>0</v>
      </c>
      <c r="F1017" s="29">
        <f t="shared" si="45"/>
        <v>0</v>
      </c>
      <c r="G1017" s="23">
        <f t="shared" si="46"/>
        <v>0</v>
      </c>
      <c r="H1017" s="22">
        <f>IFERROR(VLOOKUP(A1017,'Banco de dados'!$A$6:F1213, 3,0),0)</f>
        <v>0</v>
      </c>
      <c r="I1017" s="24">
        <f>IFERROR(VLOOKUP(A1017,'Banco de dados'!$A$6:$F$199, 5,0),0)</f>
        <v>0</v>
      </c>
      <c r="J1017" s="19"/>
    </row>
    <row r="1018" spans="2:10" x14ac:dyDescent="0.25">
      <c r="B1018" s="18"/>
      <c r="C1018" s="17"/>
      <c r="D1018" s="33">
        <f>IFERROR(VLOOKUP(A1018,'Banco de dados'!$A$6:H1214, 8,0),0)</f>
        <v>0</v>
      </c>
      <c r="E1018" s="26">
        <f t="shared" si="47"/>
        <v>0</v>
      </c>
      <c r="F1018" s="29">
        <f t="shared" si="45"/>
        <v>0</v>
      </c>
      <c r="G1018" s="23">
        <f t="shared" si="46"/>
        <v>0</v>
      </c>
      <c r="H1018" s="22">
        <f>IFERROR(VLOOKUP(A1018,'Banco de dados'!$A$6:F1214, 3,0),0)</f>
        <v>0</v>
      </c>
      <c r="I1018" s="24">
        <f>IFERROR(VLOOKUP(A1018,'Banco de dados'!$A$6:$F$199, 5,0),0)</f>
        <v>0</v>
      </c>
      <c r="J1018" s="19"/>
    </row>
    <row r="1019" spans="2:10" x14ac:dyDescent="0.25">
      <c r="B1019" s="18"/>
      <c r="C1019" s="17"/>
      <c r="D1019" s="33">
        <f>IFERROR(VLOOKUP(A1019,'Banco de dados'!$A$6:H1215, 8,0),0)</f>
        <v>0</v>
      </c>
      <c r="E1019" s="26">
        <f t="shared" si="47"/>
        <v>0</v>
      </c>
      <c r="F1019" s="29">
        <f t="shared" si="45"/>
        <v>0</v>
      </c>
      <c r="G1019" s="23">
        <f t="shared" si="46"/>
        <v>0</v>
      </c>
      <c r="H1019" s="22">
        <f>IFERROR(VLOOKUP(A1019,'Banco de dados'!$A$6:F1215, 3,0),0)</f>
        <v>0</v>
      </c>
      <c r="I1019" s="24">
        <f>IFERROR(VLOOKUP(A1019,'Banco de dados'!$A$6:$F$199, 5,0),0)</f>
        <v>0</v>
      </c>
      <c r="J1019" s="19"/>
    </row>
    <row r="1020" spans="2:10" x14ac:dyDescent="0.25">
      <c r="B1020" s="18"/>
      <c r="C1020" s="17"/>
      <c r="D1020" s="33">
        <f>IFERROR(VLOOKUP(A1020,'Banco de dados'!$A$6:H1216, 8,0),0)</f>
        <v>0</v>
      </c>
      <c r="E1020" s="26">
        <f t="shared" si="47"/>
        <v>0</v>
      </c>
      <c r="F1020" s="29">
        <f t="shared" si="45"/>
        <v>0</v>
      </c>
      <c r="G1020" s="23">
        <f t="shared" si="46"/>
        <v>0</v>
      </c>
      <c r="H1020" s="22">
        <f>IFERROR(VLOOKUP(A1020,'Banco de dados'!$A$6:F1216, 3,0),0)</f>
        <v>0</v>
      </c>
      <c r="I1020" s="24">
        <f>IFERROR(VLOOKUP(A1020,'Banco de dados'!$A$6:$F$199, 5,0),0)</f>
        <v>0</v>
      </c>
      <c r="J1020" s="19"/>
    </row>
    <row r="1021" spans="2:10" x14ac:dyDescent="0.25">
      <c r="B1021" s="18"/>
      <c r="C1021" s="17"/>
      <c r="D1021" s="33">
        <f>IFERROR(VLOOKUP(A1021,'Banco de dados'!$A$6:H1217, 8,0),0)</f>
        <v>0</v>
      </c>
      <c r="E1021" s="26">
        <f t="shared" si="47"/>
        <v>0</v>
      </c>
      <c r="F1021" s="29">
        <f t="shared" si="45"/>
        <v>0</v>
      </c>
      <c r="G1021" s="23">
        <f t="shared" si="46"/>
        <v>0</v>
      </c>
      <c r="H1021" s="22">
        <f>IFERROR(VLOOKUP(A1021,'Banco de dados'!$A$6:F1217, 3,0),0)</f>
        <v>0</v>
      </c>
      <c r="I1021" s="24">
        <f>IFERROR(VLOOKUP(A1021,'Banco de dados'!$A$6:$F$199, 5,0),0)</f>
        <v>0</v>
      </c>
      <c r="J1021" s="19"/>
    </row>
    <row r="1022" spans="2:10" x14ac:dyDescent="0.25">
      <c r="B1022" s="18"/>
      <c r="C1022" s="17"/>
      <c r="D1022" s="33">
        <f>IFERROR(VLOOKUP(A1022,'Banco de dados'!$A$6:H1218, 8,0),0)</f>
        <v>0</v>
      </c>
      <c r="E1022" s="26">
        <f t="shared" si="47"/>
        <v>0</v>
      </c>
      <c r="F1022" s="29">
        <f t="shared" si="45"/>
        <v>0</v>
      </c>
      <c r="G1022" s="23">
        <f t="shared" si="46"/>
        <v>0</v>
      </c>
      <c r="H1022" s="22">
        <f>IFERROR(VLOOKUP(A1022,'Banco de dados'!$A$6:F1218, 3,0),0)</f>
        <v>0</v>
      </c>
      <c r="I1022" s="24">
        <f>IFERROR(VLOOKUP(A1022,'Banco de dados'!$A$6:$F$199, 5,0),0)</f>
        <v>0</v>
      </c>
      <c r="J1022" s="19"/>
    </row>
    <row r="1023" spans="2:10" x14ac:dyDescent="0.25">
      <c r="B1023" s="18"/>
      <c r="C1023" s="17"/>
      <c r="D1023" s="33">
        <f>IFERROR(VLOOKUP(A1023,'Banco de dados'!$A$6:H1219, 8,0),0)</f>
        <v>0</v>
      </c>
      <c r="E1023" s="26">
        <f t="shared" si="47"/>
        <v>0</v>
      </c>
      <c r="F1023" s="29">
        <f t="shared" si="45"/>
        <v>0</v>
      </c>
      <c r="G1023" s="23">
        <f t="shared" si="46"/>
        <v>0</v>
      </c>
      <c r="H1023" s="22">
        <f>IFERROR(VLOOKUP(A1023,'Banco de dados'!$A$6:F1219, 3,0),0)</f>
        <v>0</v>
      </c>
      <c r="I1023" s="24">
        <f>IFERROR(VLOOKUP(A1023,'Banco de dados'!$A$6:$F$199, 5,0),0)</f>
        <v>0</v>
      </c>
      <c r="J1023" s="19"/>
    </row>
    <row r="1024" spans="2:10" x14ac:dyDescent="0.25">
      <c r="B1024" s="18"/>
      <c r="C1024" s="17"/>
      <c r="D1024" s="33">
        <f>IFERROR(VLOOKUP(A1024,'Banco de dados'!$A$6:H1220, 8,0),0)</f>
        <v>0</v>
      </c>
      <c r="E1024" s="26">
        <f t="shared" si="47"/>
        <v>0</v>
      </c>
      <c r="F1024" s="29">
        <f t="shared" si="45"/>
        <v>0</v>
      </c>
      <c r="G1024" s="23">
        <f t="shared" si="46"/>
        <v>0</v>
      </c>
      <c r="H1024" s="22">
        <f>IFERROR(VLOOKUP(A1024,'Banco de dados'!$A$6:F1220, 3,0),0)</f>
        <v>0</v>
      </c>
      <c r="I1024" s="24">
        <f>IFERROR(VLOOKUP(A1024,'Banco de dados'!$A$6:$F$199, 5,0),0)</f>
        <v>0</v>
      </c>
      <c r="J1024" s="19"/>
    </row>
    <row r="1025" spans="2:10" x14ac:dyDescent="0.25">
      <c r="B1025" s="18"/>
      <c r="C1025" s="17"/>
      <c r="D1025" s="33">
        <f>IFERROR(VLOOKUP(A1025,'Banco de dados'!$A$6:H1221, 8,0),0)</f>
        <v>0</v>
      </c>
      <c r="E1025" s="26">
        <f t="shared" si="47"/>
        <v>0</v>
      </c>
      <c r="F1025" s="29">
        <f t="shared" si="45"/>
        <v>0</v>
      </c>
      <c r="G1025" s="23">
        <f t="shared" si="46"/>
        <v>0</v>
      </c>
      <c r="H1025" s="22">
        <f>IFERROR(VLOOKUP(A1025,'Banco de dados'!$A$6:F1221, 3,0),0)</f>
        <v>0</v>
      </c>
      <c r="I1025" s="24">
        <f>IFERROR(VLOOKUP(A1025,'Banco de dados'!$A$6:$F$199, 5,0),0)</f>
        <v>0</v>
      </c>
      <c r="J1025" s="19"/>
    </row>
    <row r="1026" spans="2:10" x14ac:dyDescent="0.25">
      <c r="B1026" s="18"/>
      <c r="C1026" s="17"/>
      <c r="D1026" s="33">
        <f>IFERROR(VLOOKUP(A1026,'Banco de dados'!$A$6:H1222, 8,0),0)</f>
        <v>0</v>
      </c>
      <c r="E1026" s="26">
        <f t="shared" si="47"/>
        <v>0</v>
      </c>
      <c r="F1026" s="29">
        <f t="shared" si="45"/>
        <v>0</v>
      </c>
      <c r="G1026" s="23">
        <f t="shared" si="46"/>
        <v>0</v>
      </c>
      <c r="H1026" s="22">
        <f>IFERROR(VLOOKUP(A1026,'Banco de dados'!$A$6:F1222, 3,0),0)</f>
        <v>0</v>
      </c>
      <c r="I1026" s="24">
        <f>IFERROR(VLOOKUP(A1026,'Banco de dados'!$A$6:$F$199, 5,0),0)</f>
        <v>0</v>
      </c>
      <c r="J1026" s="19"/>
    </row>
    <row r="1027" spans="2:10" x14ac:dyDescent="0.25">
      <c r="B1027" s="18"/>
      <c r="C1027" s="17"/>
      <c r="D1027" s="33">
        <f>IFERROR(VLOOKUP(A1027,'Banco de dados'!$A$6:H1223, 8,0),0)</f>
        <v>0</v>
      </c>
      <c r="E1027" s="26">
        <f t="shared" si="47"/>
        <v>0</v>
      </c>
      <c r="F1027" s="29">
        <f t="shared" ref="F1027:F1090" si="48">E1027*I1027</f>
        <v>0</v>
      </c>
      <c r="G1027" s="23">
        <f t="shared" ref="G1027:G1090" si="49">E1027*H1027</f>
        <v>0</v>
      </c>
      <c r="H1027" s="22">
        <f>IFERROR(VLOOKUP(A1027,'Banco de dados'!$A$6:F1223, 3,0),0)</f>
        <v>0</v>
      </c>
      <c r="I1027" s="24">
        <f>IFERROR(VLOOKUP(A1027,'Banco de dados'!$A$6:$F$199, 5,0),0)</f>
        <v>0</v>
      </c>
      <c r="J1027" s="19"/>
    </row>
    <row r="1028" spans="2:10" x14ac:dyDescent="0.25">
      <c r="B1028" s="18"/>
      <c r="C1028" s="17"/>
      <c r="D1028" s="33">
        <f>IFERROR(VLOOKUP(A1028,'Banco de dados'!$A$6:H1224, 8,0),0)</f>
        <v>0</v>
      </c>
      <c r="E1028" s="26">
        <f t="shared" ref="E1028:E1091" si="50">B1028*C1028</f>
        <v>0</v>
      </c>
      <c r="F1028" s="29">
        <f t="shared" si="48"/>
        <v>0</v>
      </c>
      <c r="G1028" s="23">
        <f t="shared" si="49"/>
        <v>0</v>
      </c>
      <c r="H1028" s="22">
        <f>IFERROR(VLOOKUP(A1028,'Banco de dados'!$A$6:F1224, 3,0),0)</f>
        <v>0</v>
      </c>
      <c r="I1028" s="24">
        <f>IFERROR(VLOOKUP(A1028,'Banco de dados'!$A$6:$F$199, 5,0),0)</f>
        <v>0</v>
      </c>
      <c r="J1028" s="19"/>
    </row>
    <row r="1029" spans="2:10" x14ac:dyDescent="0.25">
      <c r="B1029" s="18"/>
      <c r="C1029" s="17"/>
      <c r="D1029" s="33">
        <f>IFERROR(VLOOKUP(A1029,'Banco de dados'!$A$6:H1225, 8,0),0)</f>
        <v>0</v>
      </c>
      <c r="E1029" s="26">
        <f t="shared" si="50"/>
        <v>0</v>
      </c>
      <c r="F1029" s="29">
        <f t="shared" si="48"/>
        <v>0</v>
      </c>
      <c r="G1029" s="23">
        <f t="shared" si="49"/>
        <v>0</v>
      </c>
      <c r="H1029" s="22">
        <f>IFERROR(VLOOKUP(A1029,'Banco de dados'!$A$6:F1225, 3,0),0)</f>
        <v>0</v>
      </c>
      <c r="I1029" s="24">
        <f>IFERROR(VLOOKUP(A1029,'Banco de dados'!$A$6:$F$199, 5,0),0)</f>
        <v>0</v>
      </c>
      <c r="J1029" s="19"/>
    </row>
    <row r="1030" spans="2:10" x14ac:dyDescent="0.25">
      <c r="B1030" s="18"/>
      <c r="C1030" s="17"/>
      <c r="D1030" s="33">
        <f>IFERROR(VLOOKUP(A1030,'Banco de dados'!$A$6:H1226, 8,0),0)</f>
        <v>0</v>
      </c>
      <c r="E1030" s="26">
        <f t="shared" si="50"/>
        <v>0</v>
      </c>
      <c r="F1030" s="29">
        <f t="shared" si="48"/>
        <v>0</v>
      </c>
      <c r="G1030" s="23">
        <f t="shared" si="49"/>
        <v>0</v>
      </c>
      <c r="H1030" s="22">
        <f>IFERROR(VLOOKUP(A1030,'Banco de dados'!$A$6:F1226, 3,0),0)</f>
        <v>0</v>
      </c>
      <c r="I1030" s="24">
        <f>IFERROR(VLOOKUP(A1030,'Banco de dados'!$A$6:$F$199, 5,0),0)</f>
        <v>0</v>
      </c>
      <c r="J1030" s="19"/>
    </row>
    <row r="1031" spans="2:10" x14ac:dyDescent="0.25">
      <c r="B1031" s="18"/>
      <c r="C1031" s="17"/>
      <c r="D1031" s="33">
        <f>IFERROR(VLOOKUP(A1031,'Banco de dados'!$A$6:H1227, 8,0),0)</f>
        <v>0</v>
      </c>
      <c r="E1031" s="26">
        <f t="shared" si="50"/>
        <v>0</v>
      </c>
      <c r="F1031" s="29">
        <f t="shared" si="48"/>
        <v>0</v>
      </c>
      <c r="G1031" s="23">
        <f t="shared" si="49"/>
        <v>0</v>
      </c>
      <c r="H1031" s="22">
        <f>IFERROR(VLOOKUP(A1031,'Banco de dados'!$A$6:F1227, 3,0),0)</f>
        <v>0</v>
      </c>
      <c r="I1031" s="24">
        <f>IFERROR(VLOOKUP(A1031,'Banco de dados'!$A$6:$F$199, 5,0),0)</f>
        <v>0</v>
      </c>
      <c r="J1031" s="19"/>
    </row>
    <row r="1032" spans="2:10" x14ac:dyDescent="0.25">
      <c r="B1032" s="18"/>
      <c r="C1032" s="17"/>
      <c r="D1032" s="33">
        <f>IFERROR(VLOOKUP(A1032,'Banco de dados'!$A$6:H1228, 8,0),0)</f>
        <v>0</v>
      </c>
      <c r="E1032" s="26">
        <f t="shared" si="50"/>
        <v>0</v>
      </c>
      <c r="F1032" s="29">
        <f t="shared" si="48"/>
        <v>0</v>
      </c>
      <c r="G1032" s="23">
        <f t="shared" si="49"/>
        <v>0</v>
      </c>
      <c r="H1032" s="22">
        <f>IFERROR(VLOOKUP(A1032,'Banco de dados'!$A$6:F1228, 3,0),0)</f>
        <v>0</v>
      </c>
      <c r="I1032" s="24">
        <f>IFERROR(VLOOKUP(A1032,'Banco de dados'!$A$6:$F$199, 5,0),0)</f>
        <v>0</v>
      </c>
      <c r="J1032" s="19"/>
    </row>
    <row r="1033" spans="2:10" x14ac:dyDescent="0.25">
      <c r="B1033" s="18"/>
      <c r="C1033" s="17"/>
      <c r="D1033" s="33">
        <f>IFERROR(VLOOKUP(A1033,'Banco de dados'!$A$6:H1229, 8,0),0)</f>
        <v>0</v>
      </c>
      <c r="E1033" s="26">
        <f t="shared" si="50"/>
        <v>0</v>
      </c>
      <c r="F1033" s="29">
        <f t="shared" si="48"/>
        <v>0</v>
      </c>
      <c r="G1033" s="23">
        <f t="shared" si="49"/>
        <v>0</v>
      </c>
      <c r="H1033" s="22">
        <f>IFERROR(VLOOKUP(A1033,'Banco de dados'!$A$6:F1229, 3,0),0)</f>
        <v>0</v>
      </c>
      <c r="I1033" s="24">
        <f>IFERROR(VLOOKUP(A1033,'Banco de dados'!$A$6:$F$199, 5,0),0)</f>
        <v>0</v>
      </c>
      <c r="J1033" s="19"/>
    </row>
    <row r="1034" spans="2:10" x14ac:dyDescent="0.25">
      <c r="B1034" s="18"/>
      <c r="C1034" s="17"/>
      <c r="D1034" s="33">
        <f>IFERROR(VLOOKUP(A1034,'Banco de dados'!$A$6:H1230, 8,0),0)</f>
        <v>0</v>
      </c>
      <c r="E1034" s="26">
        <f t="shared" si="50"/>
        <v>0</v>
      </c>
      <c r="F1034" s="29">
        <f t="shared" si="48"/>
        <v>0</v>
      </c>
      <c r="G1034" s="23">
        <f t="shared" si="49"/>
        <v>0</v>
      </c>
      <c r="H1034" s="22">
        <f>IFERROR(VLOOKUP(A1034,'Banco de dados'!$A$6:F1230, 3,0),0)</f>
        <v>0</v>
      </c>
      <c r="I1034" s="24">
        <f>IFERROR(VLOOKUP(A1034,'Banco de dados'!$A$6:$F$199, 5,0),0)</f>
        <v>0</v>
      </c>
      <c r="J1034" s="19"/>
    </row>
    <row r="1035" spans="2:10" x14ac:dyDescent="0.25">
      <c r="B1035" s="18"/>
      <c r="C1035" s="17"/>
      <c r="D1035" s="33">
        <f>IFERROR(VLOOKUP(A1035,'Banco de dados'!$A$6:H1231, 8,0),0)</f>
        <v>0</v>
      </c>
      <c r="E1035" s="26">
        <f t="shared" si="50"/>
        <v>0</v>
      </c>
      <c r="F1035" s="29">
        <f t="shared" si="48"/>
        <v>0</v>
      </c>
      <c r="G1035" s="23">
        <f t="shared" si="49"/>
        <v>0</v>
      </c>
      <c r="H1035" s="22">
        <f>IFERROR(VLOOKUP(A1035,'Banco de dados'!$A$6:F1231, 3,0),0)</f>
        <v>0</v>
      </c>
      <c r="I1035" s="24">
        <f>IFERROR(VLOOKUP(A1035,'Banco de dados'!$A$6:$F$199, 5,0),0)</f>
        <v>0</v>
      </c>
      <c r="J1035" s="19"/>
    </row>
    <row r="1036" spans="2:10" x14ac:dyDescent="0.25">
      <c r="B1036" s="18"/>
      <c r="C1036" s="17"/>
      <c r="D1036" s="33">
        <f>IFERROR(VLOOKUP(A1036,'Banco de dados'!$A$6:H1232, 8,0),0)</f>
        <v>0</v>
      </c>
      <c r="E1036" s="26">
        <f t="shared" si="50"/>
        <v>0</v>
      </c>
      <c r="F1036" s="29">
        <f t="shared" si="48"/>
        <v>0</v>
      </c>
      <c r="G1036" s="23">
        <f t="shared" si="49"/>
        <v>0</v>
      </c>
      <c r="H1036" s="22">
        <f>IFERROR(VLOOKUP(A1036,'Banco de dados'!$A$6:F1232, 3,0),0)</f>
        <v>0</v>
      </c>
      <c r="I1036" s="24">
        <f>IFERROR(VLOOKUP(A1036,'Banco de dados'!$A$6:$F$199, 5,0),0)</f>
        <v>0</v>
      </c>
      <c r="J1036" s="19"/>
    </row>
    <row r="1037" spans="2:10" x14ac:dyDescent="0.25">
      <c r="B1037" s="18"/>
      <c r="C1037" s="17"/>
      <c r="D1037" s="33">
        <f>IFERROR(VLOOKUP(A1037,'Banco de dados'!$A$6:H1233, 8,0),0)</f>
        <v>0</v>
      </c>
      <c r="E1037" s="26">
        <f t="shared" si="50"/>
        <v>0</v>
      </c>
      <c r="F1037" s="29">
        <f t="shared" si="48"/>
        <v>0</v>
      </c>
      <c r="G1037" s="23">
        <f t="shared" si="49"/>
        <v>0</v>
      </c>
      <c r="H1037" s="22">
        <f>IFERROR(VLOOKUP(A1037,'Banco de dados'!$A$6:F1233, 3,0),0)</f>
        <v>0</v>
      </c>
      <c r="I1037" s="24">
        <f>IFERROR(VLOOKUP(A1037,'Banco de dados'!$A$6:$F$199, 5,0),0)</f>
        <v>0</v>
      </c>
      <c r="J1037" s="19"/>
    </row>
    <row r="1038" spans="2:10" x14ac:dyDescent="0.25">
      <c r="B1038" s="18"/>
      <c r="C1038" s="17"/>
      <c r="D1038" s="33">
        <f>IFERROR(VLOOKUP(A1038,'Banco de dados'!$A$6:H1234, 8,0),0)</f>
        <v>0</v>
      </c>
      <c r="E1038" s="26">
        <f t="shared" si="50"/>
        <v>0</v>
      </c>
      <c r="F1038" s="29">
        <f t="shared" si="48"/>
        <v>0</v>
      </c>
      <c r="G1038" s="23">
        <f t="shared" si="49"/>
        <v>0</v>
      </c>
      <c r="H1038" s="22">
        <f>IFERROR(VLOOKUP(A1038,'Banco de dados'!$A$6:F1234, 3,0),0)</f>
        <v>0</v>
      </c>
      <c r="I1038" s="24">
        <f>IFERROR(VLOOKUP(A1038,'Banco de dados'!$A$6:$F$199, 5,0),0)</f>
        <v>0</v>
      </c>
      <c r="J1038" s="19"/>
    </row>
    <row r="1039" spans="2:10" x14ac:dyDescent="0.25">
      <c r="B1039" s="18"/>
      <c r="C1039" s="17"/>
      <c r="D1039" s="33">
        <f>IFERROR(VLOOKUP(A1039,'Banco de dados'!$A$6:H1235, 8,0),0)</f>
        <v>0</v>
      </c>
      <c r="E1039" s="26">
        <f t="shared" si="50"/>
        <v>0</v>
      </c>
      <c r="F1039" s="29">
        <f t="shared" si="48"/>
        <v>0</v>
      </c>
      <c r="G1039" s="23">
        <f t="shared" si="49"/>
        <v>0</v>
      </c>
      <c r="H1039" s="22">
        <f>IFERROR(VLOOKUP(A1039,'Banco de dados'!$A$6:F1235, 3,0),0)</f>
        <v>0</v>
      </c>
      <c r="I1039" s="24">
        <f>IFERROR(VLOOKUP(A1039,'Banco de dados'!$A$6:$F$199, 5,0),0)</f>
        <v>0</v>
      </c>
      <c r="J1039" s="19"/>
    </row>
    <row r="1040" spans="2:10" x14ac:dyDescent="0.25">
      <c r="B1040" s="18"/>
      <c r="C1040" s="17"/>
      <c r="D1040" s="33">
        <f>IFERROR(VLOOKUP(A1040,'Banco de dados'!$A$6:H1236, 8,0),0)</f>
        <v>0</v>
      </c>
      <c r="E1040" s="26">
        <f t="shared" si="50"/>
        <v>0</v>
      </c>
      <c r="F1040" s="29">
        <f t="shared" si="48"/>
        <v>0</v>
      </c>
      <c r="G1040" s="23">
        <f t="shared" si="49"/>
        <v>0</v>
      </c>
      <c r="H1040" s="22">
        <f>IFERROR(VLOOKUP(A1040,'Banco de dados'!$A$6:F1236, 3,0),0)</f>
        <v>0</v>
      </c>
      <c r="I1040" s="24">
        <f>IFERROR(VLOOKUP(A1040,'Banco de dados'!$A$6:$F$199, 5,0),0)</f>
        <v>0</v>
      </c>
      <c r="J1040" s="19"/>
    </row>
    <row r="1041" spans="2:10" x14ac:dyDescent="0.25">
      <c r="B1041" s="18"/>
      <c r="C1041" s="17"/>
      <c r="D1041" s="33">
        <f>IFERROR(VLOOKUP(A1041,'Banco de dados'!$A$6:H1237, 8,0),0)</f>
        <v>0</v>
      </c>
      <c r="E1041" s="26">
        <f t="shared" si="50"/>
        <v>0</v>
      </c>
      <c r="F1041" s="29">
        <f t="shared" si="48"/>
        <v>0</v>
      </c>
      <c r="G1041" s="23">
        <f t="shared" si="49"/>
        <v>0</v>
      </c>
      <c r="H1041" s="22">
        <f>IFERROR(VLOOKUP(A1041,'Banco de dados'!$A$6:F1237, 3,0),0)</f>
        <v>0</v>
      </c>
      <c r="I1041" s="24">
        <f>IFERROR(VLOOKUP(A1041,'Banco de dados'!$A$6:$F$199, 5,0),0)</f>
        <v>0</v>
      </c>
      <c r="J1041" s="19"/>
    </row>
    <row r="1042" spans="2:10" x14ac:dyDescent="0.25">
      <c r="B1042" s="18"/>
      <c r="C1042" s="17"/>
      <c r="D1042" s="33">
        <f>IFERROR(VLOOKUP(A1042,'Banco de dados'!$A$6:H1238, 8,0),0)</f>
        <v>0</v>
      </c>
      <c r="E1042" s="26">
        <f t="shared" si="50"/>
        <v>0</v>
      </c>
      <c r="F1042" s="29">
        <f t="shared" si="48"/>
        <v>0</v>
      </c>
      <c r="G1042" s="23">
        <f t="shared" si="49"/>
        <v>0</v>
      </c>
      <c r="H1042" s="22">
        <f>IFERROR(VLOOKUP(A1042,'Banco de dados'!$A$6:F1238, 3,0),0)</f>
        <v>0</v>
      </c>
      <c r="I1042" s="24">
        <f>IFERROR(VLOOKUP(A1042,'Banco de dados'!$A$6:$F$199, 5,0),0)</f>
        <v>0</v>
      </c>
      <c r="J1042" s="19"/>
    </row>
    <row r="1043" spans="2:10" x14ac:dyDescent="0.25">
      <c r="B1043" s="18"/>
      <c r="C1043" s="17"/>
      <c r="D1043" s="33">
        <f>IFERROR(VLOOKUP(A1043,'Banco de dados'!$A$6:H1239, 8,0),0)</f>
        <v>0</v>
      </c>
      <c r="E1043" s="26">
        <f t="shared" si="50"/>
        <v>0</v>
      </c>
      <c r="F1043" s="29">
        <f t="shared" si="48"/>
        <v>0</v>
      </c>
      <c r="G1043" s="23">
        <f t="shared" si="49"/>
        <v>0</v>
      </c>
      <c r="H1043" s="22">
        <f>IFERROR(VLOOKUP(A1043,'Banco de dados'!$A$6:F1239, 3,0),0)</f>
        <v>0</v>
      </c>
      <c r="I1043" s="24">
        <f>IFERROR(VLOOKUP(A1043,'Banco de dados'!$A$6:$F$199, 5,0),0)</f>
        <v>0</v>
      </c>
      <c r="J1043" s="19"/>
    </row>
    <row r="1044" spans="2:10" x14ac:dyDescent="0.25">
      <c r="B1044" s="18"/>
      <c r="C1044" s="17"/>
      <c r="D1044" s="33">
        <f>IFERROR(VLOOKUP(A1044,'Banco de dados'!$A$6:H1240, 8,0),0)</f>
        <v>0</v>
      </c>
      <c r="E1044" s="26">
        <f t="shared" si="50"/>
        <v>0</v>
      </c>
      <c r="F1044" s="29">
        <f t="shared" si="48"/>
        <v>0</v>
      </c>
      <c r="G1044" s="23">
        <f t="shared" si="49"/>
        <v>0</v>
      </c>
      <c r="H1044" s="22">
        <f>IFERROR(VLOOKUP(A1044,'Banco de dados'!$A$6:F1240, 3,0),0)</f>
        <v>0</v>
      </c>
      <c r="I1044" s="24">
        <f>IFERROR(VLOOKUP(A1044,'Banco de dados'!$A$6:$F$199, 5,0),0)</f>
        <v>0</v>
      </c>
      <c r="J1044" s="19"/>
    </row>
    <row r="1045" spans="2:10" x14ac:dyDescent="0.25">
      <c r="B1045" s="18"/>
      <c r="C1045" s="17"/>
      <c r="D1045" s="33">
        <f>IFERROR(VLOOKUP(A1045,'Banco de dados'!$A$6:H1241, 8,0),0)</f>
        <v>0</v>
      </c>
      <c r="E1045" s="26">
        <f t="shared" si="50"/>
        <v>0</v>
      </c>
      <c r="F1045" s="29">
        <f t="shared" si="48"/>
        <v>0</v>
      </c>
      <c r="G1045" s="23">
        <f t="shared" si="49"/>
        <v>0</v>
      </c>
      <c r="H1045" s="22">
        <f>IFERROR(VLOOKUP(A1045,'Banco de dados'!$A$6:F1241, 3,0),0)</f>
        <v>0</v>
      </c>
      <c r="I1045" s="24">
        <f>IFERROR(VLOOKUP(A1045,'Banco de dados'!$A$6:$F$199, 5,0),0)</f>
        <v>0</v>
      </c>
      <c r="J1045" s="19"/>
    </row>
    <row r="1046" spans="2:10" x14ac:dyDescent="0.25">
      <c r="B1046" s="18"/>
      <c r="C1046" s="17"/>
      <c r="D1046" s="33">
        <f>IFERROR(VLOOKUP(A1046,'Banco de dados'!$A$6:H1242, 8,0),0)</f>
        <v>0</v>
      </c>
      <c r="E1046" s="26">
        <f t="shared" si="50"/>
        <v>0</v>
      </c>
      <c r="F1046" s="29">
        <f t="shared" si="48"/>
        <v>0</v>
      </c>
      <c r="G1046" s="23">
        <f t="shared" si="49"/>
        <v>0</v>
      </c>
      <c r="H1046" s="22">
        <f>IFERROR(VLOOKUP(A1046,'Banco de dados'!$A$6:F1242, 3,0),0)</f>
        <v>0</v>
      </c>
      <c r="I1046" s="24">
        <f>IFERROR(VLOOKUP(A1046,'Banco de dados'!$A$6:$F$199, 5,0),0)</f>
        <v>0</v>
      </c>
      <c r="J1046" s="19"/>
    </row>
    <row r="1047" spans="2:10" x14ac:dyDescent="0.25">
      <c r="B1047" s="18"/>
      <c r="C1047" s="17"/>
      <c r="D1047" s="33">
        <f>IFERROR(VLOOKUP(A1047,'Banco de dados'!$A$6:H1243, 8,0),0)</f>
        <v>0</v>
      </c>
      <c r="E1047" s="26">
        <f t="shared" si="50"/>
        <v>0</v>
      </c>
      <c r="F1047" s="29">
        <f t="shared" si="48"/>
        <v>0</v>
      </c>
      <c r="G1047" s="23">
        <f t="shared" si="49"/>
        <v>0</v>
      </c>
      <c r="H1047" s="22">
        <f>IFERROR(VLOOKUP(A1047,'Banco de dados'!$A$6:F1243, 3,0),0)</f>
        <v>0</v>
      </c>
      <c r="I1047" s="24">
        <f>IFERROR(VLOOKUP(A1047,'Banco de dados'!$A$6:$F$199, 5,0),0)</f>
        <v>0</v>
      </c>
      <c r="J1047" s="19"/>
    </row>
    <row r="1048" spans="2:10" x14ac:dyDescent="0.25">
      <c r="B1048" s="18"/>
      <c r="C1048" s="17"/>
      <c r="D1048" s="33">
        <f>IFERROR(VLOOKUP(A1048,'Banco de dados'!$A$6:H1244, 8,0),0)</f>
        <v>0</v>
      </c>
      <c r="E1048" s="26">
        <f t="shared" si="50"/>
        <v>0</v>
      </c>
      <c r="F1048" s="29">
        <f t="shared" si="48"/>
        <v>0</v>
      </c>
      <c r="G1048" s="23">
        <f t="shared" si="49"/>
        <v>0</v>
      </c>
      <c r="H1048" s="22">
        <f>IFERROR(VLOOKUP(A1048,'Banco de dados'!$A$6:F1244, 3,0),0)</f>
        <v>0</v>
      </c>
      <c r="I1048" s="24">
        <f>IFERROR(VLOOKUP(A1048,'Banco de dados'!$A$6:$F$199, 5,0),0)</f>
        <v>0</v>
      </c>
      <c r="J1048" s="19"/>
    </row>
    <row r="1049" spans="2:10" x14ac:dyDescent="0.25">
      <c r="B1049" s="18"/>
      <c r="C1049" s="17"/>
      <c r="D1049" s="33">
        <f>IFERROR(VLOOKUP(A1049,'Banco de dados'!$A$6:H1245, 8,0),0)</f>
        <v>0</v>
      </c>
      <c r="E1049" s="26">
        <f t="shared" si="50"/>
        <v>0</v>
      </c>
      <c r="F1049" s="29">
        <f t="shared" si="48"/>
        <v>0</v>
      </c>
      <c r="G1049" s="23">
        <f t="shared" si="49"/>
        <v>0</v>
      </c>
      <c r="H1049" s="22">
        <f>IFERROR(VLOOKUP(A1049,'Banco de dados'!$A$6:F1245, 3,0),0)</f>
        <v>0</v>
      </c>
      <c r="I1049" s="24">
        <f>IFERROR(VLOOKUP(A1049,'Banco de dados'!$A$6:$F$199, 5,0),0)</f>
        <v>0</v>
      </c>
      <c r="J1049" s="19"/>
    </row>
    <row r="1050" spans="2:10" x14ac:dyDescent="0.25">
      <c r="B1050" s="18"/>
      <c r="C1050" s="17"/>
      <c r="D1050" s="33">
        <f>IFERROR(VLOOKUP(A1050,'Banco de dados'!$A$6:H1246, 8,0),0)</f>
        <v>0</v>
      </c>
      <c r="E1050" s="26">
        <f t="shared" si="50"/>
        <v>0</v>
      </c>
      <c r="F1050" s="29">
        <f t="shared" si="48"/>
        <v>0</v>
      </c>
      <c r="G1050" s="23">
        <f t="shared" si="49"/>
        <v>0</v>
      </c>
      <c r="H1050" s="22">
        <f>IFERROR(VLOOKUP(A1050,'Banco de dados'!$A$6:F1246, 3,0),0)</f>
        <v>0</v>
      </c>
      <c r="I1050" s="24">
        <f>IFERROR(VLOOKUP(A1050,'Banco de dados'!$A$6:$F$199, 5,0),0)</f>
        <v>0</v>
      </c>
      <c r="J1050" s="19"/>
    </row>
    <row r="1051" spans="2:10" x14ac:dyDescent="0.25">
      <c r="B1051" s="18"/>
      <c r="C1051" s="17"/>
      <c r="D1051" s="33">
        <f>IFERROR(VLOOKUP(A1051,'Banco de dados'!$A$6:H1247, 8,0),0)</f>
        <v>0</v>
      </c>
      <c r="E1051" s="26">
        <f t="shared" si="50"/>
        <v>0</v>
      </c>
      <c r="F1051" s="29">
        <f t="shared" si="48"/>
        <v>0</v>
      </c>
      <c r="G1051" s="23">
        <f t="shared" si="49"/>
        <v>0</v>
      </c>
      <c r="H1051" s="22">
        <f>IFERROR(VLOOKUP(A1051,'Banco de dados'!$A$6:F1247, 3,0),0)</f>
        <v>0</v>
      </c>
      <c r="I1051" s="24">
        <f>IFERROR(VLOOKUP(A1051,'Banco de dados'!$A$6:$F$199, 5,0),0)</f>
        <v>0</v>
      </c>
      <c r="J1051" s="19"/>
    </row>
    <row r="1052" spans="2:10" x14ac:dyDescent="0.25">
      <c r="B1052" s="18"/>
      <c r="C1052" s="17"/>
      <c r="D1052" s="33">
        <f>IFERROR(VLOOKUP(A1052,'Banco de dados'!$A$6:H1248, 8,0),0)</f>
        <v>0</v>
      </c>
      <c r="E1052" s="26">
        <f t="shared" si="50"/>
        <v>0</v>
      </c>
      <c r="F1052" s="29">
        <f t="shared" si="48"/>
        <v>0</v>
      </c>
      <c r="G1052" s="23">
        <f t="shared" si="49"/>
        <v>0</v>
      </c>
      <c r="H1052" s="22">
        <f>IFERROR(VLOOKUP(A1052,'Banco de dados'!$A$6:F1248, 3,0),0)</f>
        <v>0</v>
      </c>
      <c r="I1052" s="24">
        <f>IFERROR(VLOOKUP(A1052,'Banco de dados'!$A$6:$F$199, 5,0),0)</f>
        <v>0</v>
      </c>
      <c r="J1052" s="19"/>
    </row>
    <row r="1053" spans="2:10" x14ac:dyDescent="0.25">
      <c r="B1053" s="18"/>
      <c r="C1053" s="17"/>
      <c r="D1053" s="33">
        <f>IFERROR(VLOOKUP(A1053,'Banco de dados'!$A$6:H1249, 8,0),0)</f>
        <v>0</v>
      </c>
      <c r="E1053" s="26">
        <f t="shared" si="50"/>
        <v>0</v>
      </c>
      <c r="F1053" s="29">
        <f t="shared" si="48"/>
        <v>0</v>
      </c>
      <c r="G1053" s="23">
        <f t="shared" si="49"/>
        <v>0</v>
      </c>
      <c r="H1053" s="22">
        <f>IFERROR(VLOOKUP(A1053,'Banco de dados'!$A$6:F1249, 3,0),0)</f>
        <v>0</v>
      </c>
      <c r="I1053" s="24">
        <f>IFERROR(VLOOKUP(A1053,'Banco de dados'!$A$6:$F$199, 5,0),0)</f>
        <v>0</v>
      </c>
      <c r="J1053" s="19"/>
    </row>
    <row r="1054" spans="2:10" x14ac:dyDescent="0.25">
      <c r="B1054" s="18"/>
      <c r="C1054" s="17"/>
      <c r="D1054" s="33">
        <f>IFERROR(VLOOKUP(A1054,'Banco de dados'!$A$6:H1250, 8,0),0)</f>
        <v>0</v>
      </c>
      <c r="E1054" s="26">
        <f t="shared" si="50"/>
        <v>0</v>
      </c>
      <c r="F1054" s="29">
        <f t="shared" si="48"/>
        <v>0</v>
      </c>
      <c r="G1054" s="23">
        <f t="shared" si="49"/>
        <v>0</v>
      </c>
      <c r="H1054" s="22">
        <f>IFERROR(VLOOKUP(A1054,'Banco de dados'!$A$6:F1250, 3,0),0)</f>
        <v>0</v>
      </c>
      <c r="I1054" s="24">
        <f>IFERROR(VLOOKUP(A1054,'Banco de dados'!$A$6:$F$199, 5,0),0)</f>
        <v>0</v>
      </c>
      <c r="J1054" s="19"/>
    </row>
    <row r="1055" spans="2:10" x14ac:dyDescent="0.25">
      <c r="B1055" s="18"/>
      <c r="C1055" s="17"/>
      <c r="D1055" s="33">
        <f>IFERROR(VLOOKUP(A1055,'Banco de dados'!$A$6:H1251, 8,0),0)</f>
        <v>0</v>
      </c>
      <c r="E1055" s="26">
        <f t="shared" si="50"/>
        <v>0</v>
      </c>
      <c r="F1055" s="29">
        <f t="shared" si="48"/>
        <v>0</v>
      </c>
      <c r="G1055" s="23">
        <f t="shared" si="49"/>
        <v>0</v>
      </c>
      <c r="H1055" s="22">
        <f>IFERROR(VLOOKUP(A1055,'Banco de dados'!$A$6:F1251, 3,0),0)</f>
        <v>0</v>
      </c>
      <c r="I1055" s="24">
        <f>IFERROR(VLOOKUP(A1055,'Banco de dados'!$A$6:$F$199, 5,0),0)</f>
        <v>0</v>
      </c>
      <c r="J1055" s="19"/>
    </row>
    <row r="1056" spans="2:10" x14ac:dyDescent="0.25">
      <c r="B1056" s="18"/>
      <c r="C1056" s="17"/>
      <c r="D1056" s="33">
        <f>IFERROR(VLOOKUP(A1056,'Banco de dados'!$A$6:H1252, 8,0),0)</f>
        <v>0</v>
      </c>
      <c r="E1056" s="26">
        <f t="shared" si="50"/>
        <v>0</v>
      </c>
      <c r="F1056" s="29">
        <f t="shared" si="48"/>
        <v>0</v>
      </c>
      <c r="G1056" s="23">
        <f t="shared" si="49"/>
        <v>0</v>
      </c>
      <c r="H1056" s="22">
        <f>IFERROR(VLOOKUP(A1056,'Banco de dados'!$A$6:F1252, 3,0),0)</f>
        <v>0</v>
      </c>
      <c r="I1056" s="24">
        <f>IFERROR(VLOOKUP(A1056,'Banco de dados'!$A$6:$F$199, 5,0),0)</f>
        <v>0</v>
      </c>
      <c r="J1056" s="19"/>
    </row>
    <row r="1057" spans="2:10" x14ac:dyDescent="0.25">
      <c r="B1057" s="18"/>
      <c r="C1057" s="17"/>
      <c r="D1057" s="33">
        <f>IFERROR(VLOOKUP(A1057,'Banco de dados'!$A$6:H1253, 8,0),0)</f>
        <v>0</v>
      </c>
      <c r="E1057" s="26">
        <f t="shared" si="50"/>
        <v>0</v>
      </c>
      <c r="F1057" s="29">
        <f t="shared" si="48"/>
        <v>0</v>
      </c>
      <c r="G1057" s="23">
        <f t="shared" si="49"/>
        <v>0</v>
      </c>
      <c r="H1057" s="22">
        <f>IFERROR(VLOOKUP(A1057,'Banco de dados'!$A$6:F1253, 3,0),0)</f>
        <v>0</v>
      </c>
      <c r="I1057" s="24">
        <f>IFERROR(VLOOKUP(A1057,'Banco de dados'!$A$6:$F$199, 5,0),0)</f>
        <v>0</v>
      </c>
      <c r="J1057" s="19"/>
    </row>
    <row r="1058" spans="2:10" x14ac:dyDescent="0.25">
      <c r="B1058" s="18"/>
      <c r="C1058" s="17"/>
      <c r="D1058" s="33">
        <f>IFERROR(VLOOKUP(A1058,'Banco de dados'!$A$6:H1254, 8,0),0)</f>
        <v>0</v>
      </c>
      <c r="E1058" s="26">
        <f t="shared" si="50"/>
        <v>0</v>
      </c>
      <c r="F1058" s="29">
        <f t="shared" si="48"/>
        <v>0</v>
      </c>
      <c r="G1058" s="23">
        <f t="shared" si="49"/>
        <v>0</v>
      </c>
      <c r="H1058" s="22">
        <f>IFERROR(VLOOKUP(A1058,'Banco de dados'!$A$6:F1254, 3,0),0)</f>
        <v>0</v>
      </c>
      <c r="I1058" s="24">
        <f>IFERROR(VLOOKUP(A1058,'Banco de dados'!$A$6:$F$199, 5,0),0)</f>
        <v>0</v>
      </c>
      <c r="J1058" s="19"/>
    </row>
    <row r="1059" spans="2:10" x14ac:dyDescent="0.25">
      <c r="B1059" s="18"/>
      <c r="C1059" s="17"/>
      <c r="D1059" s="33">
        <f>IFERROR(VLOOKUP(A1059,'Banco de dados'!$A$6:H1255, 8,0),0)</f>
        <v>0</v>
      </c>
      <c r="E1059" s="26">
        <f t="shared" si="50"/>
        <v>0</v>
      </c>
      <c r="F1059" s="29">
        <f t="shared" si="48"/>
        <v>0</v>
      </c>
      <c r="G1059" s="23">
        <f t="shared" si="49"/>
        <v>0</v>
      </c>
      <c r="H1059" s="22">
        <f>IFERROR(VLOOKUP(A1059,'Banco de dados'!$A$6:F1255, 3,0),0)</f>
        <v>0</v>
      </c>
      <c r="I1059" s="24">
        <f>IFERROR(VLOOKUP(A1059,'Banco de dados'!$A$6:$F$199, 5,0),0)</f>
        <v>0</v>
      </c>
      <c r="J1059" s="19"/>
    </row>
    <row r="1060" spans="2:10" x14ac:dyDescent="0.25">
      <c r="B1060" s="18"/>
      <c r="C1060" s="17"/>
      <c r="D1060" s="33">
        <f>IFERROR(VLOOKUP(A1060,'Banco de dados'!$A$6:H1256, 8,0),0)</f>
        <v>0</v>
      </c>
      <c r="E1060" s="26">
        <f t="shared" si="50"/>
        <v>0</v>
      </c>
      <c r="F1060" s="29">
        <f t="shared" si="48"/>
        <v>0</v>
      </c>
      <c r="G1060" s="23">
        <f t="shared" si="49"/>
        <v>0</v>
      </c>
      <c r="H1060" s="22">
        <f>IFERROR(VLOOKUP(A1060,'Banco de dados'!$A$6:F1256, 3,0),0)</f>
        <v>0</v>
      </c>
      <c r="I1060" s="24">
        <f>IFERROR(VLOOKUP(A1060,'Banco de dados'!$A$6:$F$199, 5,0),0)</f>
        <v>0</v>
      </c>
      <c r="J1060" s="19"/>
    </row>
    <row r="1061" spans="2:10" x14ac:dyDescent="0.25">
      <c r="B1061" s="18"/>
      <c r="C1061" s="17"/>
      <c r="D1061" s="33">
        <f>IFERROR(VLOOKUP(A1061,'Banco de dados'!$A$6:H1257, 8,0),0)</f>
        <v>0</v>
      </c>
      <c r="E1061" s="26">
        <f t="shared" si="50"/>
        <v>0</v>
      </c>
      <c r="F1061" s="29">
        <f t="shared" si="48"/>
        <v>0</v>
      </c>
      <c r="G1061" s="23">
        <f t="shared" si="49"/>
        <v>0</v>
      </c>
      <c r="H1061" s="22">
        <f>IFERROR(VLOOKUP(A1061,'Banco de dados'!$A$6:F1257, 3,0),0)</f>
        <v>0</v>
      </c>
      <c r="I1061" s="24">
        <f>IFERROR(VLOOKUP(A1061,'Banco de dados'!$A$6:$F$199, 5,0),0)</f>
        <v>0</v>
      </c>
      <c r="J1061" s="19"/>
    </row>
    <row r="1062" spans="2:10" x14ac:dyDescent="0.25">
      <c r="B1062" s="18"/>
      <c r="C1062" s="17"/>
      <c r="D1062" s="33">
        <f>IFERROR(VLOOKUP(A1062,'Banco de dados'!$A$6:H1258, 8,0),0)</f>
        <v>0</v>
      </c>
      <c r="E1062" s="26">
        <f t="shared" si="50"/>
        <v>0</v>
      </c>
      <c r="F1062" s="29">
        <f t="shared" si="48"/>
        <v>0</v>
      </c>
      <c r="G1062" s="23">
        <f t="shared" si="49"/>
        <v>0</v>
      </c>
      <c r="H1062" s="22">
        <f>IFERROR(VLOOKUP(A1062,'Banco de dados'!$A$6:F1258, 3,0),0)</f>
        <v>0</v>
      </c>
      <c r="I1062" s="24">
        <f>IFERROR(VLOOKUP(A1062,'Banco de dados'!$A$6:$F$199, 5,0),0)</f>
        <v>0</v>
      </c>
      <c r="J1062" s="19"/>
    </row>
    <row r="1063" spans="2:10" x14ac:dyDescent="0.25">
      <c r="B1063" s="18"/>
      <c r="C1063" s="17"/>
      <c r="D1063" s="33">
        <f>IFERROR(VLOOKUP(A1063,'Banco de dados'!$A$6:H1259, 8,0),0)</f>
        <v>0</v>
      </c>
      <c r="E1063" s="26">
        <f t="shared" si="50"/>
        <v>0</v>
      </c>
      <c r="F1063" s="29">
        <f t="shared" si="48"/>
        <v>0</v>
      </c>
      <c r="G1063" s="23">
        <f t="shared" si="49"/>
        <v>0</v>
      </c>
      <c r="H1063" s="22">
        <f>IFERROR(VLOOKUP(A1063,'Banco de dados'!$A$6:F1259, 3,0),0)</f>
        <v>0</v>
      </c>
      <c r="I1063" s="24">
        <f>IFERROR(VLOOKUP(A1063,'Banco de dados'!$A$6:$F$199, 5,0),0)</f>
        <v>0</v>
      </c>
      <c r="J1063" s="19"/>
    </row>
    <row r="1064" spans="2:10" x14ac:dyDescent="0.25">
      <c r="B1064" s="18"/>
      <c r="C1064" s="17"/>
      <c r="D1064" s="33">
        <f>IFERROR(VLOOKUP(A1064,'Banco de dados'!$A$6:H1260, 8,0),0)</f>
        <v>0</v>
      </c>
      <c r="E1064" s="26">
        <f t="shared" si="50"/>
        <v>0</v>
      </c>
      <c r="F1064" s="29">
        <f t="shared" si="48"/>
        <v>0</v>
      </c>
      <c r="G1064" s="23">
        <f t="shared" si="49"/>
        <v>0</v>
      </c>
      <c r="H1064" s="22">
        <f>IFERROR(VLOOKUP(A1064,'Banco de dados'!$A$6:F1260, 3,0),0)</f>
        <v>0</v>
      </c>
      <c r="I1064" s="24">
        <f>IFERROR(VLOOKUP(A1064,'Banco de dados'!$A$6:$F$199, 5,0),0)</f>
        <v>0</v>
      </c>
      <c r="J1064" s="19"/>
    </row>
    <row r="1065" spans="2:10" x14ac:dyDescent="0.25">
      <c r="B1065" s="18"/>
      <c r="C1065" s="17"/>
      <c r="D1065" s="33">
        <f>IFERROR(VLOOKUP(A1065,'Banco de dados'!$A$6:H1261, 8,0),0)</f>
        <v>0</v>
      </c>
      <c r="E1065" s="26">
        <f t="shared" si="50"/>
        <v>0</v>
      </c>
      <c r="F1065" s="29">
        <f t="shared" si="48"/>
        <v>0</v>
      </c>
      <c r="G1065" s="23">
        <f t="shared" si="49"/>
        <v>0</v>
      </c>
      <c r="H1065" s="22">
        <f>IFERROR(VLOOKUP(A1065,'Banco de dados'!$A$6:F1261, 3,0),0)</f>
        <v>0</v>
      </c>
      <c r="I1065" s="24">
        <f>IFERROR(VLOOKUP(A1065,'Banco de dados'!$A$6:$F$199, 5,0),0)</f>
        <v>0</v>
      </c>
      <c r="J1065" s="19"/>
    </row>
    <row r="1066" spans="2:10" x14ac:dyDescent="0.25">
      <c r="B1066" s="18"/>
      <c r="C1066" s="17"/>
      <c r="D1066" s="33">
        <f>IFERROR(VLOOKUP(A1066,'Banco de dados'!$A$6:H1262, 8,0),0)</f>
        <v>0</v>
      </c>
      <c r="E1066" s="26">
        <f t="shared" si="50"/>
        <v>0</v>
      </c>
      <c r="F1066" s="29">
        <f t="shared" si="48"/>
        <v>0</v>
      </c>
      <c r="G1066" s="23">
        <f t="shared" si="49"/>
        <v>0</v>
      </c>
      <c r="H1066" s="22">
        <f>IFERROR(VLOOKUP(A1066,'Banco de dados'!$A$6:F1262, 3,0),0)</f>
        <v>0</v>
      </c>
      <c r="I1066" s="24">
        <f>IFERROR(VLOOKUP(A1066,'Banco de dados'!$A$6:$F$199, 5,0),0)</f>
        <v>0</v>
      </c>
      <c r="J1066" s="19"/>
    </row>
    <row r="1067" spans="2:10" x14ac:dyDescent="0.25">
      <c r="B1067" s="18"/>
      <c r="C1067" s="17"/>
      <c r="D1067" s="33">
        <f>IFERROR(VLOOKUP(A1067,'Banco de dados'!$A$6:H1263, 8,0),0)</f>
        <v>0</v>
      </c>
      <c r="E1067" s="26">
        <f t="shared" si="50"/>
        <v>0</v>
      </c>
      <c r="F1067" s="29">
        <f t="shared" si="48"/>
        <v>0</v>
      </c>
      <c r="G1067" s="23">
        <f t="shared" si="49"/>
        <v>0</v>
      </c>
      <c r="H1067" s="22">
        <f>IFERROR(VLOOKUP(A1067,'Banco de dados'!$A$6:F1263, 3,0),0)</f>
        <v>0</v>
      </c>
      <c r="I1067" s="24">
        <f>IFERROR(VLOOKUP(A1067,'Banco de dados'!$A$6:$F$199, 5,0),0)</f>
        <v>0</v>
      </c>
      <c r="J1067" s="19"/>
    </row>
    <row r="1068" spans="2:10" x14ac:dyDescent="0.25">
      <c r="B1068" s="18"/>
      <c r="C1068" s="17"/>
      <c r="D1068" s="33">
        <f>IFERROR(VLOOKUP(A1068,'Banco de dados'!$A$6:H1264, 8,0),0)</f>
        <v>0</v>
      </c>
      <c r="E1068" s="26">
        <f t="shared" si="50"/>
        <v>0</v>
      </c>
      <c r="F1068" s="29">
        <f t="shared" si="48"/>
        <v>0</v>
      </c>
      <c r="G1068" s="23">
        <f t="shared" si="49"/>
        <v>0</v>
      </c>
      <c r="H1068" s="22">
        <f>IFERROR(VLOOKUP(A1068,'Banco de dados'!$A$6:F1264, 3,0),0)</f>
        <v>0</v>
      </c>
      <c r="I1068" s="24">
        <f>IFERROR(VLOOKUP(A1068,'Banco de dados'!$A$6:$F$199, 5,0),0)</f>
        <v>0</v>
      </c>
      <c r="J1068" s="19"/>
    </row>
    <row r="1069" spans="2:10" x14ac:dyDescent="0.25">
      <c r="B1069" s="18"/>
      <c r="C1069" s="17"/>
      <c r="D1069" s="33">
        <f>IFERROR(VLOOKUP(A1069,'Banco de dados'!$A$6:H1265, 8,0),0)</f>
        <v>0</v>
      </c>
      <c r="E1069" s="26">
        <f t="shared" si="50"/>
        <v>0</v>
      </c>
      <c r="F1069" s="29">
        <f t="shared" si="48"/>
        <v>0</v>
      </c>
      <c r="G1069" s="23">
        <f t="shared" si="49"/>
        <v>0</v>
      </c>
      <c r="H1069" s="22">
        <f>IFERROR(VLOOKUP(A1069,'Banco de dados'!$A$6:F1265, 3,0),0)</f>
        <v>0</v>
      </c>
      <c r="I1069" s="24">
        <f>IFERROR(VLOOKUP(A1069,'Banco de dados'!$A$6:$F$199, 5,0),0)</f>
        <v>0</v>
      </c>
      <c r="J1069" s="19"/>
    </row>
    <row r="1070" spans="2:10" x14ac:dyDescent="0.25">
      <c r="B1070" s="18"/>
      <c r="C1070" s="17"/>
      <c r="D1070" s="33">
        <f>IFERROR(VLOOKUP(A1070,'Banco de dados'!$A$6:H1266, 8,0),0)</f>
        <v>0</v>
      </c>
      <c r="E1070" s="26">
        <f t="shared" si="50"/>
        <v>0</v>
      </c>
      <c r="F1070" s="29">
        <f t="shared" si="48"/>
        <v>0</v>
      </c>
      <c r="G1070" s="23">
        <f t="shared" si="49"/>
        <v>0</v>
      </c>
      <c r="H1070" s="22">
        <f>IFERROR(VLOOKUP(A1070,'Banco de dados'!$A$6:F1266, 3,0),0)</f>
        <v>0</v>
      </c>
      <c r="I1070" s="24">
        <f>IFERROR(VLOOKUP(A1070,'Banco de dados'!$A$6:$F$199, 5,0),0)</f>
        <v>0</v>
      </c>
      <c r="J1070" s="19"/>
    </row>
    <row r="1071" spans="2:10" x14ac:dyDescent="0.25">
      <c r="B1071" s="18"/>
      <c r="C1071" s="17"/>
      <c r="D1071" s="33">
        <f>IFERROR(VLOOKUP(A1071,'Banco de dados'!$A$6:H1267, 8,0),0)</f>
        <v>0</v>
      </c>
      <c r="E1071" s="26">
        <f t="shared" si="50"/>
        <v>0</v>
      </c>
      <c r="F1071" s="29">
        <f t="shared" si="48"/>
        <v>0</v>
      </c>
      <c r="G1071" s="23">
        <f t="shared" si="49"/>
        <v>0</v>
      </c>
      <c r="H1071" s="22">
        <f>IFERROR(VLOOKUP(A1071,'Banco de dados'!$A$6:F1267, 3,0),0)</f>
        <v>0</v>
      </c>
      <c r="I1071" s="24">
        <f>IFERROR(VLOOKUP(A1071,'Banco de dados'!$A$6:$F$199, 5,0),0)</f>
        <v>0</v>
      </c>
      <c r="J1071" s="19"/>
    </row>
    <row r="1072" spans="2:10" x14ac:dyDescent="0.25">
      <c r="B1072" s="18"/>
      <c r="C1072" s="17"/>
      <c r="D1072" s="33">
        <f>IFERROR(VLOOKUP(A1072,'Banco de dados'!$A$6:H1268, 8,0),0)</f>
        <v>0</v>
      </c>
      <c r="E1072" s="26">
        <f t="shared" si="50"/>
        <v>0</v>
      </c>
      <c r="F1072" s="29">
        <f t="shared" si="48"/>
        <v>0</v>
      </c>
      <c r="G1072" s="23">
        <f t="shared" si="49"/>
        <v>0</v>
      </c>
      <c r="H1072" s="22">
        <f>IFERROR(VLOOKUP(A1072,'Banco de dados'!$A$6:F1268, 3,0),0)</f>
        <v>0</v>
      </c>
      <c r="I1072" s="24">
        <f>IFERROR(VLOOKUP(A1072,'Banco de dados'!$A$6:$F$199, 5,0),0)</f>
        <v>0</v>
      </c>
      <c r="J1072" s="19"/>
    </row>
    <row r="1073" spans="2:10" x14ac:dyDescent="0.25">
      <c r="B1073" s="18"/>
      <c r="C1073" s="17"/>
      <c r="D1073" s="33">
        <f>IFERROR(VLOOKUP(A1073,'Banco de dados'!$A$6:H1269, 8,0),0)</f>
        <v>0</v>
      </c>
      <c r="E1073" s="26">
        <f t="shared" si="50"/>
        <v>0</v>
      </c>
      <c r="F1073" s="29">
        <f t="shared" si="48"/>
        <v>0</v>
      </c>
      <c r="G1073" s="23">
        <f t="shared" si="49"/>
        <v>0</v>
      </c>
      <c r="H1073" s="22">
        <f>IFERROR(VLOOKUP(A1073,'Banco de dados'!$A$6:F1269, 3,0),0)</f>
        <v>0</v>
      </c>
      <c r="I1073" s="24">
        <f>IFERROR(VLOOKUP(A1073,'Banco de dados'!$A$6:$F$199, 5,0),0)</f>
        <v>0</v>
      </c>
      <c r="J1073" s="19"/>
    </row>
    <row r="1074" spans="2:10" x14ac:dyDescent="0.25">
      <c r="B1074" s="18"/>
      <c r="C1074" s="17"/>
      <c r="D1074" s="33">
        <f>IFERROR(VLOOKUP(A1074,'Banco de dados'!$A$6:H1270, 8,0),0)</f>
        <v>0</v>
      </c>
      <c r="E1074" s="26">
        <f t="shared" si="50"/>
        <v>0</v>
      </c>
      <c r="F1074" s="29">
        <f t="shared" si="48"/>
        <v>0</v>
      </c>
      <c r="G1074" s="23">
        <f t="shared" si="49"/>
        <v>0</v>
      </c>
      <c r="H1074" s="22">
        <f>IFERROR(VLOOKUP(A1074,'Banco de dados'!$A$6:F1270, 3,0),0)</f>
        <v>0</v>
      </c>
      <c r="I1074" s="24">
        <f>IFERROR(VLOOKUP(A1074,'Banco de dados'!$A$6:$F$199, 5,0),0)</f>
        <v>0</v>
      </c>
      <c r="J1074" s="19"/>
    </row>
    <row r="1075" spans="2:10" x14ac:dyDescent="0.25">
      <c r="B1075" s="18"/>
      <c r="C1075" s="17"/>
      <c r="D1075" s="33">
        <f>IFERROR(VLOOKUP(A1075,'Banco de dados'!$A$6:H1271, 8,0),0)</f>
        <v>0</v>
      </c>
      <c r="E1075" s="26">
        <f t="shared" si="50"/>
        <v>0</v>
      </c>
      <c r="F1075" s="29">
        <f t="shared" si="48"/>
        <v>0</v>
      </c>
      <c r="G1075" s="23">
        <f t="shared" si="49"/>
        <v>0</v>
      </c>
      <c r="H1075" s="22">
        <f>IFERROR(VLOOKUP(A1075,'Banco de dados'!$A$6:F1271, 3,0),0)</f>
        <v>0</v>
      </c>
      <c r="I1075" s="24">
        <f>IFERROR(VLOOKUP(A1075,'Banco de dados'!$A$6:$F$199, 5,0),0)</f>
        <v>0</v>
      </c>
      <c r="J1075" s="19"/>
    </row>
    <row r="1076" spans="2:10" x14ac:dyDescent="0.25">
      <c r="B1076" s="18"/>
      <c r="C1076" s="17"/>
      <c r="D1076" s="33">
        <f>IFERROR(VLOOKUP(A1076,'Banco de dados'!$A$6:H1272, 8,0),0)</f>
        <v>0</v>
      </c>
      <c r="E1076" s="26">
        <f t="shared" si="50"/>
        <v>0</v>
      </c>
      <c r="F1076" s="29">
        <f t="shared" si="48"/>
        <v>0</v>
      </c>
      <c r="G1076" s="23">
        <f t="shared" si="49"/>
        <v>0</v>
      </c>
      <c r="H1076" s="22">
        <f>IFERROR(VLOOKUP(A1076,'Banco de dados'!$A$6:F1272, 3,0),0)</f>
        <v>0</v>
      </c>
      <c r="I1076" s="24">
        <f>IFERROR(VLOOKUP(A1076,'Banco de dados'!$A$6:$F$199, 5,0),0)</f>
        <v>0</v>
      </c>
      <c r="J1076" s="19"/>
    </row>
    <row r="1077" spans="2:10" x14ac:dyDescent="0.25">
      <c r="B1077" s="18"/>
      <c r="C1077" s="17"/>
      <c r="D1077" s="33">
        <f>IFERROR(VLOOKUP(A1077,'Banco de dados'!$A$6:H1273, 8,0),0)</f>
        <v>0</v>
      </c>
      <c r="E1077" s="26">
        <f t="shared" si="50"/>
        <v>0</v>
      </c>
      <c r="F1077" s="29">
        <f t="shared" si="48"/>
        <v>0</v>
      </c>
      <c r="G1077" s="23">
        <f t="shared" si="49"/>
        <v>0</v>
      </c>
      <c r="H1077" s="22">
        <f>IFERROR(VLOOKUP(A1077,'Banco de dados'!$A$6:F1273, 3,0),0)</f>
        <v>0</v>
      </c>
      <c r="I1077" s="24">
        <f>IFERROR(VLOOKUP(A1077,'Banco de dados'!$A$6:$F$199, 5,0),0)</f>
        <v>0</v>
      </c>
      <c r="J1077" s="19"/>
    </row>
    <row r="1078" spans="2:10" x14ac:dyDescent="0.25">
      <c r="B1078" s="18"/>
      <c r="C1078" s="17"/>
      <c r="D1078" s="33">
        <f>IFERROR(VLOOKUP(A1078,'Banco de dados'!$A$6:H1274, 8,0),0)</f>
        <v>0</v>
      </c>
      <c r="E1078" s="26">
        <f t="shared" si="50"/>
        <v>0</v>
      </c>
      <c r="F1078" s="29">
        <f t="shared" si="48"/>
        <v>0</v>
      </c>
      <c r="G1078" s="23">
        <f t="shared" si="49"/>
        <v>0</v>
      </c>
      <c r="H1078" s="22">
        <f>IFERROR(VLOOKUP(A1078,'Banco de dados'!$A$6:F1274, 3,0),0)</f>
        <v>0</v>
      </c>
      <c r="I1078" s="24">
        <f>IFERROR(VLOOKUP(A1078,'Banco de dados'!$A$6:$F$199, 5,0),0)</f>
        <v>0</v>
      </c>
      <c r="J1078" s="19"/>
    </row>
    <row r="1079" spans="2:10" x14ac:dyDescent="0.25">
      <c r="B1079" s="18"/>
      <c r="C1079" s="17"/>
      <c r="D1079" s="33">
        <f>IFERROR(VLOOKUP(A1079,'Banco de dados'!$A$6:H1275, 8,0),0)</f>
        <v>0</v>
      </c>
      <c r="E1079" s="26">
        <f t="shared" si="50"/>
        <v>0</v>
      </c>
      <c r="F1079" s="29">
        <f t="shared" si="48"/>
        <v>0</v>
      </c>
      <c r="G1079" s="23">
        <f t="shared" si="49"/>
        <v>0</v>
      </c>
      <c r="H1079" s="22">
        <f>IFERROR(VLOOKUP(A1079,'Banco de dados'!$A$6:F1275, 3,0),0)</f>
        <v>0</v>
      </c>
      <c r="I1079" s="24">
        <f>IFERROR(VLOOKUP(A1079,'Banco de dados'!$A$6:$F$199, 5,0),0)</f>
        <v>0</v>
      </c>
      <c r="J1079" s="19"/>
    </row>
    <row r="1080" spans="2:10" x14ac:dyDescent="0.25">
      <c r="B1080" s="18"/>
      <c r="C1080" s="17"/>
      <c r="D1080" s="33">
        <f>IFERROR(VLOOKUP(A1080,'Banco de dados'!$A$6:H1276, 8,0),0)</f>
        <v>0</v>
      </c>
      <c r="E1080" s="26">
        <f t="shared" si="50"/>
        <v>0</v>
      </c>
      <c r="F1080" s="29">
        <f t="shared" si="48"/>
        <v>0</v>
      </c>
      <c r="G1080" s="23">
        <f t="shared" si="49"/>
        <v>0</v>
      </c>
      <c r="H1080" s="22">
        <f>IFERROR(VLOOKUP(A1080,'Banco de dados'!$A$6:F1276, 3,0),0)</f>
        <v>0</v>
      </c>
      <c r="I1080" s="24">
        <f>IFERROR(VLOOKUP(A1080,'Banco de dados'!$A$6:$F$199, 5,0),0)</f>
        <v>0</v>
      </c>
      <c r="J1080" s="19"/>
    </row>
    <row r="1081" spans="2:10" x14ac:dyDescent="0.25">
      <c r="B1081" s="18"/>
      <c r="C1081" s="17"/>
      <c r="D1081" s="33">
        <f>IFERROR(VLOOKUP(A1081,'Banco de dados'!$A$6:H1277, 8,0),0)</f>
        <v>0</v>
      </c>
      <c r="E1081" s="26">
        <f t="shared" si="50"/>
        <v>0</v>
      </c>
      <c r="F1081" s="29">
        <f t="shared" si="48"/>
        <v>0</v>
      </c>
      <c r="G1081" s="23">
        <f t="shared" si="49"/>
        <v>0</v>
      </c>
      <c r="H1081" s="22">
        <f>IFERROR(VLOOKUP(A1081,'Banco de dados'!$A$6:F1277, 3,0),0)</f>
        <v>0</v>
      </c>
      <c r="I1081" s="24">
        <f>IFERROR(VLOOKUP(A1081,'Banco de dados'!$A$6:$F$199, 5,0),0)</f>
        <v>0</v>
      </c>
      <c r="J1081" s="19"/>
    </row>
    <row r="1082" spans="2:10" x14ac:dyDescent="0.25">
      <c r="B1082" s="18"/>
      <c r="C1082" s="17"/>
      <c r="D1082" s="33">
        <f>IFERROR(VLOOKUP(A1082,'Banco de dados'!$A$6:H1278, 8,0),0)</f>
        <v>0</v>
      </c>
      <c r="E1082" s="26">
        <f t="shared" si="50"/>
        <v>0</v>
      </c>
      <c r="F1082" s="29">
        <f t="shared" si="48"/>
        <v>0</v>
      </c>
      <c r="G1082" s="23">
        <f t="shared" si="49"/>
        <v>0</v>
      </c>
      <c r="H1082" s="22">
        <f>IFERROR(VLOOKUP(A1082,'Banco de dados'!$A$6:F1278, 3,0),0)</f>
        <v>0</v>
      </c>
      <c r="I1082" s="24">
        <f>IFERROR(VLOOKUP(A1082,'Banco de dados'!$A$6:$F$199, 5,0),0)</f>
        <v>0</v>
      </c>
      <c r="J1082" s="19"/>
    </row>
    <row r="1083" spans="2:10" x14ac:dyDescent="0.25">
      <c r="B1083" s="18"/>
      <c r="C1083" s="17"/>
      <c r="D1083" s="33">
        <f>IFERROR(VLOOKUP(A1083,'Banco de dados'!$A$6:H1279, 8,0),0)</f>
        <v>0</v>
      </c>
      <c r="E1083" s="26">
        <f t="shared" si="50"/>
        <v>0</v>
      </c>
      <c r="F1083" s="29">
        <f t="shared" si="48"/>
        <v>0</v>
      </c>
      <c r="G1083" s="23">
        <f t="shared" si="49"/>
        <v>0</v>
      </c>
      <c r="H1083" s="22">
        <f>IFERROR(VLOOKUP(A1083,'Banco de dados'!$A$6:F1279, 3,0),0)</f>
        <v>0</v>
      </c>
      <c r="I1083" s="24">
        <f>IFERROR(VLOOKUP(A1083,'Banco de dados'!$A$6:$F$199, 5,0),0)</f>
        <v>0</v>
      </c>
      <c r="J1083" s="19"/>
    </row>
    <row r="1084" spans="2:10" x14ac:dyDescent="0.25">
      <c r="B1084" s="18"/>
      <c r="C1084" s="17"/>
      <c r="D1084" s="33">
        <f>IFERROR(VLOOKUP(A1084,'Banco de dados'!$A$6:H1280, 8,0),0)</f>
        <v>0</v>
      </c>
      <c r="E1084" s="26">
        <f t="shared" si="50"/>
        <v>0</v>
      </c>
      <c r="F1084" s="29">
        <f t="shared" si="48"/>
        <v>0</v>
      </c>
      <c r="G1084" s="23">
        <f t="shared" si="49"/>
        <v>0</v>
      </c>
      <c r="H1084" s="22">
        <f>IFERROR(VLOOKUP(A1084,'Banco de dados'!$A$6:F1280, 3,0),0)</f>
        <v>0</v>
      </c>
      <c r="I1084" s="24">
        <f>IFERROR(VLOOKUP(A1084,'Banco de dados'!$A$6:$F$199, 5,0),0)</f>
        <v>0</v>
      </c>
      <c r="J1084" s="19"/>
    </row>
    <row r="1085" spans="2:10" x14ac:dyDescent="0.25">
      <c r="B1085" s="18"/>
      <c r="C1085" s="17"/>
      <c r="D1085" s="33">
        <f>IFERROR(VLOOKUP(A1085,'Banco de dados'!$A$6:H1281, 8,0),0)</f>
        <v>0</v>
      </c>
      <c r="E1085" s="26">
        <f t="shared" si="50"/>
        <v>0</v>
      </c>
      <c r="F1085" s="29">
        <f t="shared" si="48"/>
        <v>0</v>
      </c>
      <c r="G1085" s="23">
        <f t="shared" si="49"/>
        <v>0</v>
      </c>
      <c r="H1085" s="22">
        <f>IFERROR(VLOOKUP(A1085,'Banco de dados'!$A$6:F1281, 3,0),0)</f>
        <v>0</v>
      </c>
      <c r="I1085" s="24">
        <f>IFERROR(VLOOKUP(A1085,'Banco de dados'!$A$6:$F$199, 5,0),0)</f>
        <v>0</v>
      </c>
      <c r="J1085" s="19"/>
    </row>
    <row r="1086" spans="2:10" x14ac:dyDescent="0.25">
      <c r="B1086" s="18"/>
      <c r="C1086" s="17"/>
      <c r="D1086" s="33">
        <f>IFERROR(VLOOKUP(A1086,'Banco de dados'!$A$6:H1282, 8,0),0)</f>
        <v>0</v>
      </c>
      <c r="E1086" s="26">
        <f t="shared" si="50"/>
        <v>0</v>
      </c>
      <c r="F1086" s="29">
        <f t="shared" si="48"/>
        <v>0</v>
      </c>
      <c r="G1086" s="23">
        <f t="shared" si="49"/>
        <v>0</v>
      </c>
      <c r="H1086" s="22">
        <f>IFERROR(VLOOKUP(A1086,'Banco de dados'!$A$6:F1282, 3,0),0)</f>
        <v>0</v>
      </c>
      <c r="I1086" s="24">
        <f>IFERROR(VLOOKUP(A1086,'Banco de dados'!$A$6:$F$199, 5,0),0)</f>
        <v>0</v>
      </c>
      <c r="J1086" s="19"/>
    </row>
    <row r="1087" spans="2:10" x14ac:dyDescent="0.25">
      <c r="B1087" s="18"/>
      <c r="C1087" s="17"/>
      <c r="D1087" s="33">
        <f>IFERROR(VLOOKUP(A1087,'Banco de dados'!$A$6:H1283, 8,0),0)</f>
        <v>0</v>
      </c>
      <c r="E1087" s="26">
        <f t="shared" si="50"/>
        <v>0</v>
      </c>
      <c r="F1087" s="29">
        <f t="shared" si="48"/>
        <v>0</v>
      </c>
      <c r="G1087" s="23">
        <f t="shared" si="49"/>
        <v>0</v>
      </c>
      <c r="H1087" s="22">
        <f>IFERROR(VLOOKUP(A1087,'Banco de dados'!$A$6:F1283, 3,0),0)</f>
        <v>0</v>
      </c>
      <c r="I1087" s="24">
        <f>IFERROR(VLOOKUP(A1087,'Banco de dados'!$A$6:$F$199, 5,0),0)</f>
        <v>0</v>
      </c>
      <c r="J1087" s="19"/>
    </row>
    <row r="1088" spans="2:10" x14ac:dyDescent="0.25">
      <c r="B1088" s="18"/>
      <c r="C1088" s="17"/>
      <c r="D1088" s="33">
        <f>IFERROR(VLOOKUP(A1088,'Banco de dados'!$A$6:H1284, 8,0),0)</f>
        <v>0</v>
      </c>
      <c r="E1088" s="26">
        <f t="shared" si="50"/>
        <v>0</v>
      </c>
      <c r="F1088" s="29">
        <f t="shared" si="48"/>
        <v>0</v>
      </c>
      <c r="G1088" s="23">
        <f t="shared" si="49"/>
        <v>0</v>
      </c>
      <c r="H1088" s="22">
        <f>IFERROR(VLOOKUP(A1088,'Banco de dados'!$A$6:F1284, 3,0),0)</f>
        <v>0</v>
      </c>
      <c r="I1088" s="24">
        <f>IFERROR(VLOOKUP(A1088,'Banco de dados'!$A$6:$F$199, 5,0),0)</f>
        <v>0</v>
      </c>
      <c r="J1088" s="19"/>
    </row>
    <row r="1089" spans="2:10" x14ac:dyDescent="0.25">
      <c r="B1089" s="18"/>
      <c r="C1089" s="17"/>
      <c r="D1089" s="33">
        <f>IFERROR(VLOOKUP(A1089,'Banco de dados'!$A$6:H1285, 8,0),0)</f>
        <v>0</v>
      </c>
      <c r="E1089" s="26">
        <f t="shared" si="50"/>
        <v>0</v>
      </c>
      <c r="F1089" s="29">
        <f t="shared" si="48"/>
        <v>0</v>
      </c>
      <c r="G1089" s="23">
        <f t="shared" si="49"/>
        <v>0</v>
      </c>
      <c r="H1089" s="22">
        <f>IFERROR(VLOOKUP(A1089,'Banco de dados'!$A$6:F1285, 3,0),0)</f>
        <v>0</v>
      </c>
      <c r="I1089" s="24">
        <f>IFERROR(VLOOKUP(A1089,'Banco de dados'!$A$6:$F$199, 5,0),0)</f>
        <v>0</v>
      </c>
      <c r="J1089" s="19"/>
    </row>
    <row r="1090" spans="2:10" x14ac:dyDescent="0.25">
      <c r="B1090" s="18"/>
      <c r="C1090" s="17"/>
      <c r="D1090" s="33">
        <f>IFERROR(VLOOKUP(A1090,'Banco de dados'!$A$6:H1286, 8,0),0)</f>
        <v>0</v>
      </c>
      <c r="E1090" s="26">
        <f t="shared" si="50"/>
        <v>0</v>
      </c>
      <c r="F1090" s="29">
        <f t="shared" si="48"/>
        <v>0</v>
      </c>
      <c r="G1090" s="23">
        <f t="shared" si="49"/>
        <v>0</v>
      </c>
      <c r="H1090" s="22">
        <f>IFERROR(VLOOKUP(A1090,'Banco de dados'!$A$6:F1286, 3,0),0)</f>
        <v>0</v>
      </c>
      <c r="I1090" s="24">
        <f>IFERROR(VLOOKUP(A1090,'Banco de dados'!$A$6:$F$199, 5,0),0)</f>
        <v>0</v>
      </c>
      <c r="J1090" s="19"/>
    </row>
    <row r="1091" spans="2:10" x14ac:dyDescent="0.25">
      <c r="B1091" s="18"/>
      <c r="C1091" s="17"/>
      <c r="D1091" s="33">
        <f>IFERROR(VLOOKUP(A1091,'Banco de dados'!$A$6:H1287, 8,0),0)</f>
        <v>0</v>
      </c>
      <c r="E1091" s="26">
        <f t="shared" si="50"/>
        <v>0</v>
      </c>
      <c r="F1091" s="29">
        <f t="shared" ref="F1091:F1154" si="51">E1091*I1091</f>
        <v>0</v>
      </c>
      <c r="G1091" s="23">
        <f t="shared" ref="G1091:G1154" si="52">E1091*H1091</f>
        <v>0</v>
      </c>
      <c r="H1091" s="22">
        <f>IFERROR(VLOOKUP(A1091,'Banco de dados'!$A$6:F1287, 3,0),0)</f>
        <v>0</v>
      </c>
      <c r="I1091" s="24">
        <f>IFERROR(VLOOKUP(A1091,'Banco de dados'!$A$6:$F$199, 5,0),0)</f>
        <v>0</v>
      </c>
      <c r="J1091" s="19"/>
    </row>
    <row r="1092" spans="2:10" x14ac:dyDescent="0.25">
      <c r="B1092" s="18"/>
      <c r="C1092" s="17"/>
      <c r="D1092" s="33">
        <f>IFERROR(VLOOKUP(A1092,'Banco de dados'!$A$6:H1288, 8,0),0)</f>
        <v>0</v>
      </c>
      <c r="E1092" s="26">
        <f t="shared" ref="E1092:E1155" si="53">B1092*C1092</f>
        <v>0</v>
      </c>
      <c r="F1092" s="29">
        <f t="shared" si="51"/>
        <v>0</v>
      </c>
      <c r="G1092" s="23">
        <f t="shared" si="52"/>
        <v>0</v>
      </c>
      <c r="H1092" s="22">
        <f>IFERROR(VLOOKUP(A1092,'Banco de dados'!$A$6:F1288, 3,0),0)</f>
        <v>0</v>
      </c>
      <c r="I1092" s="24">
        <f>IFERROR(VLOOKUP(A1092,'Banco de dados'!$A$6:$F$199, 5,0),0)</f>
        <v>0</v>
      </c>
      <c r="J1092" s="19"/>
    </row>
    <row r="1093" spans="2:10" x14ac:dyDescent="0.25">
      <c r="B1093" s="18"/>
      <c r="C1093" s="17"/>
      <c r="D1093" s="33">
        <f>IFERROR(VLOOKUP(A1093,'Banco de dados'!$A$6:H1289, 8,0),0)</f>
        <v>0</v>
      </c>
      <c r="E1093" s="26">
        <f t="shared" si="53"/>
        <v>0</v>
      </c>
      <c r="F1093" s="29">
        <f t="shared" si="51"/>
        <v>0</v>
      </c>
      <c r="G1093" s="23">
        <f t="shared" si="52"/>
        <v>0</v>
      </c>
      <c r="H1093" s="22">
        <f>IFERROR(VLOOKUP(A1093,'Banco de dados'!$A$6:F1289, 3,0),0)</f>
        <v>0</v>
      </c>
      <c r="I1093" s="24">
        <f>IFERROR(VLOOKUP(A1093,'Banco de dados'!$A$6:$F$199, 5,0),0)</f>
        <v>0</v>
      </c>
      <c r="J1093" s="19"/>
    </row>
    <row r="1094" spans="2:10" x14ac:dyDescent="0.25">
      <c r="B1094" s="18"/>
      <c r="C1094" s="17"/>
      <c r="D1094" s="33">
        <f>IFERROR(VLOOKUP(A1094,'Banco de dados'!$A$6:H1290, 8,0),0)</f>
        <v>0</v>
      </c>
      <c r="E1094" s="26">
        <f t="shared" si="53"/>
        <v>0</v>
      </c>
      <c r="F1094" s="29">
        <f t="shared" si="51"/>
        <v>0</v>
      </c>
      <c r="G1094" s="23">
        <f t="shared" si="52"/>
        <v>0</v>
      </c>
      <c r="H1094" s="22">
        <f>IFERROR(VLOOKUP(A1094,'Banco de dados'!$A$6:F1290, 3,0),0)</f>
        <v>0</v>
      </c>
      <c r="I1094" s="24">
        <f>IFERROR(VLOOKUP(A1094,'Banco de dados'!$A$6:$F$199, 5,0),0)</f>
        <v>0</v>
      </c>
      <c r="J1094" s="19"/>
    </row>
    <row r="1095" spans="2:10" x14ac:dyDescent="0.25">
      <c r="B1095" s="18"/>
      <c r="C1095" s="17"/>
      <c r="D1095" s="33">
        <f>IFERROR(VLOOKUP(A1095,'Banco de dados'!$A$6:H1291, 8,0),0)</f>
        <v>0</v>
      </c>
      <c r="E1095" s="26">
        <f t="shared" si="53"/>
        <v>0</v>
      </c>
      <c r="F1095" s="29">
        <f t="shared" si="51"/>
        <v>0</v>
      </c>
      <c r="G1095" s="23">
        <f t="shared" si="52"/>
        <v>0</v>
      </c>
      <c r="H1095" s="22">
        <f>IFERROR(VLOOKUP(A1095,'Banco de dados'!$A$6:F1291, 3,0),0)</f>
        <v>0</v>
      </c>
      <c r="I1095" s="24">
        <f>IFERROR(VLOOKUP(A1095,'Banco de dados'!$A$6:$F$199, 5,0),0)</f>
        <v>0</v>
      </c>
      <c r="J1095" s="19"/>
    </row>
    <row r="1096" spans="2:10" x14ac:dyDescent="0.25">
      <c r="B1096" s="18"/>
      <c r="C1096" s="17"/>
      <c r="D1096" s="33">
        <f>IFERROR(VLOOKUP(A1096,'Banco de dados'!$A$6:H1292, 8,0),0)</f>
        <v>0</v>
      </c>
      <c r="E1096" s="26">
        <f t="shared" si="53"/>
        <v>0</v>
      </c>
      <c r="F1096" s="29">
        <f t="shared" si="51"/>
        <v>0</v>
      </c>
      <c r="G1096" s="23">
        <f t="shared" si="52"/>
        <v>0</v>
      </c>
      <c r="H1096" s="22">
        <f>IFERROR(VLOOKUP(A1096,'Banco de dados'!$A$6:F1292, 3,0),0)</f>
        <v>0</v>
      </c>
      <c r="I1096" s="24">
        <f>IFERROR(VLOOKUP(A1096,'Banco de dados'!$A$6:$F$199, 5,0),0)</f>
        <v>0</v>
      </c>
      <c r="J1096" s="19"/>
    </row>
    <row r="1097" spans="2:10" x14ac:dyDescent="0.25">
      <c r="B1097" s="18"/>
      <c r="C1097" s="17"/>
      <c r="D1097" s="33">
        <f>IFERROR(VLOOKUP(A1097,'Banco de dados'!$A$6:H1293, 8,0),0)</f>
        <v>0</v>
      </c>
      <c r="E1097" s="26">
        <f t="shared" si="53"/>
        <v>0</v>
      </c>
      <c r="F1097" s="29">
        <f t="shared" si="51"/>
        <v>0</v>
      </c>
      <c r="G1097" s="23">
        <f t="shared" si="52"/>
        <v>0</v>
      </c>
      <c r="H1097" s="22">
        <f>IFERROR(VLOOKUP(A1097,'Banco de dados'!$A$6:F1293, 3,0),0)</f>
        <v>0</v>
      </c>
      <c r="I1097" s="24">
        <f>IFERROR(VLOOKUP(A1097,'Banco de dados'!$A$6:$F$199, 5,0),0)</f>
        <v>0</v>
      </c>
      <c r="J1097" s="19"/>
    </row>
    <row r="1098" spans="2:10" x14ac:dyDescent="0.25">
      <c r="B1098" s="18"/>
      <c r="C1098" s="17"/>
      <c r="D1098" s="33">
        <f>IFERROR(VLOOKUP(A1098,'Banco de dados'!$A$6:H1294, 8,0),0)</f>
        <v>0</v>
      </c>
      <c r="E1098" s="26">
        <f t="shared" si="53"/>
        <v>0</v>
      </c>
      <c r="F1098" s="29">
        <f t="shared" si="51"/>
        <v>0</v>
      </c>
      <c r="G1098" s="23">
        <f t="shared" si="52"/>
        <v>0</v>
      </c>
      <c r="H1098" s="22">
        <f>IFERROR(VLOOKUP(A1098,'Banco de dados'!$A$6:F1294, 3,0),0)</f>
        <v>0</v>
      </c>
      <c r="I1098" s="24">
        <f>IFERROR(VLOOKUP(A1098,'Banco de dados'!$A$6:$F$199, 5,0),0)</f>
        <v>0</v>
      </c>
      <c r="J1098" s="19"/>
    </row>
    <row r="1099" spans="2:10" x14ac:dyDescent="0.25">
      <c r="B1099" s="18"/>
      <c r="C1099" s="17"/>
      <c r="D1099" s="33">
        <f>IFERROR(VLOOKUP(A1099,'Banco de dados'!$A$6:H1295, 8,0),0)</f>
        <v>0</v>
      </c>
      <c r="E1099" s="26">
        <f t="shared" si="53"/>
        <v>0</v>
      </c>
      <c r="F1099" s="29">
        <f t="shared" si="51"/>
        <v>0</v>
      </c>
      <c r="G1099" s="23">
        <f t="shared" si="52"/>
        <v>0</v>
      </c>
      <c r="H1099" s="22">
        <f>IFERROR(VLOOKUP(A1099,'Banco de dados'!$A$6:F1295, 3,0),0)</f>
        <v>0</v>
      </c>
      <c r="I1099" s="24">
        <f>IFERROR(VLOOKUP(A1099,'Banco de dados'!$A$6:$F$199, 5,0),0)</f>
        <v>0</v>
      </c>
      <c r="J1099" s="19"/>
    </row>
    <row r="1100" spans="2:10" x14ac:dyDescent="0.25">
      <c r="B1100" s="18"/>
      <c r="C1100" s="17"/>
      <c r="D1100" s="33">
        <f>IFERROR(VLOOKUP(A1100,'Banco de dados'!$A$6:H1296, 8,0),0)</f>
        <v>0</v>
      </c>
      <c r="E1100" s="26">
        <f t="shared" si="53"/>
        <v>0</v>
      </c>
      <c r="F1100" s="29">
        <f t="shared" si="51"/>
        <v>0</v>
      </c>
      <c r="G1100" s="23">
        <f t="shared" si="52"/>
        <v>0</v>
      </c>
      <c r="H1100" s="22">
        <f>IFERROR(VLOOKUP(A1100,'Banco de dados'!$A$6:F1296, 3,0),0)</f>
        <v>0</v>
      </c>
      <c r="I1100" s="24">
        <f>IFERROR(VLOOKUP(A1100,'Banco de dados'!$A$6:$F$199, 5,0),0)</f>
        <v>0</v>
      </c>
      <c r="J1100" s="19"/>
    </row>
    <row r="1101" spans="2:10" x14ac:dyDescent="0.25">
      <c r="B1101" s="18"/>
      <c r="C1101" s="17"/>
      <c r="D1101" s="33">
        <f>IFERROR(VLOOKUP(A1101,'Banco de dados'!$A$6:H1297, 8,0),0)</f>
        <v>0</v>
      </c>
      <c r="E1101" s="26">
        <f t="shared" si="53"/>
        <v>0</v>
      </c>
      <c r="F1101" s="29">
        <f t="shared" si="51"/>
        <v>0</v>
      </c>
      <c r="G1101" s="23">
        <f t="shared" si="52"/>
        <v>0</v>
      </c>
      <c r="H1101" s="22">
        <f>IFERROR(VLOOKUP(A1101,'Banco de dados'!$A$6:F1297, 3,0),0)</f>
        <v>0</v>
      </c>
      <c r="I1101" s="24">
        <f>IFERROR(VLOOKUP(A1101,'Banco de dados'!$A$6:$F$199, 5,0),0)</f>
        <v>0</v>
      </c>
      <c r="J1101" s="19"/>
    </row>
    <row r="1102" spans="2:10" x14ac:dyDescent="0.25">
      <c r="B1102" s="18"/>
      <c r="C1102" s="17"/>
      <c r="D1102" s="33">
        <f>IFERROR(VLOOKUP(A1102,'Banco de dados'!$A$6:H1298, 8,0),0)</f>
        <v>0</v>
      </c>
      <c r="E1102" s="26">
        <f t="shared" si="53"/>
        <v>0</v>
      </c>
      <c r="F1102" s="29">
        <f t="shared" si="51"/>
        <v>0</v>
      </c>
      <c r="G1102" s="23">
        <f t="shared" si="52"/>
        <v>0</v>
      </c>
      <c r="H1102" s="22">
        <f>IFERROR(VLOOKUP(A1102,'Banco de dados'!$A$6:F1298, 3,0),0)</f>
        <v>0</v>
      </c>
      <c r="I1102" s="24">
        <f>IFERROR(VLOOKUP(A1102,'Banco de dados'!$A$6:$F$199, 5,0),0)</f>
        <v>0</v>
      </c>
      <c r="J1102" s="19"/>
    </row>
    <row r="1103" spans="2:10" x14ac:dyDescent="0.25">
      <c r="B1103" s="18"/>
      <c r="C1103" s="17"/>
      <c r="D1103" s="33">
        <f>IFERROR(VLOOKUP(A1103,'Banco de dados'!$A$6:H1299, 8,0),0)</f>
        <v>0</v>
      </c>
      <c r="E1103" s="26">
        <f t="shared" si="53"/>
        <v>0</v>
      </c>
      <c r="F1103" s="29">
        <f t="shared" si="51"/>
        <v>0</v>
      </c>
      <c r="G1103" s="23">
        <f t="shared" si="52"/>
        <v>0</v>
      </c>
      <c r="H1103" s="22">
        <f>IFERROR(VLOOKUP(A1103,'Banco de dados'!$A$6:F1299, 3,0),0)</f>
        <v>0</v>
      </c>
      <c r="I1103" s="24">
        <f>IFERROR(VLOOKUP(A1103,'Banco de dados'!$A$6:$F$199, 5,0),0)</f>
        <v>0</v>
      </c>
      <c r="J1103" s="19"/>
    </row>
    <row r="1104" spans="2:10" x14ac:dyDescent="0.25">
      <c r="B1104" s="18"/>
      <c r="C1104" s="17"/>
      <c r="D1104" s="33">
        <f>IFERROR(VLOOKUP(A1104,'Banco de dados'!$A$6:H1300, 8,0),0)</f>
        <v>0</v>
      </c>
      <c r="E1104" s="26">
        <f t="shared" si="53"/>
        <v>0</v>
      </c>
      <c r="F1104" s="29">
        <f t="shared" si="51"/>
        <v>0</v>
      </c>
      <c r="G1104" s="23">
        <f t="shared" si="52"/>
        <v>0</v>
      </c>
      <c r="H1104" s="22">
        <f>IFERROR(VLOOKUP(A1104,'Banco de dados'!$A$6:F1300, 3,0),0)</f>
        <v>0</v>
      </c>
      <c r="I1104" s="24">
        <f>IFERROR(VLOOKUP(A1104,'Banco de dados'!$A$6:$F$199, 5,0),0)</f>
        <v>0</v>
      </c>
      <c r="J1104" s="19"/>
    </row>
    <row r="1105" spans="2:10" x14ac:dyDescent="0.25">
      <c r="B1105" s="18"/>
      <c r="C1105" s="17"/>
      <c r="D1105" s="33">
        <f>IFERROR(VLOOKUP(A1105,'Banco de dados'!$A$6:H1301, 8,0),0)</f>
        <v>0</v>
      </c>
      <c r="E1105" s="26">
        <f t="shared" si="53"/>
        <v>0</v>
      </c>
      <c r="F1105" s="29">
        <f t="shared" si="51"/>
        <v>0</v>
      </c>
      <c r="G1105" s="23">
        <f t="shared" si="52"/>
        <v>0</v>
      </c>
      <c r="H1105" s="22">
        <f>IFERROR(VLOOKUP(A1105,'Banco de dados'!$A$6:F1301, 3,0),0)</f>
        <v>0</v>
      </c>
      <c r="I1105" s="24">
        <f>IFERROR(VLOOKUP(A1105,'Banco de dados'!$A$6:$F$199, 5,0),0)</f>
        <v>0</v>
      </c>
      <c r="J1105" s="19"/>
    </row>
    <row r="1106" spans="2:10" x14ac:dyDescent="0.25">
      <c r="B1106" s="18"/>
      <c r="C1106" s="17"/>
      <c r="D1106" s="33">
        <f>IFERROR(VLOOKUP(A1106,'Banco de dados'!$A$6:H1302, 8,0),0)</f>
        <v>0</v>
      </c>
      <c r="E1106" s="26">
        <f t="shared" si="53"/>
        <v>0</v>
      </c>
      <c r="F1106" s="29">
        <f t="shared" si="51"/>
        <v>0</v>
      </c>
      <c r="G1106" s="23">
        <f t="shared" si="52"/>
        <v>0</v>
      </c>
      <c r="H1106" s="22">
        <f>IFERROR(VLOOKUP(A1106,'Banco de dados'!$A$6:F1302, 3,0),0)</f>
        <v>0</v>
      </c>
      <c r="I1106" s="24">
        <f>IFERROR(VLOOKUP(A1106,'Banco de dados'!$A$6:$F$199, 5,0),0)</f>
        <v>0</v>
      </c>
      <c r="J1106" s="19"/>
    </row>
    <row r="1107" spans="2:10" x14ac:dyDescent="0.25">
      <c r="B1107" s="18"/>
      <c r="C1107" s="17"/>
      <c r="D1107" s="33">
        <f>IFERROR(VLOOKUP(A1107,'Banco de dados'!$A$6:H1303, 8,0),0)</f>
        <v>0</v>
      </c>
      <c r="E1107" s="26">
        <f t="shared" si="53"/>
        <v>0</v>
      </c>
      <c r="F1107" s="29">
        <f t="shared" si="51"/>
        <v>0</v>
      </c>
      <c r="G1107" s="23">
        <f t="shared" si="52"/>
        <v>0</v>
      </c>
      <c r="H1107" s="22">
        <f>IFERROR(VLOOKUP(A1107,'Banco de dados'!$A$6:F1303, 3,0),0)</f>
        <v>0</v>
      </c>
      <c r="I1107" s="24">
        <f>IFERROR(VLOOKUP(A1107,'Banco de dados'!$A$6:$F$199, 5,0),0)</f>
        <v>0</v>
      </c>
      <c r="J1107" s="19"/>
    </row>
    <row r="1108" spans="2:10" x14ac:dyDescent="0.25">
      <c r="B1108" s="18"/>
      <c r="C1108" s="17"/>
      <c r="D1108" s="33">
        <f>IFERROR(VLOOKUP(A1108,'Banco de dados'!$A$6:H1304, 8,0),0)</f>
        <v>0</v>
      </c>
      <c r="E1108" s="26">
        <f t="shared" si="53"/>
        <v>0</v>
      </c>
      <c r="F1108" s="29">
        <f t="shared" si="51"/>
        <v>0</v>
      </c>
      <c r="G1108" s="23">
        <f t="shared" si="52"/>
        <v>0</v>
      </c>
      <c r="H1108" s="22">
        <f>IFERROR(VLOOKUP(A1108,'Banco de dados'!$A$6:F1304, 3,0),0)</f>
        <v>0</v>
      </c>
      <c r="I1108" s="24">
        <f>IFERROR(VLOOKUP(A1108,'Banco de dados'!$A$6:$F$199, 5,0),0)</f>
        <v>0</v>
      </c>
      <c r="J1108" s="19"/>
    </row>
    <row r="1109" spans="2:10" x14ac:dyDescent="0.25">
      <c r="B1109" s="18"/>
      <c r="C1109" s="17"/>
      <c r="D1109" s="33">
        <f>IFERROR(VLOOKUP(A1109,'Banco de dados'!$A$6:H1305, 8,0),0)</f>
        <v>0</v>
      </c>
      <c r="E1109" s="26">
        <f t="shared" si="53"/>
        <v>0</v>
      </c>
      <c r="F1109" s="29">
        <f t="shared" si="51"/>
        <v>0</v>
      </c>
      <c r="G1109" s="23">
        <f t="shared" si="52"/>
        <v>0</v>
      </c>
      <c r="H1109" s="22">
        <f>IFERROR(VLOOKUP(A1109,'Banco de dados'!$A$6:F1305, 3,0),0)</f>
        <v>0</v>
      </c>
      <c r="I1109" s="24">
        <f>IFERROR(VLOOKUP(A1109,'Banco de dados'!$A$6:$F$199, 5,0),0)</f>
        <v>0</v>
      </c>
      <c r="J1109" s="19"/>
    </row>
    <row r="1110" spans="2:10" x14ac:dyDescent="0.25">
      <c r="B1110" s="18"/>
      <c r="C1110" s="17"/>
      <c r="D1110" s="33">
        <f>IFERROR(VLOOKUP(A1110,'Banco de dados'!$A$6:H1306, 8,0),0)</f>
        <v>0</v>
      </c>
      <c r="E1110" s="26">
        <f t="shared" si="53"/>
        <v>0</v>
      </c>
      <c r="F1110" s="29">
        <f t="shared" si="51"/>
        <v>0</v>
      </c>
      <c r="G1110" s="23">
        <f t="shared" si="52"/>
        <v>0</v>
      </c>
      <c r="H1110" s="22">
        <f>IFERROR(VLOOKUP(A1110,'Banco de dados'!$A$6:F1306, 3,0),0)</f>
        <v>0</v>
      </c>
      <c r="I1110" s="24">
        <f>IFERROR(VLOOKUP(A1110,'Banco de dados'!$A$6:$F$199, 5,0),0)</f>
        <v>0</v>
      </c>
      <c r="J1110" s="19"/>
    </row>
    <row r="1111" spans="2:10" x14ac:dyDescent="0.25">
      <c r="B1111" s="18"/>
      <c r="C1111" s="17"/>
      <c r="D1111" s="33">
        <f>IFERROR(VLOOKUP(A1111,'Banco de dados'!$A$6:H1307, 8,0),0)</f>
        <v>0</v>
      </c>
      <c r="E1111" s="26">
        <f t="shared" si="53"/>
        <v>0</v>
      </c>
      <c r="F1111" s="29">
        <f t="shared" si="51"/>
        <v>0</v>
      </c>
      <c r="G1111" s="23">
        <f t="shared" si="52"/>
        <v>0</v>
      </c>
      <c r="H1111" s="22">
        <f>IFERROR(VLOOKUP(A1111,'Banco de dados'!$A$6:F1307, 3,0),0)</f>
        <v>0</v>
      </c>
      <c r="I1111" s="24">
        <f>IFERROR(VLOOKUP(A1111,'Banco de dados'!$A$6:$F$199, 5,0),0)</f>
        <v>0</v>
      </c>
      <c r="J1111" s="19"/>
    </row>
    <row r="1112" spans="2:10" x14ac:dyDescent="0.25">
      <c r="B1112" s="18"/>
      <c r="C1112" s="17"/>
      <c r="D1112" s="33">
        <f>IFERROR(VLOOKUP(A1112,'Banco de dados'!$A$6:H1308, 8,0),0)</f>
        <v>0</v>
      </c>
      <c r="E1112" s="26">
        <f t="shared" si="53"/>
        <v>0</v>
      </c>
      <c r="F1112" s="29">
        <f t="shared" si="51"/>
        <v>0</v>
      </c>
      <c r="G1112" s="23">
        <f t="shared" si="52"/>
        <v>0</v>
      </c>
      <c r="H1112" s="22">
        <f>IFERROR(VLOOKUP(A1112,'Banco de dados'!$A$6:F1308, 3,0),0)</f>
        <v>0</v>
      </c>
      <c r="I1112" s="24">
        <f>IFERROR(VLOOKUP(A1112,'Banco de dados'!$A$6:$F$199, 5,0),0)</f>
        <v>0</v>
      </c>
      <c r="J1112" s="19"/>
    </row>
    <row r="1113" spans="2:10" x14ac:dyDescent="0.25">
      <c r="B1113" s="18"/>
      <c r="C1113" s="17"/>
      <c r="D1113" s="33">
        <f>IFERROR(VLOOKUP(A1113,'Banco de dados'!$A$6:H1309, 8,0),0)</f>
        <v>0</v>
      </c>
      <c r="E1113" s="26">
        <f t="shared" si="53"/>
        <v>0</v>
      </c>
      <c r="F1113" s="29">
        <f t="shared" si="51"/>
        <v>0</v>
      </c>
      <c r="G1113" s="23">
        <f t="shared" si="52"/>
        <v>0</v>
      </c>
      <c r="H1113" s="22">
        <f>IFERROR(VLOOKUP(A1113,'Banco de dados'!$A$6:F1309, 3,0),0)</f>
        <v>0</v>
      </c>
      <c r="I1113" s="24">
        <f>IFERROR(VLOOKUP(A1113,'Banco de dados'!$A$6:$F$199, 5,0),0)</f>
        <v>0</v>
      </c>
      <c r="J1113" s="19"/>
    </row>
    <row r="1114" spans="2:10" x14ac:dyDescent="0.25">
      <c r="B1114" s="18"/>
      <c r="C1114" s="17"/>
      <c r="D1114" s="33">
        <f>IFERROR(VLOOKUP(A1114,'Banco de dados'!$A$6:H1310, 8,0),0)</f>
        <v>0</v>
      </c>
      <c r="E1114" s="26">
        <f t="shared" si="53"/>
        <v>0</v>
      </c>
      <c r="F1114" s="29">
        <f t="shared" si="51"/>
        <v>0</v>
      </c>
      <c r="G1114" s="23">
        <f t="shared" si="52"/>
        <v>0</v>
      </c>
      <c r="H1114" s="22">
        <f>IFERROR(VLOOKUP(A1114,'Banco de dados'!$A$6:F1310, 3,0),0)</f>
        <v>0</v>
      </c>
      <c r="I1114" s="24">
        <f>IFERROR(VLOOKUP(A1114,'Banco de dados'!$A$6:$F$199, 5,0),0)</f>
        <v>0</v>
      </c>
      <c r="J1114" s="19"/>
    </row>
    <row r="1115" spans="2:10" x14ac:dyDescent="0.25">
      <c r="B1115" s="18"/>
      <c r="C1115" s="17"/>
      <c r="D1115" s="33">
        <f>IFERROR(VLOOKUP(A1115,'Banco de dados'!$A$6:H1311, 8,0),0)</f>
        <v>0</v>
      </c>
      <c r="E1115" s="26">
        <f t="shared" si="53"/>
        <v>0</v>
      </c>
      <c r="F1115" s="29">
        <f t="shared" si="51"/>
        <v>0</v>
      </c>
      <c r="G1115" s="23">
        <f t="shared" si="52"/>
        <v>0</v>
      </c>
      <c r="H1115" s="22">
        <f>IFERROR(VLOOKUP(A1115,'Banco de dados'!$A$6:F1311, 3,0),0)</f>
        <v>0</v>
      </c>
      <c r="I1115" s="24">
        <f>IFERROR(VLOOKUP(A1115,'Banco de dados'!$A$6:$F$199, 5,0),0)</f>
        <v>0</v>
      </c>
      <c r="J1115" s="19"/>
    </row>
    <row r="1116" spans="2:10" x14ac:dyDescent="0.25">
      <c r="B1116" s="18"/>
      <c r="C1116" s="17"/>
      <c r="D1116" s="33">
        <f>IFERROR(VLOOKUP(A1116,'Banco de dados'!$A$6:H1312, 8,0),0)</f>
        <v>0</v>
      </c>
      <c r="E1116" s="26">
        <f t="shared" si="53"/>
        <v>0</v>
      </c>
      <c r="F1116" s="29">
        <f t="shared" si="51"/>
        <v>0</v>
      </c>
      <c r="G1116" s="23">
        <f t="shared" si="52"/>
        <v>0</v>
      </c>
      <c r="H1116" s="22">
        <f>IFERROR(VLOOKUP(A1116,'Banco de dados'!$A$6:F1312, 3,0),0)</f>
        <v>0</v>
      </c>
      <c r="I1116" s="24">
        <f>IFERROR(VLOOKUP(A1116,'Banco de dados'!$A$6:$F$199, 5,0),0)</f>
        <v>0</v>
      </c>
      <c r="J1116" s="19"/>
    </row>
    <row r="1117" spans="2:10" x14ac:dyDescent="0.25">
      <c r="B1117" s="18"/>
      <c r="C1117" s="17"/>
      <c r="D1117" s="33">
        <f>IFERROR(VLOOKUP(A1117,'Banco de dados'!$A$6:H1313, 8,0),0)</f>
        <v>0</v>
      </c>
      <c r="E1117" s="26">
        <f t="shared" si="53"/>
        <v>0</v>
      </c>
      <c r="F1117" s="29">
        <f t="shared" si="51"/>
        <v>0</v>
      </c>
      <c r="G1117" s="23">
        <f t="shared" si="52"/>
        <v>0</v>
      </c>
      <c r="H1117" s="22">
        <f>IFERROR(VLOOKUP(A1117,'Banco de dados'!$A$6:F1313, 3,0),0)</f>
        <v>0</v>
      </c>
      <c r="I1117" s="24">
        <f>IFERROR(VLOOKUP(A1117,'Banco de dados'!$A$6:$F$199, 5,0),0)</f>
        <v>0</v>
      </c>
      <c r="J1117" s="19"/>
    </row>
    <row r="1118" spans="2:10" x14ac:dyDescent="0.25">
      <c r="B1118" s="18"/>
      <c r="C1118" s="17"/>
      <c r="D1118" s="33">
        <f>IFERROR(VLOOKUP(A1118,'Banco de dados'!$A$6:H1314, 8,0),0)</f>
        <v>0</v>
      </c>
      <c r="E1118" s="26">
        <f t="shared" si="53"/>
        <v>0</v>
      </c>
      <c r="F1118" s="29">
        <f t="shared" si="51"/>
        <v>0</v>
      </c>
      <c r="G1118" s="23">
        <f t="shared" si="52"/>
        <v>0</v>
      </c>
      <c r="H1118" s="22">
        <f>IFERROR(VLOOKUP(A1118,'Banco de dados'!$A$6:F1314, 3,0),0)</f>
        <v>0</v>
      </c>
      <c r="I1118" s="24">
        <f>IFERROR(VLOOKUP(A1118,'Banco de dados'!$A$6:$F$199, 5,0),0)</f>
        <v>0</v>
      </c>
      <c r="J1118" s="19"/>
    </row>
    <row r="1119" spans="2:10" x14ac:dyDescent="0.25">
      <c r="B1119" s="18"/>
      <c r="C1119" s="17"/>
      <c r="D1119" s="33">
        <f>IFERROR(VLOOKUP(A1119,'Banco de dados'!$A$6:H1315, 8,0),0)</f>
        <v>0</v>
      </c>
      <c r="E1119" s="26">
        <f t="shared" si="53"/>
        <v>0</v>
      </c>
      <c r="F1119" s="29">
        <f t="shared" si="51"/>
        <v>0</v>
      </c>
      <c r="G1119" s="23">
        <f t="shared" si="52"/>
        <v>0</v>
      </c>
      <c r="H1119" s="22">
        <f>IFERROR(VLOOKUP(A1119,'Banco de dados'!$A$6:F1315, 3,0),0)</f>
        <v>0</v>
      </c>
      <c r="I1119" s="24">
        <f>IFERROR(VLOOKUP(A1119,'Banco de dados'!$A$6:$F$199, 5,0),0)</f>
        <v>0</v>
      </c>
      <c r="J1119" s="19"/>
    </row>
    <row r="1120" spans="2:10" x14ac:dyDescent="0.25">
      <c r="B1120" s="18"/>
      <c r="C1120" s="17"/>
      <c r="D1120" s="33">
        <f>IFERROR(VLOOKUP(A1120,'Banco de dados'!$A$6:H1316, 8,0),0)</f>
        <v>0</v>
      </c>
      <c r="E1120" s="26">
        <f t="shared" si="53"/>
        <v>0</v>
      </c>
      <c r="F1120" s="29">
        <f t="shared" si="51"/>
        <v>0</v>
      </c>
      <c r="G1120" s="23">
        <f t="shared" si="52"/>
        <v>0</v>
      </c>
      <c r="H1120" s="22">
        <f>IFERROR(VLOOKUP(A1120,'Banco de dados'!$A$6:F1316, 3,0),0)</f>
        <v>0</v>
      </c>
      <c r="I1120" s="24">
        <f>IFERROR(VLOOKUP(A1120,'Banco de dados'!$A$6:$F$199, 5,0),0)</f>
        <v>0</v>
      </c>
      <c r="J1120" s="19"/>
    </row>
    <row r="1121" spans="2:10" x14ac:dyDescent="0.25">
      <c r="B1121" s="18"/>
      <c r="C1121" s="17"/>
      <c r="D1121" s="33">
        <f>IFERROR(VLOOKUP(A1121,'Banco de dados'!$A$6:H1317, 8,0),0)</f>
        <v>0</v>
      </c>
      <c r="E1121" s="26">
        <f t="shared" si="53"/>
        <v>0</v>
      </c>
      <c r="F1121" s="29">
        <f t="shared" si="51"/>
        <v>0</v>
      </c>
      <c r="G1121" s="23">
        <f t="shared" si="52"/>
        <v>0</v>
      </c>
      <c r="H1121" s="22">
        <f>IFERROR(VLOOKUP(A1121,'Banco de dados'!$A$6:F1317, 3,0),0)</f>
        <v>0</v>
      </c>
      <c r="I1121" s="24">
        <f>IFERROR(VLOOKUP(A1121,'Banco de dados'!$A$6:$F$199, 5,0),0)</f>
        <v>0</v>
      </c>
      <c r="J1121" s="19"/>
    </row>
    <row r="1122" spans="2:10" x14ac:dyDescent="0.25">
      <c r="B1122" s="18"/>
      <c r="C1122" s="17"/>
      <c r="D1122" s="33">
        <f>IFERROR(VLOOKUP(A1122,'Banco de dados'!$A$6:H1318, 8,0),0)</f>
        <v>0</v>
      </c>
      <c r="E1122" s="26">
        <f t="shared" si="53"/>
        <v>0</v>
      </c>
      <c r="F1122" s="29">
        <f t="shared" si="51"/>
        <v>0</v>
      </c>
      <c r="G1122" s="23">
        <f t="shared" si="52"/>
        <v>0</v>
      </c>
      <c r="H1122" s="22">
        <f>IFERROR(VLOOKUP(A1122,'Banco de dados'!$A$6:F1318, 3,0),0)</f>
        <v>0</v>
      </c>
      <c r="I1122" s="24">
        <f>IFERROR(VLOOKUP(A1122,'Banco de dados'!$A$6:$F$199, 5,0),0)</f>
        <v>0</v>
      </c>
      <c r="J1122" s="19"/>
    </row>
    <row r="1123" spans="2:10" x14ac:dyDescent="0.25">
      <c r="B1123" s="18"/>
      <c r="C1123" s="17"/>
      <c r="D1123" s="33">
        <f>IFERROR(VLOOKUP(A1123,'Banco de dados'!$A$6:H1319, 8,0),0)</f>
        <v>0</v>
      </c>
      <c r="E1123" s="26">
        <f t="shared" si="53"/>
        <v>0</v>
      </c>
      <c r="F1123" s="29">
        <f t="shared" si="51"/>
        <v>0</v>
      </c>
      <c r="G1123" s="23">
        <f t="shared" si="52"/>
        <v>0</v>
      </c>
      <c r="H1123" s="22">
        <f>IFERROR(VLOOKUP(A1123,'Banco de dados'!$A$6:F1319, 3,0),0)</f>
        <v>0</v>
      </c>
      <c r="I1123" s="24">
        <f>IFERROR(VLOOKUP(A1123,'Banco de dados'!$A$6:$F$199, 5,0),0)</f>
        <v>0</v>
      </c>
      <c r="J1123" s="19"/>
    </row>
    <row r="1124" spans="2:10" x14ac:dyDescent="0.25">
      <c r="B1124" s="18"/>
      <c r="C1124" s="17"/>
      <c r="D1124" s="33">
        <f>IFERROR(VLOOKUP(A1124,'Banco de dados'!$A$6:H1320, 8,0),0)</f>
        <v>0</v>
      </c>
      <c r="E1124" s="26">
        <f t="shared" si="53"/>
        <v>0</v>
      </c>
      <c r="F1124" s="29">
        <f t="shared" si="51"/>
        <v>0</v>
      </c>
      <c r="G1124" s="23">
        <f t="shared" si="52"/>
        <v>0</v>
      </c>
      <c r="H1124" s="22">
        <f>IFERROR(VLOOKUP(A1124,'Banco de dados'!$A$6:F1320, 3,0),0)</f>
        <v>0</v>
      </c>
      <c r="I1124" s="24">
        <f>IFERROR(VLOOKUP(A1124,'Banco de dados'!$A$6:$F$199, 5,0),0)</f>
        <v>0</v>
      </c>
      <c r="J1124" s="19"/>
    </row>
    <row r="1125" spans="2:10" x14ac:dyDescent="0.25">
      <c r="B1125" s="18"/>
      <c r="C1125" s="17"/>
      <c r="D1125" s="33">
        <f>IFERROR(VLOOKUP(A1125,'Banco de dados'!$A$6:H1321, 8,0),0)</f>
        <v>0</v>
      </c>
      <c r="E1125" s="26">
        <f t="shared" si="53"/>
        <v>0</v>
      </c>
      <c r="F1125" s="29">
        <f t="shared" si="51"/>
        <v>0</v>
      </c>
      <c r="G1125" s="23">
        <f t="shared" si="52"/>
        <v>0</v>
      </c>
      <c r="H1125" s="22">
        <f>IFERROR(VLOOKUP(A1125,'Banco de dados'!$A$6:F1321, 3,0),0)</f>
        <v>0</v>
      </c>
      <c r="I1125" s="24">
        <f>IFERROR(VLOOKUP(A1125,'Banco de dados'!$A$6:$F$199, 5,0),0)</f>
        <v>0</v>
      </c>
      <c r="J1125" s="19"/>
    </row>
    <row r="1126" spans="2:10" x14ac:dyDescent="0.25">
      <c r="B1126" s="18"/>
      <c r="C1126" s="17"/>
      <c r="D1126" s="33">
        <f>IFERROR(VLOOKUP(A1126,'Banco de dados'!$A$6:H1322, 8,0),0)</f>
        <v>0</v>
      </c>
      <c r="E1126" s="26">
        <f t="shared" si="53"/>
        <v>0</v>
      </c>
      <c r="F1126" s="29">
        <f t="shared" si="51"/>
        <v>0</v>
      </c>
      <c r="G1126" s="23">
        <f t="shared" si="52"/>
        <v>0</v>
      </c>
      <c r="H1126" s="22">
        <f>IFERROR(VLOOKUP(A1126,'Banco de dados'!$A$6:F1322, 3,0),0)</f>
        <v>0</v>
      </c>
      <c r="I1126" s="24">
        <f>IFERROR(VLOOKUP(A1126,'Banco de dados'!$A$6:$F$199, 5,0),0)</f>
        <v>0</v>
      </c>
      <c r="J1126" s="19"/>
    </row>
    <row r="1127" spans="2:10" x14ac:dyDescent="0.25">
      <c r="B1127" s="18"/>
      <c r="C1127" s="17"/>
      <c r="D1127" s="33">
        <f>IFERROR(VLOOKUP(A1127,'Banco de dados'!$A$6:H1323, 8,0),0)</f>
        <v>0</v>
      </c>
      <c r="E1127" s="26">
        <f t="shared" si="53"/>
        <v>0</v>
      </c>
      <c r="F1127" s="29">
        <f t="shared" si="51"/>
        <v>0</v>
      </c>
      <c r="G1127" s="23">
        <f t="shared" si="52"/>
        <v>0</v>
      </c>
      <c r="H1127" s="22">
        <f>IFERROR(VLOOKUP(A1127,'Banco de dados'!$A$6:F1323, 3,0),0)</f>
        <v>0</v>
      </c>
      <c r="I1127" s="24">
        <f>IFERROR(VLOOKUP(A1127,'Banco de dados'!$A$6:$F$199, 5,0),0)</f>
        <v>0</v>
      </c>
      <c r="J1127" s="19"/>
    </row>
    <row r="1128" spans="2:10" x14ac:dyDescent="0.25">
      <c r="B1128" s="18"/>
      <c r="C1128" s="17"/>
      <c r="D1128" s="33">
        <f>IFERROR(VLOOKUP(A1128,'Banco de dados'!$A$6:H1324, 8,0),0)</f>
        <v>0</v>
      </c>
      <c r="E1128" s="26">
        <f t="shared" si="53"/>
        <v>0</v>
      </c>
      <c r="F1128" s="29">
        <f t="shared" si="51"/>
        <v>0</v>
      </c>
      <c r="G1128" s="23">
        <f t="shared" si="52"/>
        <v>0</v>
      </c>
      <c r="H1128" s="22">
        <f>IFERROR(VLOOKUP(A1128,'Banco de dados'!$A$6:F1324, 3,0),0)</f>
        <v>0</v>
      </c>
      <c r="I1128" s="24">
        <f>IFERROR(VLOOKUP(A1128,'Banco de dados'!$A$6:$F$199, 5,0),0)</f>
        <v>0</v>
      </c>
      <c r="J1128" s="19"/>
    </row>
    <row r="1129" spans="2:10" x14ac:dyDescent="0.25">
      <c r="B1129" s="18"/>
      <c r="C1129" s="17"/>
      <c r="D1129" s="33">
        <f>IFERROR(VLOOKUP(A1129,'Banco de dados'!$A$6:H1325, 8,0),0)</f>
        <v>0</v>
      </c>
      <c r="E1129" s="26">
        <f t="shared" si="53"/>
        <v>0</v>
      </c>
      <c r="F1129" s="29">
        <f t="shared" si="51"/>
        <v>0</v>
      </c>
      <c r="G1129" s="23">
        <f t="shared" si="52"/>
        <v>0</v>
      </c>
      <c r="H1129" s="22">
        <f>IFERROR(VLOOKUP(A1129,'Banco de dados'!$A$6:F1325, 3,0),0)</f>
        <v>0</v>
      </c>
      <c r="I1129" s="24">
        <f>IFERROR(VLOOKUP(A1129,'Banco de dados'!$A$6:$F$199, 5,0),0)</f>
        <v>0</v>
      </c>
      <c r="J1129" s="19"/>
    </row>
    <row r="1130" spans="2:10" x14ac:dyDescent="0.25">
      <c r="B1130" s="18"/>
      <c r="C1130" s="17"/>
      <c r="D1130" s="33">
        <f>IFERROR(VLOOKUP(A1130,'Banco de dados'!$A$6:H1326, 8,0),0)</f>
        <v>0</v>
      </c>
      <c r="E1130" s="26">
        <f t="shared" si="53"/>
        <v>0</v>
      </c>
      <c r="F1130" s="29">
        <f t="shared" si="51"/>
        <v>0</v>
      </c>
      <c r="G1130" s="23">
        <f t="shared" si="52"/>
        <v>0</v>
      </c>
      <c r="H1130" s="22">
        <f>IFERROR(VLOOKUP(A1130,'Banco de dados'!$A$6:F1326, 3,0),0)</f>
        <v>0</v>
      </c>
      <c r="I1130" s="24">
        <f>IFERROR(VLOOKUP(A1130,'Banco de dados'!$A$6:$F$199, 5,0),0)</f>
        <v>0</v>
      </c>
      <c r="J1130" s="19"/>
    </row>
    <row r="1131" spans="2:10" x14ac:dyDescent="0.25">
      <c r="B1131" s="18"/>
      <c r="C1131" s="17"/>
      <c r="D1131" s="33">
        <f>IFERROR(VLOOKUP(A1131,'Banco de dados'!$A$6:H1327, 8,0),0)</f>
        <v>0</v>
      </c>
      <c r="E1131" s="26">
        <f t="shared" si="53"/>
        <v>0</v>
      </c>
      <c r="F1131" s="29">
        <f t="shared" si="51"/>
        <v>0</v>
      </c>
      <c r="G1131" s="23">
        <f t="shared" si="52"/>
        <v>0</v>
      </c>
      <c r="H1131" s="22">
        <f>IFERROR(VLOOKUP(A1131,'Banco de dados'!$A$6:F1327, 3,0),0)</f>
        <v>0</v>
      </c>
      <c r="I1131" s="24">
        <f>IFERROR(VLOOKUP(A1131,'Banco de dados'!$A$6:$F$199, 5,0),0)</f>
        <v>0</v>
      </c>
      <c r="J1131" s="19"/>
    </row>
    <row r="1132" spans="2:10" x14ac:dyDescent="0.25">
      <c r="B1132" s="18"/>
      <c r="C1132" s="17"/>
      <c r="D1132" s="33">
        <f>IFERROR(VLOOKUP(A1132,'Banco de dados'!$A$6:H1328, 8,0),0)</f>
        <v>0</v>
      </c>
      <c r="E1132" s="26">
        <f t="shared" si="53"/>
        <v>0</v>
      </c>
      <c r="F1132" s="29">
        <f t="shared" si="51"/>
        <v>0</v>
      </c>
      <c r="G1132" s="23">
        <f t="shared" si="52"/>
        <v>0</v>
      </c>
      <c r="H1132" s="22">
        <f>IFERROR(VLOOKUP(A1132,'Banco de dados'!$A$6:F1328, 3,0),0)</f>
        <v>0</v>
      </c>
      <c r="I1132" s="24">
        <f>IFERROR(VLOOKUP(A1132,'Banco de dados'!$A$6:$F$199, 5,0),0)</f>
        <v>0</v>
      </c>
      <c r="J1132" s="19"/>
    </row>
    <row r="1133" spans="2:10" x14ac:dyDescent="0.25">
      <c r="B1133" s="18"/>
      <c r="C1133" s="17"/>
      <c r="D1133" s="33">
        <f>IFERROR(VLOOKUP(A1133,'Banco de dados'!$A$6:H1329, 8,0),0)</f>
        <v>0</v>
      </c>
      <c r="E1133" s="26">
        <f t="shared" si="53"/>
        <v>0</v>
      </c>
      <c r="F1133" s="29">
        <f t="shared" si="51"/>
        <v>0</v>
      </c>
      <c r="G1133" s="23">
        <f t="shared" si="52"/>
        <v>0</v>
      </c>
      <c r="H1133" s="22">
        <f>IFERROR(VLOOKUP(A1133,'Banco de dados'!$A$6:F1329, 3,0),0)</f>
        <v>0</v>
      </c>
      <c r="I1133" s="24">
        <f>IFERROR(VLOOKUP(A1133,'Banco de dados'!$A$6:$F$199, 5,0),0)</f>
        <v>0</v>
      </c>
      <c r="J1133" s="19"/>
    </row>
    <row r="1134" spans="2:10" x14ac:dyDescent="0.25">
      <c r="B1134" s="18"/>
      <c r="C1134" s="17"/>
      <c r="D1134" s="33">
        <f>IFERROR(VLOOKUP(A1134,'Banco de dados'!$A$6:H1330, 8,0),0)</f>
        <v>0</v>
      </c>
      <c r="E1134" s="26">
        <f t="shared" si="53"/>
        <v>0</v>
      </c>
      <c r="F1134" s="29">
        <f t="shared" si="51"/>
        <v>0</v>
      </c>
      <c r="G1134" s="23">
        <f t="shared" si="52"/>
        <v>0</v>
      </c>
      <c r="H1134" s="22">
        <f>IFERROR(VLOOKUP(A1134,'Banco de dados'!$A$6:F1330, 3,0),0)</f>
        <v>0</v>
      </c>
      <c r="I1134" s="24">
        <f>IFERROR(VLOOKUP(A1134,'Banco de dados'!$A$6:$F$199, 5,0),0)</f>
        <v>0</v>
      </c>
      <c r="J1134" s="19"/>
    </row>
    <row r="1135" spans="2:10" x14ac:dyDescent="0.25">
      <c r="B1135" s="18"/>
      <c r="C1135" s="17"/>
      <c r="D1135" s="33">
        <f>IFERROR(VLOOKUP(A1135,'Banco de dados'!$A$6:H1331, 8,0),0)</f>
        <v>0</v>
      </c>
      <c r="E1135" s="26">
        <f t="shared" si="53"/>
        <v>0</v>
      </c>
      <c r="F1135" s="29">
        <f t="shared" si="51"/>
        <v>0</v>
      </c>
      <c r="G1135" s="23">
        <f t="shared" si="52"/>
        <v>0</v>
      </c>
      <c r="H1135" s="22">
        <f>IFERROR(VLOOKUP(A1135,'Banco de dados'!$A$6:F1331, 3,0),0)</f>
        <v>0</v>
      </c>
      <c r="I1135" s="24">
        <f>IFERROR(VLOOKUP(A1135,'Banco de dados'!$A$6:$F$199, 5,0),0)</f>
        <v>0</v>
      </c>
      <c r="J1135" s="19"/>
    </row>
    <row r="1136" spans="2:10" x14ac:dyDescent="0.25">
      <c r="B1136" s="18"/>
      <c r="C1136" s="17"/>
      <c r="D1136" s="33">
        <f>IFERROR(VLOOKUP(A1136,'Banco de dados'!$A$6:H1332, 8,0),0)</f>
        <v>0</v>
      </c>
      <c r="E1136" s="26">
        <f t="shared" si="53"/>
        <v>0</v>
      </c>
      <c r="F1136" s="29">
        <f t="shared" si="51"/>
        <v>0</v>
      </c>
      <c r="G1136" s="23">
        <f t="shared" si="52"/>
        <v>0</v>
      </c>
      <c r="H1136" s="22">
        <f>IFERROR(VLOOKUP(A1136,'Banco de dados'!$A$6:F1332, 3,0),0)</f>
        <v>0</v>
      </c>
      <c r="I1136" s="24">
        <f>IFERROR(VLOOKUP(A1136,'Banco de dados'!$A$6:$F$199, 5,0),0)</f>
        <v>0</v>
      </c>
      <c r="J1136" s="19"/>
    </row>
    <row r="1137" spans="2:10" x14ac:dyDescent="0.25">
      <c r="B1137" s="18"/>
      <c r="C1137" s="17"/>
      <c r="D1137" s="33">
        <f>IFERROR(VLOOKUP(A1137,'Banco de dados'!$A$6:H1333, 8,0),0)</f>
        <v>0</v>
      </c>
      <c r="E1137" s="26">
        <f t="shared" si="53"/>
        <v>0</v>
      </c>
      <c r="F1137" s="29">
        <f t="shared" si="51"/>
        <v>0</v>
      </c>
      <c r="G1137" s="23">
        <f t="shared" si="52"/>
        <v>0</v>
      </c>
      <c r="H1137" s="22">
        <f>IFERROR(VLOOKUP(A1137,'Banco de dados'!$A$6:F1333, 3,0),0)</f>
        <v>0</v>
      </c>
      <c r="I1137" s="24">
        <f>IFERROR(VLOOKUP(A1137,'Banco de dados'!$A$6:$F$199, 5,0),0)</f>
        <v>0</v>
      </c>
      <c r="J1137" s="19"/>
    </row>
    <row r="1138" spans="2:10" x14ac:dyDescent="0.25">
      <c r="B1138" s="18"/>
      <c r="C1138" s="17"/>
      <c r="D1138" s="33">
        <f>IFERROR(VLOOKUP(A1138,'Banco de dados'!$A$6:H1334, 8,0),0)</f>
        <v>0</v>
      </c>
      <c r="E1138" s="26">
        <f t="shared" si="53"/>
        <v>0</v>
      </c>
      <c r="F1138" s="29">
        <f t="shared" si="51"/>
        <v>0</v>
      </c>
      <c r="G1138" s="23">
        <f t="shared" si="52"/>
        <v>0</v>
      </c>
      <c r="H1138" s="22">
        <f>IFERROR(VLOOKUP(A1138,'Banco de dados'!$A$6:F1334, 3,0),0)</f>
        <v>0</v>
      </c>
      <c r="I1138" s="24">
        <f>IFERROR(VLOOKUP(A1138,'Banco de dados'!$A$6:$F$199, 5,0),0)</f>
        <v>0</v>
      </c>
      <c r="J1138" s="19"/>
    </row>
    <row r="1139" spans="2:10" x14ac:dyDescent="0.25">
      <c r="B1139" s="18"/>
      <c r="C1139" s="17"/>
      <c r="D1139" s="33">
        <f>IFERROR(VLOOKUP(A1139,'Banco de dados'!$A$6:H1335, 8,0),0)</f>
        <v>0</v>
      </c>
      <c r="E1139" s="26">
        <f t="shared" si="53"/>
        <v>0</v>
      </c>
      <c r="F1139" s="29">
        <f t="shared" si="51"/>
        <v>0</v>
      </c>
      <c r="G1139" s="23">
        <f t="shared" si="52"/>
        <v>0</v>
      </c>
      <c r="H1139" s="22">
        <f>IFERROR(VLOOKUP(A1139,'Banco de dados'!$A$6:F1335, 3,0),0)</f>
        <v>0</v>
      </c>
      <c r="I1139" s="24">
        <f>IFERROR(VLOOKUP(A1139,'Banco de dados'!$A$6:$F$199, 5,0),0)</f>
        <v>0</v>
      </c>
      <c r="J1139" s="19"/>
    </row>
    <row r="1140" spans="2:10" x14ac:dyDescent="0.25">
      <c r="B1140" s="18"/>
      <c r="C1140" s="17"/>
      <c r="D1140" s="33">
        <f>IFERROR(VLOOKUP(A1140,'Banco de dados'!$A$6:H1336, 8,0),0)</f>
        <v>0</v>
      </c>
      <c r="E1140" s="26">
        <f t="shared" si="53"/>
        <v>0</v>
      </c>
      <c r="F1140" s="29">
        <f t="shared" si="51"/>
        <v>0</v>
      </c>
      <c r="G1140" s="23">
        <f t="shared" si="52"/>
        <v>0</v>
      </c>
      <c r="H1140" s="22">
        <f>IFERROR(VLOOKUP(A1140,'Banco de dados'!$A$6:F1336, 3,0),0)</f>
        <v>0</v>
      </c>
      <c r="I1140" s="24">
        <f>IFERROR(VLOOKUP(A1140,'Banco de dados'!$A$6:$F$199, 5,0),0)</f>
        <v>0</v>
      </c>
      <c r="J1140" s="19"/>
    </row>
    <row r="1141" spans="2:10" x14ac:dyDescent="0.25">
      <c r="B1141" s="18"/>
      <c r="C1141" s="17"/>
      <c r="D1141" s="33">
        <f>IFERROR(VLOOKUP(A1141,'Banco de dados'!$A$6:H1337, 8,0),0)</f>
        <v>0</v>
      </c>
      <c r="E1141" s="26">
        <f t="shared" si="53"/>
        <v>0</v>
      </c>
      <c r="F1141" s="29">
        <f t="shared" si="51"/>
        <v>0</v>
      </c>
      <c r="G1141" s="23">
        <f t="shared" si="52"/>
        <v>0</v>
      </c>
      <c r="H1141" s="22">
        <f>IFERROR(VLOOKUP(A1141,'Banco de dados'!$A$6:F1337, 3,0),0)</f>
        <v>0</v>
      </c>
      <c r="I1141" s="24">
        <f>IFERROR(VLOOKUP(A1141,'Banco de dados'!$A$6:$F$199, 5,0),0)</f>
        <v>0</v>
      </c>
      <c r="J1141" s="19"/>
    </row>
    <row r="1142" spans="2:10" x14ac:dyDescent="0.25">
      <c r="B1142" s="18"/>
      <c r="C1142" s="17"/>
      <c r="D1142" s="33">
        <f>IFERROR(VLOOKUP(A1142,'Banco de dados'!$A$6:H1338, 8,0),0)</f>
        <v>0</v>
      </c>
      <c r="E1142" s="26">
        <f t="shared" si="53"/>
        <v>0</v>
      </c>
      <c r="F1142" s="29">
        <f t="shared" si="51"/>
        <v>0</v>
      </c>
      <c r="G1142" s="23">
        <f t="shared" si="52"/>
        <v>0</v>
      </c>
      <c r="H1142" s="22">
        <f>IFERROR(VLOOKUP(A1142,'Banco de dados'!$A$6:F1338, 3,0),0)</f>
        <v>0</v>
      </c>
      <c r="I1142" s="24">
        <f>IFERROR(VLOOKUP(A1142,'Banco de dados'!$A$6:$F$199, 5,0),0)</f>
        <v>0</v>
      </c>
      <c r="J1142" s="19"/>
    </row>
    <row r="1143" spans="2:10" x14ac:dyDescent="0.25">
      <c r="B1143" s="18"/>
      <c r="C1143" s="17"/>
      <c r="D1143" s="33">
        <f>IFERROR(VLOOKUP(A1143,'Banco de dados'!$A$6:H1339, 8,0),0)</f>
        <v>0</v>
      </c>
      <c r="E1143" s="26">
        <f t="shared" si="53"/>
        <v>0</v>
      </c>
      <c r="F1143" s="29">
        <f t="shared" si="51"/>
        <v>0</v>
      </c>
      <c r="G1143" s="23">
        <f t="shared" si="52"/>
        <v>0</v>
      </c>
      <c r="H1143" s="22">
        <f>IFERROR(VLOOKUP(A1143,'Banco de dados'!$A$6:F1339, 3,0),0)</f>
        <v>0</v>
      </c>
      <c r="I1143" s="24">
        <f>IFERROR(VLOOKUP(A1143,'Banco de dados'!$A$6:$F$199, 5,0),0)</f>
        <v>0</v>
      </c>
      <c r="J1143" s="19"/>
    </row>
    <row r="1144" spans="2:10" x14ac:dyDescent="0.25">
      <c r="B1144" s="18"/>
      <c r="C1144" s="17"/>
      <c r="D1144" s="33">
        <f>IFERROR(VLOOKUP(A1144,'Banco de dados'!$A$6:H1340, 8,0),0)</f>
        <v>0</v>
      </c>
      <c r="E1144" s="26">
        <f t="shared" si="53"/>
        <v>0</v>
      </c>
      <c r="F1144" s="29">
        <f t="shared" si="51"/>
        <v>0</v>
      </c>
      <c r="G1144" s="23">
        <f t="shared" si="52"/>
        <v>0</v>
      </c>
      <c r="H1144" s="22">
        <f>IFERROR(VLOOKUP(A1144,'Banco de dados'!$A$6:F1340, 3,0),0)</f>
        <v>0</v>
      </c>
      <c r="I1144" s="24">
        <f>IFERROR(VLOOKUP(A1144,'Banco de dados'!$A$6:$F$199, 5,0),0)</f>
        <v>0</v>
      </c>
      <c r="J1144" s="19"/>
    </row>
    <row r="1145" spans="2:10" x14ac:dyDescent="0.25">
      <c r="B1145" s="18"/>
      <c r="C1145" s="17"/>
      <c r="D1145" s="33">
        <f>IFERROR(VLOOKUP(A1145,'Banco de dados'!$A$6:H1341, 8,0),0)</f>
        <v>0</v>
      </c>
      <c r="E1145" s="26">
        <f t="shared" si="53"/>
        <v>0</v>
      </c>
      <c r="F1145" s="29">
        <f t="shared" si="51"/>
        <v>0</v>
      </c>
      <c r="G1145" s="23">
        <f t="shared" si="52"/>
        <v>0</v>
      </c>
      <c r="H1145" s="22">
        <f>IFERROR(VLOOKUP(A1145,'Banco de dados'!$A$6:F1341, 3,0),0)</f>
        <v>0</v>
      </c>
      <c r="I1145" s="24">
        <f>IFERROR(VLOOKUP(A1145,'Banco de dados'!$A$6:$F$199, 5,0),0)</f>
        <v>0</v>
      </c>
      <c r="J1145" s="19"/>
    </row>
    <row r="1146" spans="2:10" x14ac:dyDescent="0.25">
      <c r="B1146" s="18"/>
      <c r="C1146" s="17"/>
      <c r="D1146" s="33">
        <f>IFERROR(VLOOKUP(A1146,'Banco de dados'!$A$6:H1342, 8,0),0)</f>
        <v>0</v>
      </c>
      <c r="E1146" s="26">
        <f t="shared" si="53"/>
        <v>0</v>
      </c>
      <c r="F1146" s="29">
        <f t="shared" si="51"/>
        <v>0</v>
      </c>
      <c r="G1146" s="23">
        <f t="shared" si="52"/>
        <v>0</v>
      </c>
      <c r="H1146" s="22">
        <f>IFERROR(VLOOKUP(A1146,'Banco de dados'!$A$6:F1342, 3,0),0)</f>
        <v>0</v>
      </c>
      <c r="I1146" s="24">
        <f>IFERROR(VLOOKUP(A1146,'Banco de dados'!$A$6:$F$199, 5,0),0)</f>
        <v>0</v>
      </c>
      <c r="J1146" s="19"/>
    </row>
    <row r="1147" spans="2:10" x14ac:dyDescent="0.25">
      <c r="B1147" s="18"/>
      <c r="C1147" s="17"/>
      <c r="D1147" s="33">
        <f>IFERROR(VLOOKUP(A1147,'Banco de dados'!$A$6:H1343, 8,0),0)</f>
        <v>0</v>
      </c>
      <c r="E1147" s="26">
        <f t="shared" si="53"/>
        <v>0</v>
      </c>
      <c r="F1147" s="29">
        <f t="shared" si="51"/>
        <v>0</v>
      </c>
      <c r="G1147" s="23">
        <f t="shared" si="52"/>
        <v>0</v>
      </c>
      <c r="H1147" s="22">
        <f>IFERROR(VLOOKUP(A1147,'Banco de dados'!$A$6:F1343, 3,0),0)</f>
        <v>0</v>
      </c>
      <c r="I1147" s="24">
        <f>IFERROR(VLOOKUP(A1147,'Banco de dados'!$A$6:$F$199, 5,0),0)</f>
        <v>0</v>
      </c>
      <c r="J1147" s="19"/>
    </row>
    <row r="1148" spans="2:10" x14ac:dyDescent="0.25">
      <c r="B1148" s="18"/>
      <c r="C1148" s="17"/>
      <c r="D1148" s="33">
        <f>IFERROR(VLOOKUP(A1148,'Banco de dados'!$A$6:H1344, 8,0),0)</f>
        <v>0</v>
      </c>
      <c r="E1148" s="26">
        <f t="shared" si="53"/>
        <v>0</v>
      </c>
      <c r="F1148" s="29">
        <f t="shared" si="51"/>
        <v>0</v>
      </c>
      <c r="G1148" s="23">
        <f t="shared" si="52"/>
        <v>0</v>
      </c>
      <c r="H1148" s="22">
        <f>IFERROR(VLOOKUP(A1148,'Banco de dados'!$A$6:F1344, 3,0),0)</f>
        <v>0</v>
      </c>
      <c r="I1148" s="24">
        <f>IFERROR(VLOOKUP(A1148,'Banco de dados'!$A$6:$F$199, 5,0),0)</f>
        <v>0</v>
      </c>
      <c r="J1148" s="19"/>
    </row>
    <row r="1149" spans="2:10" x14ac:dyDescent="0.25">
      <c r="B1149" s="18"/>
      <c r="C1149" s="17"/>
      <c r="D1149" s="33">
        <f>IFERROR(VLOOKUP(A1149,'Banco de dados'!$A$6:H1345, 8,0),0)</f>
        <v>0</v>
      </c>
      <c r="E1149" s="26">
        <f t="shared" si="53"/>
        <v>0</v>
      </c>
      <c r="F1149" s="29">
        <f t="shared" si="51"/>
        <v>0</v>
      </c>
      <c r="G1149" s="23">
        <f t="shared" si="52"/>
        <v>0</v>
      </c>
      <c r="H1149" s="22">
        <f>IFERROR(VLOOKUP(A1149,'Banco de dados'!$A$6:F1345, 3,0),0)</f>
        <v>0</v>
      </c>
      <c r="I1149" s="24">
        <f>IFERROR(VLOOKUP(A1149,'Banco de dados'!$A$6:$F$199, 5,0),0)</f>
        <v>0</v>
      </c>
      <c r="J1149" s="19"/>
    </row>
    <row r="1150" spans="2:10" x14ac:dyDescent="0.25">
      <c r="B1150" s="18"/>
      <c r="C1150" s="17"/>
      <c r="D1150" s="33">
        <f>IFERROR(VLOOKUP(A1150,'Banco de dados'!$A$6:H1346, 8,0),0)</f>
        <v>0</v>
      </c>
      <c r="E1150" s="26">
        <f t="shared" si="53"/>
        <v>0</v>
      </c>
      <c r="F1150" s="29">
        <f t="shared" si="51"/>
        <v>0</v>
      </c>
      <c r="G1150" s="23">
        <f t="shared" si="52"/>
        <v>0</v>
      </c>
      <c r="H1150" s="22">
        <f>IFERROR(VLOOKUP(A1150,'Banco de dados'!$A$6:F1346, 3,0),0)</f>
        <v>0</v>
      </c>
      <c r="I1150" s="24">
        <f>IFERROR(VLOOKUP(A1150,'Banco de dados'!$A$6:$F$199, 5,0),0)</f>
        <v>0</v>
      </c>
      <c r="J1150" s="19"/>
    </row>
    <row r="1151" spans="2:10" x14ac:dyDescent="0.25">
      <c r="B1151" s="18"/>
      <c r="C1151" s="17"/>
      <c r="D1151" s="33">
        <f>IFERROR(VLOOKUP(A1151,'Banco de dados'!$A$6:H1347, 8,0),0)</f>
        <v>0</v>
      </c>
      <c r="E1151" s="26">
        <f t="shared" si="53"/>
        <v>0</v>
      </c>
      <c r="F1151" s="29">
        <f t="shared" si="51"/>
        <v>0</v>
      </c>
      <c r="G1151" s="23">
        <f t="shared" si="52"/>
        <v>0</v>
      </c>
      <c r="H1151" s="22">
        <f>IFERROR(VLOOKUP(A1151,'Banco de dados'!$A$6:F1347, 3,0),0)</f>
        <v>0</v>
      </c>
      <c r="I1151" s="24">
        <f>IFERROR(VLOOKUP(A1151,'Banco de dados'!$A$6:$F$199, 5,0),0)</f>
        <v>0</v>
      </c>
      <c r="J1151" s="19"/>
    </row>
    <row r="1152" spans="2:10" x14ac:dyDescent="0.25">
      <c r="B1152" s="18"/>
      <c r="C1152" s="17"/>
      <c r="D1152" s="33">
        <f>IFERROR(VLOOKUP(A1152,'Banco de dados'!$A$6:H1348, 8,0),0)</f>
        <v>0</v>
      </c>
      <c r="E1152" s="26">
        <f t="shared" si="53"/>
        <v>0</v>
      </c>
      <c r="F1152" s="29">
        <f t="shared" si="51"/>
        <v>0</v>
      </c>
      <c r="G1152" s="23">
        <f t="shared" si="52"/>
        <v>0</v>
      </c>
      <c r="H1152" s="22">
        <f>IFERROR(VLOOKUP(A1152,'Banco de dados'!$A$6:F1348, 3,0),0)</f>
        <v>0</v>
      </c>
      <c r="I1152" s="24">
        <f>IFERROR(VLOOKUP(A1152,'Banco de dados'!$A$6:$F$199, 5,0),0)</f>
        <v>0</v>
      </c>
      <c r="J1152" s="19"/>
    </row>
    <row r="1153" spans="2:10" x14ac:dyDescent="0.25">
      <c r="B1153" s="18"/>
      <c r="C1153" s="17"/>
      <c r="D1153" s="33">
        <f>IFERROR(VLOOKUP(A1153,'Banco de dados'!$A$6:H1349, 8,0),0)</f>
        <v>0</v>
      </c>
      <c r="E1153" s="26">
        <f t="shared" si="53"/>
        <v>0</v>
      </c>
      <c r="F1153" s="29">
        <f t="shared" si="51"/>
        <v>0</v>
      </c>
      <c r="G1153" s="23">
        <f t="shared" si="52"/>
        <v>0</v>
      </c>
      <c r="H1153" s="22">
        <f>IFERROR(VLOOKUP(A1153,'Banco de dados'!$A$6:F1349, 3,0),0)</f>
        <v>0</v>
      </c>
      <c r="I1153" s="24">
        <f>IFERROR(VLOOKUP(A1153,'Banco de dados'!$A$6:$F$199, 5,0),0)</f>
        <v>0</v>
      </c>
      <c r="J1153" s="19"/>
    </row>
    <row r="1154" spans="2:10" x14ac:dyDescent="0.25">
      <c r="B1154" s="18"/>
      <c r="C1154" s="17"/>
      <c r="D1154" s="33">
        <f>IFERROR(VLOOKUP(A1154,'Banco de dados'!$A$6:H1350, 8,0),0)</f>
        <v>0</v>
      </c>
      <c r="E1154" s="26">
        <f t="shared" si="53"/>
        <v>0</v>
      </c>
      <c r="F1154" s="29">
        <f t="shared" si="51"/>
        <v>0</v>
      </c>
      <c r="G1154" s="23">
        <f t="shared" si="52"/>
        <v>0</v>
      </c>
      <c r="H1154" s="22">
        <f>IFERROR(VLOOKUP(A1154,'Banco de dados'!$A$6:F1350, 3,0),0)</f>
        <v>0</v>
      </c>
      <c r="I1154" s="24">
        <f>IFERROR(VLOOKUP(A1154,'Banco de dados'!$A$6:$F$199, 5,0),0)</f>
        <v>0</v>
      </c>
      <c r="J1154" s="19"/>
    </row>
    <row r="1155" spans="2:10" x14ac:dyDescent="0.25">
      <c r="B1155" s="18"/>
      <c r="C1155" s="17"/>
      <c r="D1155" s="33">
        <f>IFERROR(VLOOKUP(A1155,'Banco de dados'!$A$6:H1351, 8,0),0)</f>
        <v>0</v>
      </c>
      <c r="E1155" s="26">
        <f t="shared" si="53"/>
        <v>0</v>
      </c>
      <c r="F1155" s="29">
        <f t="shared" ref="F1155:F1218" si="54">E1155*I1155</f>
        <v>0</v>
      </c>
      <c r="G1155" s="23">
        <f t="shared" ref="G1155:G1218" si="55">E1155*H1155</f>
        <v>0</v>
      </c>
      <c r="H1155" s="22">
        <f>IFERROR(VLOOKUP(A1155,'Banco de dados'!$A$6:F1351, 3,0),0)</f>
        <v>0</v>
      </c>
      <c r="I1155" s="24">
        <f>IFERROR(VLOOKUP(A1155,'Banco de dados'!$A$6:$F$199, 5,0),0)</f>
        <v>0</v>
      </c>
      <c r="J1155" s="19"/>
    </row>
    <row r="1156" spans="2:10" x14ac:dyDescent="0.25">
      <c r="B1156" s="18"/>
      <c r="C1156" s="17"/>
      <c r="D1156" s="33">
        <f>IFERROR(VLOOKUP(A1156,'Banco de dados'!$A$6:H1352, 8,0),0)</f>
        <v>0</v>
      </c>
      <c r="E1156" s="26">
        <f t="shared" ref="E1156:E1219" si="56">B1156*C1156</f>
        <v>0</v>
      </c>
      <c r="F1156" s="29">
        <f t="shared" si="54"/>
        <v>0</v>
      </c>
      <c r="G1156" s="23">
        <f t="shared" si="55"/>
        <v>0</v>
      </c>
      <c r="H1156" s="22">
        <f>IFERROR(VLOOKUP(A1156,'Banco de dados'!$A$6:F1352, 3,0),0)</f>
        <v>0</v>
      </c>
      <c r="I1156" s="24">
        <f>IFERROR(VLOOKUP(A1156,'Banco de dados'!$A$6:$F$199, 5,0),0)</f>
        <v>0</v>
      </c>
      <c r="J1156" s="19"/>
    </row>
    <row r="1157" spans="2:10" x14ac:dyDescent="0.25">
      <c r="B1157" s="18"/>
      <c r="C1157" s="17"/>
      <c r="D1157" s="33">
        <f>IFERROR(VLOOKUP(A1157,'Banco de dados'!$A$6:H1353, 8,0),0)</f>
        <v>0</v>
      </c>
      <c r="E1157" s="26">
        <f t="shared" si="56"/>
        <v>0</v>
      </c>
      <c r="F1157" s="29">
        <f t="shared" si="54"/>
        <v>0</v>
      </c>
      <c r="G1157" s="23">
        <f t="shared" si="55"/>
        <v>0</v>
      </c>
      <c r="H1157" s="22">
        <f>IFERROR(VLOOKUP(A1157,'Banco de dados'!$A$6:F1353, 3,0),0)</f>
        <v>0</v>
      </c>
      <c r="I1157" s="24">
        <f>IFERROR(VLOOKUP(A1157,'Banco de dados'!$A$6:$F$199, 5,0),0)</f>
        <v>0</v>
      </c>
      <c r="J1157" s="19"/>
    </row>
    <row r="1158" spans="2:10" x14ac:dyDescent="0.25">
      <c r="B1158" s="18"/>
      <c r="C1158" s="17"/>
      <c r="D1158" s="33">
        <f>IFERROR(VLOOKUP(A1158,'Banco de dados'!$A$6:H1354, 8,0),0)</f>
        <v>0</v>
      </c>
      <c r="E1158" s="26">
        <f t="shared" si="56"/>
        <v>0</v>
      </c>
      <c r="F1158" s="29">
        <f t="shared" si="54"/>
        <v>0</v>
      </c>
      <c r="G1158" s="23">
        <f t="shared" si="55"/>
        <v>0</v>
      </c>
      <c r="H1158" s="22">
        <f>IFERROR(VLOOKUP(A1158,'Banco de dados'!$A$6:F1354, 3,0),0)</f>
        <v>0</v>
      </c>
      <c r="I1158" s="24">
        <f>IFERROR(VLOOKUP(A1158,'Banco de dados'!$A$6:$F$199, 5,0),0)</f>
        <v>0</v>
      </c>
      <c r="J1158" s="19"/>
    </row>
    <row r="1159" spans="2:10" x14ac:dyDescent="0.25">
      <c r="B1159" s="18"/>
      <c r="C1159" s="17"/>
      <c r="D1159" s="33">
        <f>IFERROR(VLOOKUP(A1159,'Banco de dados'!$A$6:H1355, 8,0),0)</f>
        <v>0</v>
      </c>
      <c r="E1159" s="26">
        <f t="shared" si="56"/>
        <v>0</v>
      </c>
      <c r="F1159" s="29">
        <f t="shared" si="54"/>
        <v>0</v>
      </c>
      <c r="G1159" s="23">
        <f t="shared" si="55"/>
        <v>0</v>
      </c>
      <c r="H1159" s="22">
        <f>IFERROR(VLOOKUP(A1159,'Banco de dados'!$A$6:F1355, 3,0),0)</f>
        <v>0</v>
      </c>
      <c r="I1159" s="24">
        <f>IFERROR(VLOOKUP(A1159,'Banco de dados'!$A$6:$F$199, 5,0),0)</f>
        <v>0</v>
      </c>
      <c r="J1159" s="19"/>
    </row>
    <row r="1160" spans="2:10" x14ac:dyDescent="0.25">
      <c r="B1160" s="18"/>
      <c r="C1160" s="17"/>
      <c r="D1160" s="33">
        <f>IFERROR(VLOOKUP(A1160,'Banco de dados'!$A$6:H1356, 8,0),0)</f>
        <v>0</v>
      </c>
      <c r="E1160" s="26">
        <f t="shared" si="56"/>
        <v>0</v>
      </c>
      <c r="F1160" s="29">
        <f t="shared" si="54"/>
        <v>0</v>
      </c>
      <c r="G1160" s="23">
        <f t="shared" si="55"/>
        <v>0</v>
      </c>
      <c r="H1160" s="22">
        <f>IFERROR(VLOOKUP(A1160,'Banco de dados'!$A$6:F1356, 3,0),0)</f>
        <v>0</v>
      </c>
      <c r="I1160" s="24">
        <f>IFERROR(VLOOKUP(A1160,'Banco de dados'!$A$6:$F$199, 5,0),0)</f>
        <v>0</v>
      </c>
      <c r="J1160" s="19"/>
    </row>
    <row r="1161" spans="2:10" x14ac:dyDescent="0.25">
      <c r="B1161" s="18"/>
      <c r="C1161" s="17"/>
      <c r="D1161" s="33">
        <f>IFERROR(VLOOKUP(A1161,'Banco de dados'!$A$6:H1357, 8,0),0)</f>
        <v>0</v>
      </c>
      <c r="E1161" s="26">
        <f t="shared" si="56"/>
        <v>0</v>
      </c>
      <c r="F1161" s="29">
        <f t="shared" si="54"/>
        <v>0</v>
      </c>
      <c r="G1161" s="23">
        <f t="shared" si="55"/>
        <v>0</v>
      </c>
      <c r="H1161" s="22">
        <f>IFERROR(VLOOKUP(A1161,'Banco de dados'!$A$6:F1357, 3,0),0)</f>
        <v>0</v>
      </c>
      <c r="I1161" s="24">
        <f>IFERROR(VLOOKUP(A1161,'Banco de dados'!$A$6:$F$199, 5,0),0)</f>
        <v>0</v>
      </c>
      <c r="J1161" s="19"/>
    </row>
    <row r="1162" spans="2:10" x14ac:dyDescent="0.25">
      <c r="B1162" s="18"/>
      <c r="C1162" s="17"/>
      <c r="D1162" s="33">
        <f>IFERROR(VLOOKUP(A1162,'Banco de dados'!$A$6:H1358, 8,0),0)</f>
        <v>0</v>
      </c>
      <c r="E1162" s="26">
        <f t="shared" si="56"/>
        <v>0</v>
      </c>
      <c r="F1162" s="29">
        <f t="shared" si="54"/>
        <v>0</v>
      </c>
      <c r="G1162" s="23">
        <f t="shared" si="55"/>
        <v>0</v>
      </c>
      <c r="H1162" s="22">
        <f>IFERROR(VLOOKUP(A1162,'Banco de dados'!$A$6:F1358, 3,0),0)</f>
        <v>0</v>
      </c>
      <c r="I1162" s="24">
        <f>IFERROR(VLOOKUP(A1162,'Banco de dados'!$A$6:$F$199, 5,0),0)</f>
        <v>0</v>
      </c>
      <c r="J1162" s="19"/>
    </row>
    <row r="1163" spans="2:10" x14ac:dyDescent="0.25">
      <c r="B1163" s="18"/>
      <c r="C1163" s="17"/>
      <c r="D1163" s="33">
        <f>IFERROR(VLOOKUP(A1163,'Banco de dados'!$A$6:H1359, 8,0),0)</f>
        <v>0</v>
      </c>
      <c r="E1163" s="26">
        <f t="shared" si="56"/>
        <v>0</v>
      </c>
      <c r="F1163" s="29">
        <f t="shared" si="54"/>
        <v>0</v>
      </c>
      <c r="G1163" s="23">
        <f t="shared" si="55"/>
        <v>0</v>
      </c>
      <c r="H1163" s="22">
        <f>IFERROR(VLOOKUP(A1163,'Banco de dados'!$A$6:F1359, 3,0),0)</f>
        <v>0</v>
      </c>
      <c r="I1163" s="24">
        <f>IFERROR(VLOOKUP(A1163,'Banco de dados'!$A$6:$F$199, 5,0),0)</f>
        <v>0</v>
      </c>
      <c r="J1163" s="19"/>
    </row>
    <row r="1164" spans="2:10" x14ac:dyDescent="0.25">
      <c r="B1164" s="18"/>
      <c r="C1164" s="17"/>
      <c r="D1164" s="33">
        <f>IFERROR(VLOOKUP(A1164,'Banco de dados'!$A$6:H1360, 8,0),0)</f>
        <v>0</v>
      </c>
      <c r="E1164" s="26">
        <f t="shared" si="56"/>
        <v>0</v>
      </c>
      <c r="F1164" s="29">
        <f t="shared" si="54"/>
        <v>0</v>
      </c>
      <c r="G1164" s="23">
        <f t="shared" si="55"/>
        <v>0</v>
      </c>
      <c r="H1164" s="22">
        <f>IFERROR(VLOOKUP(A1164,'Banco de dados'!$A$6:F1360, 3,0),0)</f>
        <v>0</v>
      </c>
      <c r="I1164" s="24">
        <f>IFERROR(VLOOKUP(A1164,'Banco de dados'!$A$6:$F$199, 5,0),0)</f>
        <v>0</v>
      </c>
      <c r="J1164" s="19"/>
    </row>
    <row r="1165" spans="2:10" x14ac:dyDescent="0.25">
      <c r="B1165" s="18"/>
      <c r="C1165" s="17"/>
      <c r="D1165" s="33">
        <f>IFERROR(VLOOKUP(A1165,'Banco de dados'!$A$6:H1361, 8,0),0)</f>
        <v>0</v>
      </c>
      <c r="E1165" s="26">
        <f t="shared" si="56"/>
        <v>0</v>
      </c>
      <c r="F1165" s="29">
        <f t="shared" si="54"/>
        <v>0</v>
      </c>
      <c r="G1165" s="23">
        <f t="shared" si="55"/>
        <v>0</v>
      </c>
      <c r="H1165" s="22">
        <f>IFERROR(VLOOKUP(A1165,'Banco de dados'!$A$6:F1361, 3,0),0)</f>
        <v>0</v>
      </c>
      <c r="I1165" s="24">
        <f>IFERROR(VLOOKUP(A1165,'Banco de dados'!$A$6:$F$199, 5,0),0)</f>
        <v>0</v>
      </c>
      <c r="J1165" s="19"/>
    </row>
    <row r="1166" spans="2:10" x14ac:dyDescent="0.25">
      <c r="B1166" s="18"/>
      <c r="C1166" s="17"/>
      <c r="D1166" s="33">
        <f>IFERROR(VLOOKUP(A1166,'Banco de dados'!$A$6:H1362, 8,0),0)</f>
        <v>0</v>
      </c>
      <c r="E1166" s="26">
        <f t="shared" si="56"/>
        <v>0</v>
      </c>
      <c r="F1166" s="29">
        <f t="shared" si="54"/>
        <v>0</v>
      </c>
      <c r="G1166" s="23">
        <f t="shared" si="55"/>
        <v>0</v>
      </c>
      <c r="H1166" s="22">
        <f>IFERROR(VLOOKUP(A1166,'Banco de dados'!$A$6:F1362, 3,0),0)</f>
        <v>0</v>
      </c>
      <c r="I1166" s="24">
        <f>IFERROR(VLOOKUP(A1166,'Banco de dados'!$A$6:$F$199, 5,0),0)</f>
        <v>0</v>
      </c>
      <c r="J1166" s="19"/>
    </row>
    <row r="1167" spans="2:10" x14ac:dyDescent="0.25">
      <c r="B1167" s="18"/>
      <c r="C1167" s="17"/>
      <c r="D1167" s="33">
        <f>IFERROR(VLOOKUP(A1167,'Banco de dados'!$A$6:H1363, 8,0),0)</f>
        <v>0</v>
      </c>
      <c r="E1167" s="26">
        <f t="shared" si="56"/>
        <v>0</v>
      </c>
      <c r="F1167" s="29">
        <f t="shared" si="54"/>
        <v>0</v>
      </c>
      <c r="G1167" s="23">
        <f t="shared" si="55"/>
        <v>0</v>
      </c>
      <c r="H1167" s="22">
        <f>IFERROR(VLOOKUP(A1167,'Banco de dados'!$A$6:F1363, 3,0),0)</f>
        <v>0</v>
      </c>
      <c r="I1167" s="24">
        <f>IFERROR(VLOOKUP(A1167,'Banco de dados'!$A$6:$F$199, 5,0),0)</f>
        <v>0</v>
      </c>
      <c r="J1167" s="19"/>
    </row>
    <row r="1168" spans="2:10" x14ac:dyDescent="0.25">
      <c r="B1168" s="18"/>
      <c r="C1168" s="17"/>
      <c r="D1168" s="33">
        <f>IFERROR(VLOOKUP(A1168,'Banco de dados'!$A$6:H1364, 8,0),0)</f>
        <v>0</v>
      </c>
      <c r="E1168" s="26">
        <f t="shared" si="56"/>
        <v>0</v>
      </c>
      <c r="F1168" s="29">
        <f t="shared" si="54"/>
        <v>0</v>
      </c>
      <c r="G1168" s="23">
        <f t="shared" si="55"/>
        <v>0</v>
      </c>
      <c r="H1168" s="22">
        <f>IFERROR(VLOOKUP(A1168,'Banco de dados'!$A$6:F1364, 3,0),0)</f>
        <v>0</v>
      </c>
      <c r="I1168" s="24">
        <f>IFERROR(VLOOKUP(A1168,'Banco de dados'!$A$6:$F$199, 5,0),0)</f>
        <v>0</v>
      </c>
      <c r="J1168" s="19"/>
    </row>
    <row r="1169" spans="2:10" x14ac:dyDescent="0.25">
      <c r="B1169" s="18"/>
      <c r="C1169" s="17"/>
      <c r="D1169" s="33">
        <f>IFERROR(VLOOKUP(A1169,'Banco de dados'!$A$6:H1365, 8,0),0)</f>
        <v>0</v>
      </c>
      <c r="E1169" s="26">
        <f t="shared" si="56"/>
        <v>0</v>
      </c>
      <c r="F1169" s="29">
        <f t="shared" si="54"/>
        <v>0</v>
      </c>
      <c r="G1169" s="23">
        <f t="shared" si="55"/>
        <v>0</v>
      </c>
      <c r="H1169" s="22">
        <f>IFERROR(VLOOKUP(A1169,'Banco de dados'!$A$6:F1365, 3,0),0)</f>
        <v>0</v>
      </c>
      <c r="I1169" s="24">
        <f>IFERROR(VLOOKUP(A1169,'Banco de dados'!$A$6:$F$199, 5,0),0)</f>
        <v>0</v>
      </c>
      <c r="J1169" s="19"/>
    </row>
    <row r="1170" spans="2:10" x14ac:dyDescent="0.25">
      <c r="B1170" s="18"/>
      <c r="C1170" s="17"/>
      <c r="D1170" s="33">
        <f>IFERROR(VLOOKUP(A1170,'Banco de dados'!$A$6:H1366, 8,0),0)</f>
        <v>0</v>
      </c>
      <c r="E1170" s="26">
        <f t="shared" si="56"/>
        <v>0</v>
      </c>
      <c r="F1170" s="29">
        <f t="shared" si="54"/>
        <v>0</v>
      </c>
      <c r="G1170" s="23">
        <f t="shared" si="55"/>
        <v>0</v>
      </c>
      <c r="H1170" s="22">
        <f>IFERROR(VLOOKUP(A1170,'Banco de dados'!$A$6:F1366, 3,0),0)</f>
        <v>0</v>
      </c>
      <c r="I1170" s="24">
        <f>IFERROR(VLOOKUP(A1170,'Banco de dados'!$A$6:$F$199, 5,0),0)</f>
        <v>0</v>
      </c>
      <c r="J1170" s="19"/>
    </row>
    <row r="1171" spans="2:10" x14ac:dyDescent="0.25">
      <c r="B1171" s="18"/>
      <c r="C1171" s="17"/>
      <c r="D1171" s="33">
        <f>IFERROR(VLOOKUP(A1171,'Banco de dados'!$A$6:H1367, 8,0),0)</f>
        <v>0</v>
      </c>
      <c r="E1171" s="26">
        <f t="shared" si="56"/>
        <v>0</v>
      </c>
      <c r="F1171" s="29">
        <f t="shared" si="54"/>
        <v>0</v>
      </c>
      <c r="G1171" s="23">
        <f t="shared" si="55"/>
        <v>0</v>
      </c>
      <c r="H1171" s="22">
        <f>IFERROR(VLOOKUP(A1171,'Banco de dados'!$A$6:F1367, 3,0),0)</f>
        <v>0</v>
      </c>
      <c r="I1171" s="24">
        <f>IFERROR(VLOOKUP(A1171,'Banco de dados'!$A$6:$F$199, 5,0),0)</f>
        <v>0</v>
      </c>
      <c r="J1171" s="19"/>
    </row>
    <row r="1172" spans="2:10" x14ac:dyDescent="0.25">
      <c r="B1172" s="18"/>
      <c r="C1172" s="17"/>
      <c r="D1172" s="33">
        <f>IFERROR(VLOOKUP(A1172,'Banco de dados'!$A$6:H1368, 8,0),0)</f>
        <v>0</v>
      </c>
      <c r="E1172" s="26">
        <f t="shared" si="56"/>
        <v>0</v>
      </c>
      <c r="F1172" s="29">
        <f t="shared" si="54"/>
        <v>0</v>
      </c>
      <c r="G1172" s="23">
        <f t="shared" si="55"/>
        <v>0</v>
      </c>
      <c r="H1172" s="22">
        <f>IFERROR(VLOOKUP(A1172,'Banco de dados'!$A$6:F1368, 3,0),0)</f>
        <v>0</v>
      </c>
      <c r="I1172" s="24">
        <f>IFERROR(VLOOKUP(A1172,'Banco de dados'!$A$6:$F$199, 5,0),0)</f>
        <v>0</v>
      </c>
      <c r="J1172" s="19"/>
    </row>
    <row r="1173" spans="2:10" x14ac:dyDescent="0.25">
      <c r="B1173" s="18"/>
      <c r="C1173" s="17"/>
      <c r="D1173" s="33">
        <f>IFERROR(VLOOKUP(A1173,'Banco de dados'!$A$6:H1369, 8,0),0)</f>
        <v>0</v>
      </c>
      <c r="E1173" s="26">
        <f t="shared" si="56"/>
        <v>0</v>
      </c>
      <c r="F1173" s="29">
        <f t="shared" si="54"/>
        <v>0</v>
      </c>
      <c r="G1173" s="23">
        <f t="shared" si="55"/>
        <v>0</v>
      </c>
      <c r="H1173" s="22">
        <f>IFERROR(VLOOKUP(A1173,'Banco de dados'!$A$6:F1369, 3,0),0)</f>
        <v>0</v>
      </c>
      <c r="I1173" s="24">
        <f>IFERROR(VLOOKUP(A1173,'Banco de dados'!$A$6:$F$199, 5,0),0)</f>
        <v>0</v>
      </c>
      <c r="J1173" s="19"/>
    </row>
    <row r="1174" spans="2:10" x14ac:dyDescent="0.25">
      <c r="B1174" s="18"/>
      <c r="C1174" s="17"/>
      <c r="D1174" s="33">
        <f>IFERROR(VLOOKUP(A1174,'Banco de dados'!$A$6:H1370, 8,0),0)</f>
        <v>0</v>
      </c>
      <c r="E1174" s="26">
        <f t="shared" si="56"/>
        <v>0</v>
      </c>
      <c r="F1174" s="29">
        <f t="shared" si="54"/>
        <v>0</v>
      </c>
      <c r="G1174" s="23">
        <f t="shared" si="55"/>
        <v>0</v>
      </c>
      <c r="H1174" s="22">
        <f>IFERROR(VLOOKUP(A1174,'Banco de dados'!$A$6:F1370, 3,0),0)</f>
        <v>0</v>
      </c>
      <c r="I1174" s="24">
        <f>IFERROR(VLOOKUP(A1174,'Banco de dados'!$A$6:$F$199, 5,0),0)</f>
        <v>0</v>
      </c>
      <c r="J1174" s="19"/>
    </row>
    <row r="1175" spans="2:10" x14ac:dyDescent="0.25">
      <c r="B1175" s="18"/>
      <c r="C1175" s="17"/>
      <c r="D1175" s="33">
        <f>IFERROR(VLOOKUP(A1175,'Banco de dados'!$A$6:H1371, 8,0),0)</f>
        <v>0</v>
      </c>
      <c r="E1175" s="26">
        <f t="shared" si="56"/>
        <v>0</v>
      </c>
      <c r="F1175" s="29">
        <f t="shared" si="54"/>
        <v>0</v>
      </c>
      <c r="G1175" s="23">
        <f t="shared" si="55"/>
        <v>0</v>
      </c>
      <c r="H1175" s="22">
        <f>IFERROR(VLOOKUP(A1175,'Banco de dados'!$A$6:F1371, 3,0),0)</f>
        <v>0</v>
      </c>
      <c r="I1175" s="24">
        <f>IFERROR(VLOOKUP(A1175,'Banco de dados'!$A$6:$F$199, 5,0),0)</f>
        <v>0</v>
      </c>
      <c r="J1175" s="19"/>
    </row>
    <row r="1176" spans="2:10" x14ac:dyDescent="0.25">
      <c r="B1176" s="18"/>
      <c r="C1176" s="17"/>
      <c r="D1176" s="33">
        <f>IFERROR(VLOOKUP(A1176,'Banco de dados'!$A$6:H1372, 8,0),0)</f>
        <v>0</v>
      </c>
      <c r="E1176" s="26">
        <f t="shared" si="56"/>
        <v>0</v>
      </c>
      <c r="F1176" s="29">
        <f t="shared" si="54"/>
        <v>0</v>
      </c>
      <c r="G1176" s="23">
        <f t="shared" si="55"/>
        <v>0</v>
      </c>
      <c r="H1176" s="22">
        <f>IFERROR(VLOOKUP(A1176,'Banco de dados'!$A$6:F1372, 3,0),0)</f>
        <v>0</v>
      </c>
      <c r="I1176" s="24">
        <f>IFERROR(VLOOKUP(A1176,'Banco de dados'!$A$6:$F$199, 5,0),0)</f>
        <v>0</v>
      </c>
      <c r="J1176" s="19"/>
    </row>
    <row r="1177" spans="2:10" x14ac:dyDescent="0.25">
      <c r="B1177" s="18"/>
      <c r="C1177" s="17"/>
      <c r="D1177" s="33">
        <f>IFERROR(VLOOKUP(A1177,'Banco de dados'!$A$6:H1373, 8,0),0)</f>
        <v>0</v>
      </c>
      <c r="E1177" s="26">
        <f t="shared" si="56"/>
        <v>0</v>
      </c>
      <c r="F1177" s="29">
        <f t="shared" si="54"/>
        <v>0</v>
      </c>
      <c r="G1177" s="23">
        <f t="shared" si="55"/>
        <v>0</v>
      </c>
      <c r="H1177" s="22">
        <f>IFERROR(VLOOKUP(A1177,'Banco de dados'!$A$6:F1373, 3,0),0)</f>
        <v>0</v>
      </c>
      <c r="I1177" s="24">
        <f>IFERROR(VLOOKUP(A1177,'Banco de dados'!$A$6:$F$199, 5,0),0)</f>
        <v>0</v>
      </c>
      <c r="J1177" s="19"/>
    </row>
    <row r="1178" spans="2:10" x14ac:dyDescent="0.25">
      <c r="B1178" s="18"/>
      <c r="C1178" s="17"/>
      <c r="D1178" s="33">
        <f>IFERROR(VLOOKUP(A1178,'Banco de dados'!$A$6:H1374, 8,0),0)</f>
        <v>0</v>
      </c>
      <c r="E1178" s="26">
        <f t="shared" si="56"/>
        <v>0</v>
      </c>
      <c r="F1178" s="29">
        <f t="shared" si="54"/>
        <v>0</v>
      </c>
      <c r="G1178" s="23">
        <f t="shared" si="55"/>
        <v>0</v>
      </c>
      <c r="H1178" s="22">
        <f>IFERROR(VLOOKUP(A1178,'Banco de dados'!$A$6:F1374, 3,0),0)</f>
        <v>0</v>
      </c>
      <c r="I1178" s="24">
        <f>IFERROR(VLOOKUP(A1178,'Banco de dados'!$A$6:$F$199, 5,0),0)</f>
        <v>0</v>
      </c>
      <c r="J1178" s="19"/>
    </row>
    <row r="1179" spans="2:10" x14ac:dyDescent="0.25">
      <c r="B1179" s="18"/>
      <c r="C1179" s="17"/>
      <c r="D1179" s="33">
        <f>IFERROR(VLOOKUP(A1179,'Banco de dados'!$A$6:H1375, 8,0),0)</f>
        <v>0</v>
      </c>
      <c r="E1179" s="26">
        <f t="shared" si="56"/>
        <v>0</v>
      </c>
      <c r="F1179" s="29">
        <f t="shared" si="54"/>
        <v>0</v>
      </c>
      <c r="G1179" s="23">
        <f t="shared" si="55"/>
        <v>0</v>
      </c>
      <c r="H1179" s="22">
        <f>IFERROR(VLOOKUP(A1179,'Banco de dados'!$A$6:F1375, 3,0),0)</f>
        <v>0</v>
      </c>
      <c r="I1179" s="24">
        <f>IFERROR(VLOOKUP(A1179,'Banco de dados'!$A$6:$F$199, 5,0),0)</f>
        <v>0</v>
      </c>
      <c r="J1179" s="19"/>
    </row>
    <row r="1180" spans="2:10" x14ac:dyDescent="0.25">
      <c r="B1180" s="18"/>
      <c r="C1180" s="17"/>
      <c r="D1180" s="33">
        <f>IFERROR(VLOOKUP(A1180,'Banco de dados'!$A$6:H1376, 8,0),0)</f>
        <v>0</v>
      </c>
      <c r="E1180" s="26">
        <f t="shared" si="56"/>
        <v>0</v>
      </c>
      <c r="F1180" s="29">
        <f t="shared" si="54"/>
        <v>0</v>
      </c>
      <c r="G1180" s="23">
        <f t="shared" si="55"/>
        <v>0</v>
      </c>
      <c r="H1180" s="22">
        <f>IFERROR(VLOOKUP(A1180,'Banco de dados'!$A$6:F1376, 3,0),0)</f>
        <v>0</v>
      </c>
      <c r="I1180" s="24">
        <f>IFERROR(VLOOKUP(A1180,'Banco de dados'!$A$6:$F$199, 5,0),0)</f>
        <v>0</v>
      </c>
      <c r="J1180" s="19"/>
    </row>
    <row r="1181" spans="2:10" x14ac:dyDescent="0.25">
      <c r="B1181" s="18"/>
      <c r="C1181" s="17"/>
      <c r="D1181" s="33">
        <f>IFERROR(VLOOKUP(A1181,'Banco de dados'!$A$6:H1377, 8,0),0)</f>
        <v>0</v>
      </c>
      <c r="E1181" s="26">
        <f t="shared" si="56"/>
        <v>0</v>
      </c>
      <c r="F1181" s="29">
        <f t="shared" si="54"/>
        <v>0</v>
      </c>
      <c r="G1181" s="23">
        <f t="shared" si="55"/>
        <v>0</v>
      </c>
      <c r="H1181" s="22">
        <f>IFERROR(VLOOKUP(A1181,'Banco de dados'!$A$6:F1377, 3,0),0)</f>
        <v>0</v>
      </c>
      <c r="I1181" s="24">
        <f>IFERROR(VLOOKUP(A1181,'Banco de dados'!$A$6:$F$199, 5,0),0)</f>
        <v>0</v>
      </c>
      <c r="J1181" s="19"/>
    </row>
    <row r="1182" spans="2:10" x14ac:dyDescent="0.25">
      <c r="B1182" s="18"/>
      <c r="C1182" s="17"/>
      <c r="D1182" s="33">
        <f>IFERROR(VLOOKUP(A1182,'Banco de dados'!$A$6:H1378, 8,0),0)</f>
        <v>0</v>
      </c>
      <c r="E1182" s="26">
        <f t="shared" si="56"/>
        <v>0</v>
      </c>
      <c r="F1182" s="29">
        <f t="shared" si="54"/>
        <v>0</v>
      </c>
      <c r="G1182" s="23">
        <f t="shared" si="55"/>
        <v>0</v>
      </c>
      <c r="H1182" s="22">
        <f>IFERROR(VLOOKUP(A1182,'Banco de dados'!$A$6:F1378, 3,0),0)</f>
        <v>0</v>
      </c>
      <c r="I1182" s="24">
        <f>IFERROR(VLOOKUP(A1182,'Banco de dados'!$A$6:$F$199, 5,0),0)</f>
        <v>0</v>
      </c>
      <c r="J1182" s="19"/>
    </row>
    <row r="1183" spans="2:10" x14ac:dyDescent="0.25">
      <c r="B1183" s="18"/>
      <c r="C1183" s="17"/>
      <c r="D1183" s="33">
        <f>IFERROR(VLOOKUP(A1183,'Banco de dados'!$A$6:H1379, 8,0),0)</f>
        <v>0</v>
      </c>
      <c r="E1183" s="26">
        <f t="shared" si="56"/>
        <v>0</v>
      </c>
      <c r="F1183" s="29">
        <f t="shared" si="54"/>
        <v>0</v>
      </c>
      <c r="G1183" s="23">
        <f t="shared" si="55"/>
        <v>0</v>
      </c>
      <c r="H1183" s="22">
        <f>IFERROR(VLOOKUP(A1183,'Banco de dados'!$A$6:F1379, 3,0),0)</f>
        <v>0</v>
      </c>
      <c r="I1183" s="24">
        <f>IFERROR(VLOOKUP(A1183,'Banco de dados'!$A$6:$F$199, 5,0),0)</f>
        <v>0</v>
      </c>
      <c r="J1183" s="19"/>
    </row>
    <row r="1184" spans="2:10" x14ac:dyDescent="0.25">
      <c r="B1184" s="18"/>
      <c r="C1184" s="17"/>
      <c r="D1184" s="33">
        <f>IFERROR(VLOOKUP(A1184,'Banco de dados'!$A$6:H1380, 8,0),0)</f>
        <v>0</v>
      </c>
      <c r="E1184" s="26">
        <f t="shared" si="56"/>
        <v>0</v>
      </c>
      <c r="F1184" s="29">
        <f t="shared" si="54"/>
        <v>0</v>
      </c>
      <c r="G1184" s="23">
        <f t="shared" si="55"/>
        <v>0</v>
      </c>
      <c r="H1184" s="22">
        <f>IFERROR(VLOOKUP(A1184,'Banco de dados'!$A$6:F1380, 3,0),0)</f>
        <v>0</v>
      </c>
      <c r="I1184" s="24">
        <f>IFERROR(VLOOKUP(A1184,'Banco de dados'!$A$6:$F$199, 5,0),0)</f>
        <v>0</v>
      </c>
      <c r="J1184" s="19"/>
    </row>
    <row r="1185" spans="2:10" x14ac:dyDescent="0.25">
      <c r="B1185" s="18"/>
      <c r="C1185" s="17"/>
      <c r="D1185" s="33">
        <f>IFERROR(VLOOKUP(A1185,'Banco de dados'!$A$6:H1381, 8,0),0)</f>
        <v>0</v>
      </c>
      <c r="E1185" s="26">
        <f t="shared" si="56"/>
        <v>0</v>
      </c>
      <c r="F1185" s="29">
        <f t="shared" si="54"/>
        <v>0</v>
      </c>
      <c r="G1185" s="23">
        <f t="shared" si="55"/>
        <v>0</v>
      </c>
      <c r="H1185" s="22">
        <f>IFERROR(VLOOKUP(A1185,'Banco de dados'!$A$6:F1381, 3,0),0)</f>
        <v>0</v>
      </c>
      <c r="I1185" s="24">
        <f>IFERROR(VLOOKUP(A1185,'Banco de dados'!$A$6:$F$199, 5,0),0)</f>
        <v>0</v>
      </c>
      <c r="J1185" s="19"/>
    </row>
    <row r="1186" spans="2:10" x14ac:dyDescent="0.25">
      <c r="B1186" s="18"/>
      <c r="C1186" s="17"/>
      <c r="D1186" s="33">
        <f>IFERROR(VLOOKUP(A1186,'Banco de dados'!$A$6:H1382, 8,0),0)</f>
        <v>0</v>
      </c>
      <c r="E1186" s="26">
        <f t="shared" si="56"/>
        <v>0</v>
      </c>
      <c r="F1186" s="29">
        <f t="shared" si="54"/>
        <v>0</v>
      </c>
      <c r="G1186" s="23">
        <f t="shared" si="55"/>
        <v>0</v>
      </c>
      <c r="H1186" s="22">
        <f>IFERROR(VLOOKUP(A1186,'Banco de dados'!$A$6:F1382, 3,0),0)</f>
        <v>0</v>
      </c>
      <c r="I1186" s="24">
        <f>IFERROR(VLOOKUP(A1186,'Banco de dados'!$A$6:$F$199, 5,0),0)</f>
        <v>0</v>
      </c>
      <c r="J1186" s="19"/>
    </row>
    <row r="1187" spans="2:10" x14ac:dyDescent="0.25">
      <c r="B1187" s="18"/>
      <c r="C1187" s="17"/>
      <c r="D1187" s="33">
        <f>IFERROR(VLOOKUP(A1187,'Banco de dados'!$A$6:H1383, 8,0),0)</f>
        <v>0</v>
      </c>
      <c r="E1187" s="26">
        <f t="shared" si="56"/>
        <v>0</v>
      </c>
      <c r="F1187" s="29">
        <f t="shared" si="54"/>
        <v>0</v>
      </c>
      <c r="G1187" s="23">
        <f t="shared" si="55"/>
        <v>0</v>
      </c>
      <c r="H1187" s="22">
        <f>IFERROR(VLOOKUP(A1187,'Banco de dados'!$A$6:F1383, 3,0),0)</f>
        <v>0</v>
      </c>
      <c r="I1187" s="24">
        <f>IFERROR(VLOOKUP(A1187,'Banco de dados'!$A$6:$F$199, 5,0),0)</f>
        <v>0</v>
      </c>
      <c r="J1187" s="19"/>
    </row>
    <row r="1188" spans="2:10" x14ac:dyDescent="0.25">
      <c r="B1188" s="18"/>
      <c r="C1188" s="17"/>
      <c r="D1188" s="33">
        <f>IFERROR(VLOOKUP(A1188,'Banco de dados'!$A$6:H1384, 8,0),0)</f>
        <v>0</v>
      </c>
      <c r="E1188" s="26">
        <f t="shared" si="56"/>
        <v>0</v>
      </c>
      <c r="F1188" s="29">
        <f t="shared" si="54"/>
        <v>0</v>
      </c>
      <c r="G1188" s="23">
        <f t="shared" si="55"/>
        <v>0</v>
      </c>
      <c r="H1188" s="22">
        <f>IFERROR(VLOOKUP(A1188,'Banco de dados'!$A$6:F1384, 3,0),0)</f>
        <v>0</v>
      </c>
      <c r="I1188" s="24">
        <f>IFERROR(VLOOKUP(A1188,'Banco de dados'!$A$6:$F$199, 5,0),0)</f>
        <v>0</v>
      </c>
      <c r="J1188" s="19"/>
    </row>
    <row r="1189" spans="2:10" x14ac:dyDescent="0.25">
      <c r="B1189" s="18"/>
      <c r="C1189" s="17"/>
      <c r="D1189" s="33">
        <f>IFERROR(VLOOKUP(A1189,'Banco de dados'!$A$6:H1385, 8,0),0)</f>
        <v>0</v>
      </c>
      <c r="E1189" s="26">
        <f t="shared" si="56"/>
        <v>0</v>
      </c>
      <c r="F1189" s="29">
        <f t="shared" si="54"/>
        <v>0</v>
      </c>
      <c r="G1189" s="23">
        <f t="shared" si="55"/>
        <v>0</v>
      </c>
      <c r="H1189" s="22">
        <f>IFERROR(VLOOKUP(A1189,'Banco de dados'!$A$6:F1385, 3,0),0)</f>
        <v>0</v>
      </c>
      <c r="I1189" s="24">
        <f>IFERROR(VLOOKUP(A1189,'Banco de dados'!$A$6:$F$199, 5,0),0)</f>
        <v>0</v>
      </c>
      <c r="J1189" s="19"/>
    </row>
    <row r="1190" spans="2:10" x14ac:dyDescent="0.25">
      <c r="B1190" s="18"/>
      <c r="C1190" s="17"/>
      <c r="D1190" s="33">
        <f>IFERROR(VLOOKUP(A1190,'Banco de dados'!$A$6:H1386, 8,0),0)</f>
        <v>0</v>
      </c>
      <c r="E1190" s="26">
        <f t="shared" si="56"/>
        <v>0</v>
      </c>
      <c r="F1190" s="29">
        <f t="shared" si="54"/>
        <v>0</v>
      </c>
      <c r="G1190" s="23">
        <f t="shared" si="55"/>
        <v>0</v>
      </c>
      <c r="H1190" s="22">
        <f>IFERROR(VLOOKUP(A1190,'Banco de dados'!$A$6:F1386, 3,0),0)</f>
        <v>0</v>
      </c>
      <c r="I1190" s="24">
        <f>IFERROR(VLOOKUP(A1190,'Banco de dados'!$A$6:$F$199, 5,0),0)</f>
        <v>0</v>
      </c>
      <c r="J1190" s="19"/>
    </row>
    <row r="1191" spans="2:10" x14ac:dyDescent="0.25">
      <c r="B1191" s="18"/>
      <c r="C1191" s="17"/>
      <c r="D1191" s="33">
        <f>IFERROR(VLOOKUP(A1191,'Banco de dados'!$A$6:H1387, 8,0),0)</f>
        <v>0</v>
      </c>
      <c r="E1191" s="26">
        <f t="shared" si="56"/>
        <v>0</v>
      </c>
      <c r="F1191" s="29">
        <f t="shared" si="54"/>
        <v>0</v>
      </c>
      <c r="G1191" s="23">
        <f t="shared" si="55"/>
        <v>0</v>
      </c>
      <c r="H1191" s="22">
        <f>IFERROR(VLOOKUP(A1191,'Banco de dados'!$A$6:F1387, 3,0),0)</f>
        <v>0</v>
      </c>
      <c r="I1191" s="24">
        <f>IFERROR(VLOOKUP(A1191,'Banco de dados'!$A$6:$F$199, 5,0),0)</f>
        <v>0</v>
      </c>
      <c r="J1191" s="19"/>
    </row>
    <row r="1192" spans="2:10" x14ac:dyDescent="0.25">
      <c r="B1192" s="18"/>
      <c r="C1192" s="17"/>
      <c r="D1192" s="33">
        <f>IFERROR(VLOOKUP(A1192,'Banco de dados'!$A$6:H1388, 8,0),0)</f>
        <v>0</v>
      </c>
      <c r="E1192" s="26">
        <f t="shared" si="56"/>
        <v>0</v>
      </c>
      <c r="F1192" s="29">
        <f t="shared" si="54"/>
        <v>0</v>
      </c>
      <c r="G1192" s="23">
        <f t="shared" si="55"/>
        <v>0</v>
      </c>
      <c r="H1192" s="22">
        <f>IFERROR(VLOOKUP(A1192,'Banco de dados'!$A$6:F1388, 3,0),0)</f>
        <v>0</v>
      </c>
      <c r="I1192" s="24">
        <f>IFERROR(VLOOKUP(A1192,'Banco de dados'!$A$6:$F$199, 5,0),0)</f>
        <v>0</v>
      </c>
      <c r="J1192" s="19"/>
    </row>
    <row r="1193" spans="2:10" x14ac:dyDescent="0.25">
      <c r="B1193" s="18"/>
      <c r="C1193" s="17"/>
      <c r="D1193" s="33">
        <f>IFERROR(VLOOKUP(A1193,'Banco de dados'!$A$6:H1389, 8,0),0)</f>
        <v>0</v>
      </c>
      <c r="E1193" s="26">
        <f t="shared" si="56"/>
        <v>0</v>
      </c>
      <c r="F1193" s="29">
        <f t="shared" si="54"/>
        <v>0</v>
      </c>
      <c r="G1193" s="23">
        <f t="shared" si="55"/>
        <v>0</v>
      </c>
      <c r="H1193" s="22">
        <f>IFERROR(VLOOKUP(A1193,'Banco de dados'!$A$6:F1389, 3,0),0)</f>
        <v>0</v>
      </c>
      <c r="I1193" s="24">
        <f>IFERROR(VLOOKUP(A1193,'Banco de dados'!$A$6:$F$199, 5,0),0)</f>
        <v>0</v>
      </c>
      <c r="J1193" s="19"/>
    </row>
    <row r="1194" spans="2:10" x14ac:dyDescent="0.25">
      <c r="B1194" s="18"/>
      <c r="C1194" s="17"/>
      <c r="D1194" s="33">
        <f>IFERROR(VLOOKUP(A1194,'Banco de dados'!$A$6:H1390, 8,0),0)</f>
        <v>0</v>
      </c>
      <c r="E1194" s="26">
        <f t="shared" si="56"/>
        <v>0</v>
      </c>
      <c r="F1194" s="29">
        <f t="shared" si="54"/>
        <v>0</v>
      </c>
      <c r="G1194" s="23">
        <f t="shared" si="55"/>
        <v>0</v>
      </c>
      <c r="H1194" s="22">
        <f>IFERROR(VLOOKUP(A1194,'Banco de dados'!$A$6:F1390, 3,0),0)</f>
        <v>0</v>
      </c>
      <c r="I1194" s="24">
        <f>IFERROR(VLOOKUP(A1194,'Banco de dados'!$A$6:$F$199, 5,0),0)</f>
        <v>0</v>
      </c>
      <c r="J1194" s="19"/>
    </row>
    <row r="1195" spans="2:10" x14ac:dyDescent="0.25">
      <c r="B1195" s="18"/>
      <c r="C1195" s="17"/>
      <c r="D1195" s="33">
        <f>IFERROR(VLOOKUP(A1195,'Banco de dados'!$A$6:H1391, 8,0),0)</f>
        <v>0</v>
      </c>
      <c r="E1195" s="26">
        <f t="shared" si="56"/>
        <v>0</v>
      </c>
      <c r="F1195" s="29">
        <f t="shared" si="54"/>
        <v>0</v>
      </c>
      <c r="G1195" s="23">
        <f t="shared" si="55"/>
        <v>0</v>
      </c>
      <c r="H1195" s="22">
        <f>IFERROR(VLOOKUP(A1195,'Banco de dados'!$A$6:F1391, 3,0),0)</f>
        <v>0</v>
      </c>
      <c r="I1195" s="24">
        <f>IFERROR(VLOOKUP(A1195,'Banco de dados'!$A$6:$F$199, 5,0),0)</f>
        <v>0</v>
      </c>
      <c r="J1195" s="19"/>
    </row>
    <row r="1196" spans="2:10" x14ac:dyDescent="0.25">
      <c r="B1196" s="18"/>
      <c r="C1196" s="17"/>
      <c r="D1196" s="33">
        <f>IFERROR(VLOOKUP(A1196,'Banco de dados'!$A$6:H1392, 8,0),0)</f>
        <v>0</v>
      </c>
      <c r="E1196" s="26">
        <f t="shared" si="56"/>
        <v>0</v>
      </c>
      <c r="F1196" s="29">
        <f t="shared" si="54"/>
        <v>0</v>
      </c>
      <c r="G1196" s="23">
        <f t="shared" si="55"/>
        <v>0</v>
      </c>
      <c r="H1196" s="22">
        <f>IFERROR(VLOOKUP(A1196,'Banco de dados'!$A$6:F1392, 3,0),0)</f>
        <v>0</v>
      </c>
      <c r="I1196" s="24">
        <f>IFERROR(VLOOKUP(A1196,'Banco de dados'!$A$6:$F$199, 5,0),0)</f>
        <v>0</v>
      </c>
      <c r="J1196" s="19"/>
    </row>
    <row r="1197" spans="2:10" x14ac:dyDescent="0.25">
      <c r="B1197" s="18"/>
      <c r="C1197" s="17"/>
      <c r="D1197" s="33">
        <f>IFERROR(VLOOKUP(A1197,'Banco de dados'!$A$6:H1393, 8,0),0)</f>
        <v>0</v>
      </c>
      <c r="E1197" s="26">
        <f t="shared" si="56"/>
        <v>0</v>
      </c>
      <c r="F1197" s="29">
        <f t="shared" si="54"/>
        <v>0</v>
      </c>
      <c r="G1197" s="23">
        <f t="shared" si="55"/>
        <v>0</v>
      </c>
      <c r="H1197" s="22">
        <f>IFERROR(VLOOKUP(A1197,'Banco de dados'!$A$6:F1393, 3,0),0)</f>
        <v>0</v>
      </c>
      <c r="I1197" s="24">
        <f>IFERROR(VLOOKUP(A1197,'Banco de dados'!$A$6:$F$199, 5,0),0)</f>
        <v>0</v>
      </c>
      <c r="J1197" s="19"/>
    </row>
    <row r="1198" spans="2:10" x14ac:dyDescent="0.25">
      <c r="B1198" s="18"/>
      <c r="C1198" s="17"/>
      <c r="D1198" s="33">
        <f>IFERROR(VLOOKUP(A1198,'Banco de dados'!$A$6:H1394, 8,0),0)</f>
        <v>0</v>
      </c>
      <c r="E1198" s="26">
        <f t="shared" si="56"/>
        <v>0</v>
      </c>
      <c r="F1198" s="29">
        <f t="shared" si="54"/>
        <v>0</v>
      </c>
      <c r="G1198" s="23">
        <f t="shared" si="55"/>
        <v>0</v>
      </c>
      <c r="H1198" s="22">
        <f>IFERROR(VLOOKUP(A1198,'Banco de dados'!$A$6:F1394, 3,0),0)</f>
        <v>0</v>
      </c>
      <c r="I1198" s="24">
        <f>IFERROR(VLOOKUP(A1198,'Banco de dados'!$A$6:$F$199, 5,0),0)</f>
        <v>0</v>
      </c>
      <c r="J1198" s="19"/>
    </row>
    <row r="1199" spans="2:10" x14ac:dyDescent="0.25">
      <c r="B1199" s="18"/>
      <c r="C1199" s="17"/>
      <c r="D1199" s="33">
        <f>IFERROR(VLOOKUP(A1199,'Banco de dados'!$A$6:H1395, 8,0),0)</f>
        <v>0</v>
      </c>
      <c r="E1199" s="26">
        <f t="shared" si="56"/>
        <v>0</v>
      </c>
      <c r="F1199" s="29">
        <f t="shared" si="54"/>
        <v>0</v>
      </c>
      <c r="G1199" s="23">
        <f t="shared" si="55"/>
        <v>0</v>
      </c>
      <c r="H1199" s="22">
        <f>IFERROR(VLOOKUP(A1199,'Banco de dados'!$A$6:F1395, 3,0),0)</f>
        <v>0</v>
      </c>
      <c r="I1199" s="24">
        <f>IFERROR(VLOOKUP(A1199,'Banco de dados'!$A$6:$F$199, 5,0),0)</f>
        <v>0</v>
      </c>
      <c r="J1199" s="19"/>
    </row>
    <row r="1200" spans="2:10" x14ac:dyDescent="0.25">
      <c r="B1200" s="18"/>
      <c r="C1200" s="17"/>
      <c r="D1200" s="33">
        <f>IFERROR(VLOOKUP(A1200,'Banco de dados'!$A$6:H1396, 8,0),0)</f>
        <v>0</v>
      </c>
      <c r="E1200" s="26">
        <f t="shared" si="56"/>
        <v>0</v>
      </c>
      <c r="F1200" s="29">
        <f t="shared" si="54"/>
        <v>0</v>
      </c>
      <c r="G1200" s="23">
        <f t="shared" si="55"/>
        <v>0</v>
      </c>
      <c r="H1200" s="22">
        <f>IFERROR(VLOOKUP(A1200,'Banco de dados'!$A$6:F1396, 3,0),0)</f>
        <v>0</v>
      </c>
      <c r="I1200" s="24">
        <f>IFERROR(VLOOKUP(A1200,'Banco de dados'!$A$6:$F$199, 5,0),0)</f>
        <v>0</v>
      </c>
      <c r="J1200" s="19"/>
    </row>
    <row r="1201" spans="2:10" x14ac:dyDescent="0.25">
      <c r="B1201" s="18"/>
      <c r="C1201" s="17"/>
      <c r="D1201" s="33">
        <f>IFERROR(VLOOKUP(A1201,'Banco de dados'!$A$6:H1397, 8,0),0)</f>
        <v>0</v>
      </c>
      <c r="E1201" s="26">
        <f t="shared" si="56"/>
        <v>0</v>
      </c>
      <c r="F1201" s="29">
        <f t="shared" si="54"/>
        <v>0</v>
      </c>
      <c r="G1201" s="23">
        <f t="shared" si="55"/>
        <v>0</v>
      </c>
      <c r="H1201" s="22">
        <f>IFERROR(VLOOKUP(A1201,'Banco de dados'!$A$6:F1397, 3,0),0)</f>
        <v>0</v>
      </c>
      <c r="I1201" s="24">
        <f>IFERROR(VLOOKUP(A1201,'Banco de dados'!$A$6:$F$199, 5,0),0)</f>
        <v>0</v>
      </c>
      <c r="J1201" s="19"/>
    </row>
    <row r="1202" spans="2:10" x14ac:dyDescent="0.25">
      <c r="B1202" s="18"/>
      <c r="C1202" s="17"/>
      <c r="D1202" s="33">
        <f>IFERROR(VLOOKUP(A1202,'Banco de dados'!$A$6:H1398, 8,0),0)</f>
        <v>0</v>
      </c>
      <c r="E1202" s="26">
        <f t="shared" si="56"/>
        <v>0</v>
      </c>
      <c r="F1202" s="29">
        <f t="shared" si="54"/>
        <v>0</v>
      </c>
      <c r="G1202" s="23">
        <f t="shared" si="55"/>
        <v>0</v>
      </c>
      <c r="H1202" s="22">
        <f>IFERROR(VLOOKUP(A1202,'Banco de dados'!$A$6:F1398, 3,0),0)</f>
        <v>0</v>
      </c>
      <c r="I1202" s="24">
        <f>IFERROR(VLOOKUP(A1202,'Banco de dados'!$A$6:$F$199, 5,0),0)</f>
        <v>0</v>
      </c>
      <c r="J1202" s="19"/>
    </row>
    <row r="1203" spans="2:10" x14ac:dyDescent="0.25">
      <c r="B1203" s="18"/>
      <c r="C1203" s="17"/>
      <c r="D1203" s="33">
        <f>IFERROR(VLOOKUP(A1203,'Banco de dados'!$A$6:H1399, 8,0),0)</f>
        <v>0</v>
      </c>
      <c r="E1203" s="26">
        <f t="shared" si="56"/>
        <v>0</v>
      </c>
      <c r="F1203" s="29">
        <f t="shared" si="54"/>
        <v>0</v>
      </c>
      <c r="G1203" s="23">
        <f t="shared" si="55"/>
        <v>0</v>
      </c>
      <c r="H1203" s="22">
        <f>IFERROR(VLOOKUP(A1203,'Banco de dados'!$A$6:F1399, 3,0),0)</f>
        <v>0</v>
      </c>
      <c r="I1203" s="24">
        <f>IFERROR(VLOOKUP(A1203,'Banco de dados'!$A$6:$F$199, 5,0),0)</f>
        <v>0</v>
      </c>
      <c r="J1203" s="19"/>
    </row>
    <row r="1204" spans="2:10" x14ac:dyDescent="0.25">
      <c r="B1204" s="18"/>
      <c r="C1204" s="17"/>
      <c r="D1204" s="33">
        <f>IFERROR(VLOOKUP(A1204,'Banco de dados'!$A$6:H1400, 8,0),0)</f>
        <v>0</v>
      </c>
      <c r="E1204" s="26">
        <f t="shared" si="56"/>
        <v>0</v>
      </c>
      <c r="F1204" s="29">
        <f t="shared" si="54"/>
        <v>0</v>
      </c>
      <c r="G1204" s="23">
        <f t="shared" si="55"/>
        <v>0</v>
      </c>
      <c r="H1204" s="22">
        <f>IFERROR(VLOOKUP(A1204,'Banco de dados'!$A$6:F1400, 3,0),0)</f>
        <v>0</v>
      </c>
      <c r="I1204" s="24">
        <f>IFERROR(VLOOKUP(A1204,'Banco de dados'!$A$6:$F$199, 5,0),0)</f>
        <v>0</v>
      </c>
      <c r="J1204" s="19"/>
    </row>
    <row r="1205" spans="2:10" x14ac:dyDescent="0.25">
      <c r="B1205" s="18"/>
      <c r="C1205" s="17"/>
      <c r="D1205" s="33">
        <f>IFERROR(VLOOKUP(A1205,'Banco de dados'!$A$6:H1401, 8,0),0)</f>
        <v>0</v>
      </c>
      <c r="E1205" s="26">
        <f t="shared" si="56"/>
        <v>0</v>
      </c>
      <c r="F1205" s="29">
        <f t="shared" si="54"/>
        <v>0</v>
      </c>
      <c r="G1205" s="23">
        <f t="shared" si="55"/>
        <v>0</v>
      </c>
      <c r="H1205" s="22">
        <f>IFERROR(VLOOKUP(A1205,'Banco de dados'!$A$6:F1401, 3,0),0)</f>
        <v>0</v>
      </c>
      <c r="I1205" s="24">
        <f>IFERROR(VLOOKUP(A1205,'Banco de dados'!$A$6:$F$199, 5,0),0)</f>
        <v>0</v>
      </c>
      <c r="J1205" s="19"/>
    </row>
    <row r="1206" spans="2:10" x14ac:dyDescent="0.25">
      <c r="B1206" s="18"/>
      <c r="C1206" s="17"/>
      <c r="D1206" s="33">
        <f>IFERROR(VLOOKUP(A1206,'Banco de dados'!$A$6:H1402, 8,0),0)</f>
        <v>0</v>
      </c>
      <c r="E1206" s="26">
        <f t="shared" si="56"/>
        <v>0</v>
      </c>
      <c r="F1206" s="29">
        <f t="shared" si="54"/>
        <v>0</v>
      </c>
      <c r="G1206" s="23">
        <f t="shared" si="55"/>
        <v>0</v>
      </c>
      <c r="H1206" s="22">
        <f>IFERROR(VLOOKUP(A1206,'Banco de dados'!$A$6:F1402, 3,0),0)</f>
        <v>0</v>
      </c>
      <c r="I1206" s="24">
        <f>IFERROR(VLOOKUP(A1206,'Banco de dados'!$A$6:$F$199, 5,0),0)</f>
        <v>0</v>
      </c>
      <c r="J1206" s="19"/>
    </row>
    <row r="1207" spans="2:10" x14ac:dyDescent="0.25">
      <c r="B1207" s="18"/>
      <c r="C1207" s="17"/>
      <c r="D1207" s="33">
        <f>IFERROR(VLOOKUP(A1207,'Banco de dados'!$A$6:H1403, 8,0),0)</f>
        <v>0</v>
      </c>
      <c r="E1207" s="26">
        <f t="shared" si="56"/>
        <v>0</v>
      </c>
      <c r="F1207" s="29">
        <f t="shared" si="54"/>
        <v>0</v>
      </c>
      <c r="G1207" s="23">
        <f t="shared" si="55"/>
        <v>0</v>
      </c>
      <c r="H1207" s="22">
        <f>IFERROR(VLOOKUP(A1207,'Banco de dados'!$A$6:F1403, 3,0),0)</f>
        <v>0</v>
      </c>
      <c r="I1207" s="24">
        <f>IFERROR(VLOOKUP(A1207,'Banco de dados'!$A$6:$F$199, 5,0),0)</f>
        <v>0</v>
      </c>
      <c r="J1207" s="19"/>
    </row>
    <row r="1208" spans="2:10" x14ac:dyDescent="0.25">
      <c r="B1208" s="18"/>
      <c r="C1208" s="17"/>
      <c r="D1208" s="33">
        <f>IFERROR(VLOOKUP(A1208,'Banco de dados'!$A$6:H1404, 8,0),0)</f>
        <v>0</v>
      </c>
      <c r="E1208" s="26">
        <f t="shared" si="56"/>
        <v>0</v>
      </c>
      <c r="F1208" s="29">
        <f t="shared" si="54"/>
        <v>0</v>
      </c>
      <c r="G1208" s="23">
        <f t="shared" si="55"/>
        <v>0</v>
      </c>
      <c r="H1208" s="22">
        <f>IFERROR(VLOOKUP(A1208,'Banco de dados'!$A$6:F1404, 3,0),0)</f>
        <v>0</v>
      </c>
      <c r="I1208" s="24">
        <f>IFERROR(VLOOKUP(A1208,'Banco de dados'!$A$6:$F$199, 5,0),0)</f>
        <v>0</v>
      </c>
      <c r="J1208" s="19"/>
    </row>
    <row r="1209" spans="2:10" x14ac:dyDescent="0.25">
      <c r="B1209" s="18"/>
      <c r="C1209" s="17"/>
      <c r="D1209" s="33">
        <f>IFERROR(VLOOKUP(A1209,'Banco de dados'!$A$6:H1405, 8,0),0)</f>
        <v>0</v>
      </c>
      <c r="E1209" s="26">
        <f t="shared" si="56"/>
        <v>0</v>
      </c>
      <c r="F1209" s="29">
        <f t="shared" si="54"/>
        <v>0</v>
      </c>
      <c r="G1209" s="23">
        <f t="shared" si="55"/>
        <v>0</v>
      </c>
      <c r="H1209" s="22">
        <f>IFERROR(VLOOKUP(A1209,'Banco de dados'!$A$6:F1405, 3,0),0)</f>
        <v>0</v>
      </c>
      <c r="I1209" s="24">
        <f>IFERROR(VLOOKUP(A1209,'Banco de dados'!$A$6:$F$199, 5,0),0)</f>
        <v>0</v>
      </c>
      <c r="J1209" s="19"/>
    </row>
    <row r="1210" spans="2:10" x14ac:dyDescent="0.25">
      <c r="B1210" s="18"/>
      <c r="C1210" s="17"/>
      <c r="D1210" s="33">
        <f>IFERROR(VLOOKUP(A1210,'Banco de dados'!$A$6:H1406, 8,0),0)</f>
        <v>0</v>
      </c>
      <c r="E1210" s="26">
        <f t="shared" si="56"/>
        <v>0</v>
      </c>
      <c r="F1210" s="29">
        <f t="shared" si="54"/>
        <v>0</v>
      </c>
      <c r="G1210" s="23">
        <f t="shared" si="55"/>
        <v>0</v>
      </c>
      <c r="H1210" s="22">
        <f>IFERROR(VLOOKUP(A1210,'Banco de dados'!$A$6:F1406, 3,0),0)</f>
        <v>0</v>
      </c>
      <c r="I1210" s="24">
        <f>IFERROR(VLOOKUP(A1210,'Banco de dados'!$A$6:$F$199, 5,0),0)</f>
        <v>0</v>
      </c>
      <c r="J1210" s="19"/>
    </row>
    <row r="1211" spans="2:10" x14ac:dyDescent="0.25">
      <c r="B1211" s="18"/>
      <c r="C1211" s="17"/>
      <c r="D1211" s="33">
        <f>IFERROR(VLOOKUP(A1211,'Banco de dados'!$A$6:H1407, 8,0),0)</f>
        <v>0</v>
      </c>
      <c r="E1211" s="26">
        <f t="shared" si="56"/>
        <v>0</v>
      </c>
      <c r="F1211" s="29">
        <f t="shared" si="54"/>
        <v>0</v>
      </c>
      <c r="G1211" s="23">
        <f t="shared" si="55"/>
        <v>0</v>
      </c>
      <c r="H1211" s="22">
        <f>IFERROR(VLOOKUP(A1211,'Banco de dados'!$A$6:F1407, 3,0),0)</f>
        <v>0</v>
      </c>
      <c r="I1211" s="24">
        <f>IFERROR(VLOOKUP(A1211,'Banco de dados'!$A$6:$F$199, 5,0),0)</f>
        <v>0</v>
      </c>
      <c r="J1211" s="19"/>
    </row>
    <row r="1212" spans="2:10" x14ac:dyDescent="0.25">
      <c r="B1212" s="18"/>
      <c r="C1212" s="17"/>
      <c r="D1212" s="33">
        <f>IFERROR(VLOOKUP(A1212,'Banco de dados'!$A$6:H1408, 8,0),0)</f>
        <v>0</v>
      </c>
      <c r="E1212" s="26">
        <f t="shared" si="56"/>
        <v>0</v>
      </c>
      <c r="F1212" s="29">
        <f t="shared" si="54"/>
        <v>0</v>
      </c>
      <c r="G1212" s="23">
        <f t="shared" si="55"/>
        <v>0</v>
      </c>
      <c r="H1212" s="22">
        <f>IFERROR(VLOOKUP(A1212,'Banco de dados'!$A$6:F1408, 3,0),0)</f>
        <v>0</v>
      </c>
      <c r="I1212" s="24">
        <f>IFERROR(VLOOKUP(A1212,'Banco de dados'!$A$6:$F$199, 5,0),0)</f>
        <v>0</v>
      </c>
      <c r="J1212" s="19"/>
    </row>
    <row r="1213" spans="2:10" x14ac:dyDescent="0.25">
      <c r="B1213" s="18"/>
      <c r="C1213" s="17"/>
      <c r="D1213" s="33">
        <f>IFERROR(VLOOKUP(A1213,'Banco de dados'!$A$6:H1409, 8,0),0)</f>
        <v>0</v>
      </c>
      <c r="E1213" s="26">
        <f t="shared" si="56"/>
        <v>0</v>
      </c>
      <c r="F1213" s="29">
        <f t="shared" si="54"/>
        <v>0</v>
      </c>
      <c r="G1213" s="23">
        <f t="shared" si="55"/>
        <v>0</v>
      </c>
      <c r="H1213" s="22">
        <f>IFERROR(VLOOKUP(A1213,'Banco de dados'!$A$6:F1409, 3,0),0)</f>
        <v>0</v>
      </c>
      <c r="I1213" s="24">
        <f>IFERROR(VLOOKUP(A1213,'Banco de dados'!$A$6:$F$199, 5,0),0)</f>
        <v>0</v>
      </c>
      <c r="J1213" s="19"/>
    </row>
    <row r="1214" spans="2:10" x14ac:dyDescent="0.25">
      <c r="B1214" s="18"/>
      <c r="C1214" s="17"/>
      <c r="D1214" s="33">
        <f>IFERROR(VLOOKUP(A1214,'Banco de dados'!$A$6:H1410, 8,0),0)</f>
        <v>0</v>
      </c>
      <c r="E1214" s="26">
        <f t="shared" si="56"/>
        <v>0</v>
      </c>
      <c r="F1214" s="29">
        <f t="shared" si="54"/>
        <v>0</v>
      </c>
      <c r="G1214" s="23">
        <f t="shared" si="55"/>
        <v>0</v>
      </c>
      <c r="H1214" s="22">
        <f>IFERROR(VLOOKUP(A1214,'Banco de dados'!$A$6:F1410, 3,0),0)</f>
        <v>0</v>
      </c>
      <c r="I1214" s="24">
        <f>IFERROR(VLOOKUP(A1214,'Banco de dados'!$A$6:$F$199, 5,0),0)</f>
        <v>0</v>
      </c>
      <c r="J1214" s="19"/>
    </row>
    <row r="1215" spans="2:10" x14ac:dyDescent="0.25">
      <c r="B1215" s="18"/>
      <c r="C1215" s="17"/>
      <c r="D1215" s="33">
        <f>IFERROR(VLOOKUP(A1215,'Banco de dados'!$A$6:H1411, 8,0),0)</f>
        <v>0</v>
      </c>
      <c r="E1215" s="26">
        <f t="shared" si="56"/>
        <v>0</v>
      </c>
      <c r="F1215" s="29">
        <f t="shared" si="54"/>
        <v>0</v>
      </c>
      <c r="G1215" s="23">
        <f t="shared" si="55"/>
        <v>0</v>
      </c>
      <c r="H1215" s="22">
        <f>IFERROR(VLOOKUP(A1215,'Banco de dados'!$A$6:F1411, 3,0),0)</f>
        <v>0</v>
      </c>
      <c r="I1215" s="24">
        <f>IFERROR(VLOOKUP(A1215,'Banco de dados'!$A$6:$F$199, 5,0),0)</f>
        <v>0</v>
      </c>
      <c r="J1215" s="19"/>
    </row>
    <row r="1216" spans="2:10" x14ac:dyDescent="0.25">
      <c r="B1216" s="18"/>
      <c r="C1216" s="17"/>
      <c r="D1216" s="33">
        <f>IFERROR(VLOOKUP(A1216,'Banco de dados'!$A$6:H1412, 8,0),0)</f>
        <v>0</v>
      </c>
      <c r="E1216" s="26">
        <f t="shared" si="56"/>
        <v>0</v>
      </c>
      <c r="F1216" s="29">
        <f t="shared" si="54"/>
        <v>0</v>
      </c>
      <c r="G1216" s="23">
        <f t="shared" si="55"/>
        <v>0</v>
      </c>
      <c r="H1216" s="22">
        <f>IFERROR(VLOOKUP(A1216,'Banco de dados'!$A$6:F1412, 3,0),0)</f>
        <v>0</v>
      </c>
      <c r="I1216" s="24">
        <f>IFERROR(VLOOKUP(A1216,'Banco de dados'!$A$6:$F$199, 5,0),0)</f>
        <v>0</v>
      </c>
      <c r="J1216" s="19"/>
    </row>
    <row r="1217" spans="2:10" x14ac:dyDescent="0.25">
      <c r="B1217" s="18"/>
      <c r="C1217" s="17"/>
      <c r="D1217" s="33">
        <f>IFERROR(VLOOKUP(A1217,'Banco de dados'!$A$6:H1413, 8,0),0)</f>
        <v>0</v>
      </c>
      <c r="E1217" s="26">
        <f t="shared" si="56"/>
        <v>0</v>
      </c>
      <c r="F1217" s="29">
        <f t="shared" si="54"/>
        <v>0</v>
      </c>
      <c r="G1217" s="23">
        <f t="shared" si="55"/>
        <v>0</v>
      </c>
      <c r="H1217" s="22">
        <f>IFERROR(VLOOKUP(A1217,'Banco de dados'!$A$6:F1413, 3,0),0)</f>
        <v>0</v>
      </c>
      <c r="I1217" s="24">
        <f>IFERROR(VLOOKUP(A1217,'Banco de dados'!$A$6:$F$199, 5,0),0)</f>
        <v>0</v>
      </c>
      <c r="J1217" s="19"/>
    </row>
    <row r="1218" spans="2:10" x14ac:dyDescent="0.25">
      <c r="B1218" s="18"/>
      <c r="C1218" s="17"/>
      <c r="D1218" s="33">
        <f>IFERROR(VLOOKUP(A1218,'Banco de dados'!$A$6:H1414, 8,0),0)</f>
        <v>0</v>
      </c>
      <c r="E1218" s="26">
        <f t="shared" si="56"/>
        <v>0</v>
      </c>
      <c r="F1218" s="29">
        <f t="shared" si="54"/>
        <v>0</v>
      </c>
      <c r="G1218" s="23">
        <f t="shared" si="55"/>
        <v>0</v>
      </c>
      <c r="H1218" s="22">
        <f>IFERROR(VLOOKUP(A1218,'Banco de dados'!$A$6:F1414, 3,0),0)</f>
        <v>0</v>
      </c>
      <c r="I1218" s="24">
        <f>IFERROR(VLOOKUP(A1218,'Banco de dados'!$A$6:$F$199, 5,0),0)</f>
        <v>0</v>
      </c>
      <c r="J1218" s="19"/>
    </row>
    <row r="1219" spans="2:10" x14ac:dyDescent="0.25">
      <c r="B1219" s="18"/>
      <c r="C1219" s="17"/>
      <c r="D1219" s="33">
        <f>IFERROR(VLOOKUP(A1219,'Banco de dados'!$A$6:H1415, 8,0),0)</f>
        <v>0</v>
      </c>
      <c r="E1219" s="26">
        <f t="shared" si="56"/>
        <v>0</v>
      </c>
      <c r="F1219" s="29">
        <f t="shared" ref="F1219:F1282" si="57">E1219*I1219</f>
        <v>0</v>
      </c>
      <c r="G1219" s="23">
        <f t="shared" ref="G1219:G1282" si="58">E1219*H1219</f>
        <v>0</v>
      </c>
      <c r="H1219" s="22">
        <f>IFERROR(VLOOKUP(A1219,'Banco de dados'!$A$6:F1415, 3,0),0)</f>
        <v>0</v>
      </c>
      <c r="I1219" s="24">
        <f>IFERROR(VLOOKUP(A1219,'Banco de dados'!$A$6:$F$199, 5,0),0)</f>
        <v>0</v>
      </c>
      <c r="J1219" s="19"/>
    </row>
    <row r="1220" spans="2:10" x14ac:dyDescent="0.25">
      <c r="B1220" s="18"/>
      <c r="C1220" s="17"/>
      <c r="D1220" s="33">
        <f>IFERROR(VLOOKUP(A1220,'Banco de dados'!$A$6:H1416, 8,0),0)</f>
        <v>0</v>
      </c>
      <c r="E1220" s="26">
        <f t="shared" ref="E1220:E1283" si="59">B1220*C1220</f>
        <v>0</v>
      </c>
      <c r="F1220" s="29">
        <f t="shared" si="57"/>
        <v>0</v>
      </c>
      <c r="G1220" s="23">
        <f t="shared" si="58"/>
        <v>0</v>
      </c>
      <c r="H1220" s="22">
        <f>IFERROR(VLOOKUP(A1220,'Banco de dados'!$A$6:F1416, 3,0),0)</f>
        <v>0</v>
      </c>
      <c r="I1220" s="24">
        <f>IFERROR(VLOOKUP(A1220,'Banco de dados'!$A$6:$F$199, 5,0),0)</f>
        <v>0</v>
      </c>
      <c r="J1220" s="19"/>
    </row>
    <row r="1221" spans="2:10" x14ac:dyDescent="0.25">
      <c r="B1221" s="18"/>
      <c r="C1221" s="17"/>
      <c r="D1221" s="33">
        <f>IFERROR(VLOOKUP(A1221,'Banco de dados'!$A$6:H1417, 8,0),0)</f>
        <v>0</v>
      </c>
      <c r="E1221" s="26">
        <f t="shared" si="59"/>
        <v>0</v>
      </c>
      <c r="F1221" s="29">
        <f t="shared" si="57"/>
        <v>0</v>
      </c>
      <c r="G1221" s="23">
        <f t="shared" si="58"/>
        <v>0</v>
      </c>
      <c r="H1221" s="22">
        <f>IFERROR(VLOOKUP(A1221,'Banco de dados'!$A$6:F1417, 3,0),0)</f>
        <v>0</v>
      </c>
      <c r="I1221" s="24">
        <f>IFERROR(VLOOKUP(A1221,'Banco de dados'!$A$6:$F$199, 5,0),0)</f>
        <v>0</v>
      </c>
      <c r="J1221" s="19"/>
    </row>
    <row r="1222" spans="2:10" x14ac:dyDescent="0.25">
      <c r="B1222" s="18"/>
      <c r="C1222" s="17"/>
      <c r="D1222" s="33">
        <f>IFERROR(VLOOKUP(A1222,'Banco de dados'!$A$6:H1418, 8,0),0)</f>
        <v>0</v>
      </c>
      <c r="E1222" s="26">
        <f t="shared" si="59"/>
        <v>0</v>
      </c>
      <c r="F1222" s="29">
        <f t="shared" si="57"/>
        <v>0</v>
      </c>
      <c r="G1222" s="23">
        <f t="shared" si="58"/>
        <v>0</v>
      </c>
      <c r="H1222" s="22">
        <f>IFERROR(VLOOKUP(A1222,'Banco de dados'!$A$6:F1418, 3,0),0)</f>
        <v>0</v>
      </c>
      <c r="I1222" s="24">
        <f>IFERROR(VLOOKUP(A1222,'Banco de dados'!$A$6:$F$199, 5,0),0)</f>
        <v>0</v>
      </c>
      <c r="J1222" s="19"/>
    </row>
    <row r="1223" spans="2:10" x14ac:dyDescent="0.25">
      <c r="B1223" s="18"/>
      <c r="C1223" s="17"/>
      <c r="D1223" s="33">
        <f>IFERROR(VLOOKUP(A1223,'Banco de dados'!$A$6:H1419, 8,0),0)</f>
        <v>0</v>
      </c>
      <c r="E1223" s="26">
        <f t="shared" si="59"/>
        <v>0</v>
      </c>
      <c r="F1223" s="29">
        <f t="shared" si="57"/>
        <v>0</v>
      </c>
      <c r="G1223" s="23">
        <f t="shared" si="58"/>
        <v>0</v>
      </c>
      <c r="H1223" s="22">
        <f>IFERROR(VLOOKUP(A1223,'Banco de dados'!$A$6:F1419, 3,0),0)</f>
        <v>0</v>
      </c>
      <c r="I1223" s="24">
        <f>IFERROR(VLOOKUP(A1223,'Banco de dados'!$A$6:$F$199, 5,0),0)</f>
        <v>0</v>
      </c>
      <c r="J1223" s="19"/>
    </row>
    <row r="1224" spans="2:10" x14ac:dyDescent="0.25">
      <c r="B1224" s="18"/>
      <c r="C1224" s="17"/>
      <c r="D1224" s="33">
        <f>IFERROR(VLOOKUP(A1224,'Banco de dados'!$A$6:H1420, 8,0),0)</f>
        <v>0</v>
      </c>
      <c r="E1224" s="26">
        <f t="shared" si="59"/>
        <v>0</v>
      </c>
      <c r="F1224" s="29">
        <f t="shared" si="57"/>
        <v>0</v>
      </c>
      <c r="G1224" s="23">
        <f t="shared" si="58"/>
        <v>0</v>
      </c>
      <c r="H1224" s="22">
        <f>IFERROR(VLOOKUP(A1224,'Banco de dados'!$A$6:F1420, 3,0),0)</f>
        <v>0</v>
      </c>
      <c r="I1224" s="24">
        <f>IFERROR(VLOOKUP(A1224,'Banco de dados'!$A$6:$F$199, 5,0),0)</f>
        <v>0</v>
      </c>
      <c r="J1224" s="19"/>
    </row>
    <row r="1225" spans="2:10" x14ac:dyDescent="0.25">
      <c r="B1225" s="18"/>
      <c r="C1225" s="17"/>
      <c r="D1225" s="33">
        <f>IFERROR(VLOOKUP(A1225,'Banco de dados'!$A$6:H1421, 8,0),0)</f>
        <v>0</v>
      </c>
      <c r="E1225" s="26">
        <f t="shared" si="59"/>
        <v>0</v>
      </c>
      <c r="F1225" s="29">
        <f t="shared" si="57"/>
        <v>0</v>
      </c>
      <c r="G1225" s="23">
        <f t="shared" si="58"/>
        <v>0</v>
      </c>
      <c r="H1225" s="22">
        <f>IFERROR(VLOOKUP(A1225,'Banco de dados'!$A$6:F1421, 3,0),0)</f>
        <v>0</v>
      </c>
      <c r="I1225" s="24">
        <f>IFERROR(VLOOKUP(A1225,'Banco de dados'!$A$6:$F$199, 5,0),0)</f>
        <v>0</v>
      </c>
      <c r="J1225" s="19"/>
    </row>
    <row r="1226" spans="2:10" x14ac:dyDescent="0.25">
      <c r="B1226" s="18"/>
      <c r="C1226" s="17"/>
      <c r="D1226" s="33">
        <f>IFERROR(VLOOKUP(A1226,'Banco de dados'!$A$6:H1422, 8,0),0)</f>
        <v>0</v>
      </c>
      <c r="E1226" s="26">
        <f t="shared" si="59"/>
        <v>0</v>
      </c>
      <c r="F1226" s="29">
        <f t="shared" si="57"/>
        <v>0</v>
      </c>
      <c r="G1226" s="23">
        <f t="shared" si="58"/>
        <v>0</v>
      </c>
      <c r="H1226" s="22">
        <f>IFERROR(VLOOKUP(A1226,'Banco de dados'!$A$6:F1422, 3,0),0)</f>
        <v>0</v>
      </c>
      <c r="I1226" s="24">
        <f>IFERROR(VLOOKUP(A1226,'Banco de dados'!$A$6:$F$199, 5,0),0)</f>
        <v>0</v>
      </c>
      <c r="J1226" s="19"/>
    </row>
    <row r="1227" spans="2:10" x14ac:dyDescent="0.25">
      <c r="B1227" s="18"/>
      <c r="C1227" s="17"/>
      <c r="D1227" s="33">
        <f>IFERROR(VLOOKUP(A1227,'Banco de dados'!$A$6:H1423, 8,0),0)</f>
        <v>0</v>
      </c>
      <c r="E1227" s="26">
        <f t="shared" si="59"/>
        <v>0</v>
      </c>
      <c r="F1227" s="29">
        <f t="shared" si="57"/>
        <v>0</v>
      </c>
      <c r="G1227" s="23">
        <f t="shared" si="58"/>
        <v>0</v>
      </c>
      <c r="H1227" s="22">
        <f>IFERROR(VLOOKUP(A1227,'Banco de dados'!$A$6:F1423, 3,0),0)</f>
        <v>0</v>
      </c>
      <c r="I1227" s="24">
        <f>IFERROR(VLOOKUP(A1227,'Banco de dados'!$A$6:$F$199, 5,0),0)</f>
        <v>0</v>
      </c>
      <c r="J1227" s="19"/>
    </row>
    <row r="1228" spans="2:10" x14ac:dyDescent="0.25">
      <c r="B1228" s="18"/>
      <c r="C1228" s="17"/>
      <c r="D1228" s="33">
        <f>IFERROR(VLOOKUP(A1228,'Banco de dados'!$A$6:H1424, 8,0),0)</f>
        <v>0</v>
      </c>
      <c r="E1228" s="26">
        <f t="shared" si="59"/>
        <v>0</v>
      </c>
      <c r="F1228" s="29">
        <f t="shared" si="57"/>
        <v>0</v>
      </c>
      <c r="G1228" s="23">
        <f t="shared" si="58"/>
        <v>0</v>
      </c>
      <c r="H1228" s="22">
        <f>IFERROR(VLOOKUP(A1228,'Banco de dados'!$A$6:F1424, 3,0),0)</f>
        <v>0</v>
      </c>
      <c r="I1228" s="24">
        <f>IFERROR(VLOOKUP(A1228,'Banco de dados'!$A$6:$F$199, 5,0),0)</f>
        <v>0</v>
      </c>
      <c r="J1228" s="19"/>
    </row>
    <row r="1229" spans="2:10" x14ac:dyDescent="0.25">
      <c r="B1229" s="18"/>
      <c r="C1229" s="17"/>
      <c r="D1229" s="33">
        <f>IFERROR(VLOOKUP(A1229,'Banco de dados'!$A$6:H1425, 8,0),0)</f>
        <v>0</v>
      </c>
      <c r="E1229" s="26">
        <f t="shared" si="59"/>
        <v>0</v>
      </c>
      <c r="F1229" s="29">
        <f t="shared" si="57"/>
        <v>0</v>
      </c>
      <c r="G1229" s="23">
        <f t="shared" si="58"/>
        <v>0</v>
      </c>
      <c r="H1229" s="22">
        <f>IFERROR(VLOOKUP(A1229,'Banco de dados'!$A$6:F1425, 3,0),0)</f>
        <v>0</v>
      </c>
      <c r="I1229" s="24">
        <f>IFERROR(VLOOKUP(A1229,'Banco de dados'!$A$6:$F$199, 5,0),0)</f>
        <v>0</v>
      </c>
      <c r="J1229" s="19"/>
    </row>
    <row r="1230" spans="2:10" x14ac:dyDescent="0.25">
      <c r="B1230" s="18"/>
      <c r="C1230" s="17"/>
      <c r="D1230" s="33">
        <f>IFERROR(VLOOKUP(A1230,'Banco de dados'!$A$6:H1426, 8,0),0)</f>
        <v>0</v>
      </c>
      <c r="E1230" s="26">
        <f t="shared" si="59"/>
        <v>0</v>
      </c>
      <c r="F1230" s="29">
        <f t="shared" si="57"/>
        <v>0</v>
      </c>
      <c r="G1230" s="23">
        <f t="shared" si="58"/>
        <v>0</v>
      </c>
      <c r="H1230" s="22">
        <f>IFERROR(VLOOKUP(A1230,'Banco de dados'!$A$6:F1426, 3,0),0)</f>
        <v>0</v>
      </c>
      <c r="I1230" s="24">
        <f>IFERROR(VLOOKUP(A1230,'Banco de dados'!$A$6:$F$199, 5,0),0)</f>
        <v>0</v>
      </c>
      <c r="J1230" s="19"/>
    </row>
    <row r="1231" spans="2:10" x14ac:dyDescent="0.25">
      <c r="B1231" s="18"/>
      <c r="C1231" s="17"/>
      <c r="D1231" s="33">
        <f>IFERROR(VLOOKUP(A1231,'Banco de dados'!$A$6:H1427, 8,0),0)</f>
        <v>0</v>
      </c>
      <c r="E1231" s="26">
        <f t="shared" si="59"/>
        <v>0</v>
      </c>
      <c r="F1231" s="29">
        <f t="shared" si="57"/>
        <v>0</v>
      </c>
      <c r="G1231" s="23">
        <f t="shared" si="58"/>
        <v>0</v>
      </c>
      <c r="H1231" s="22">
        <f>IFERROR(VLOOKUP(A1231,'Banco de dados'!$A$6:F1427, 3,0),0)</f>
        <v>0</v>
      </c>
      <c r="I1231" s="24">
        <f>IFERROR(VLOOKUP(A1231,'Banco de dados'!$A$6:$F$199, 5,0),0)</f>
        <v>0</v>
      </c>
      <c r="J1231" s="19"/>
    </row>
    <row r="1232" spans="2:10" x14ac:dyDescent="0.25">
      <c r="B1232" s="18"/>
      <c r="C1232" s="17"/>
      <c r="D1232" s="33">
        <f>IFERROR(VLOOKUP(A1232,'Banco de dados'!$A$6:H1428, 8,0),0)</f>
        <v>0</v>
      </c>
      <c r="E1232" s="26">
        <f t="shared" si="59"/>
        <v>0</v>
      </c>
      <c r="F1232" s="29">
        <f t="shared" si="57"/>
        <v>0</v>
      </c>
      <c r="G1232" s="23">
        <f t="shared" si="58"/>
        <v>0</v>
      </c>
      <c r="H1232" s="22">
        <f>IFERROR(VLOOKUP(A1232,'Banco de dados'!$A$6:F1428, 3,0),0)</f>
        <v>0</v>
      </c>
      <c r="I1232" s="24">
        <f>IFERROR(VLOOKUP(A1232,'Banco de dados'!$A$6:$F$199, 5,0),0)</f>
        <v>0</v>
      </c>
      <c r="J1232" s="19"/>
    </row>
    <row r="1233" spans="2:10" x14ac:dyDescent="0.25">
      <c r="B1233" s="18"/>
      <c r="C1233" s="17"/>
      <c r="D1233" s="33">
        <f>IFERROR(VLOOKUP(A1233,'Banco de dados'!$A$6:H1429, 8,0),0)</f>
        <v>0</v>
      </c>
      <c r="E1233" s="26">
        <f t="shared" si="59"/>
        <v>0</v>
      </c>
      <c r="F1233" s="29">
        <f t="shared" si="57"/>
        <v>0</v>
      </c>
      <c r="G1233" s="23">
        <f t="shared" si="58"/>
        <v>0</v>
      </c>
      <c r="H1233" s="22">
        <f>IFERROR(VLOOKUP(A1233,'Banco de dados'!$A$6:F1429, 3,0),0)</f>
        <v>0</v>
      </c>
      <c r="I1233" s="24">
        <f>IFERROR(VLOOKUP(A1233,'Banco de dados'!$A$6:$F$199, 5,0),0)</f>
        <v>0</v>
      </c>
      <c r="J1233" s="19"/>
    </row>
    <row r="1234" spans="2:10" x14ac:dyDescent="0.25">
      <c r="B1234" s="18"/>
      <c r="C1234" s="17"/>
      <c r="D1234" s="33">
        <f>IFERROR(VLOOKUP(A1234,'Banco de dados'!$A$6:H1430, 8,0),0)</f>
        <v>0</v>
      </c>
      <c r="E1234" s="26">
        <f t="shared" si="59"/>
        <v>0</v>
      </c>
      <c r="F1234" s="29">
        <f t="shared" si="57"/>
        <v>0</v>
      </c>
      <c r="G1234" s="23">
        <f t="shared" si="58"/>
        <v>0</v>
      </c>
      <c r="H1234" s="22">
        <f>IFERROR(VLOOKUP(A1234,'Banco de dados'!$A$6:F1430, 3,0),0)</f>
        <v>0</v>
      </c>
      <c r="I1234" s="24">
        <f>IFERROR(VLOOKUP(A1234,'Banco de dados'!$A$6:$F$199, 5,0),0)</f>
        <v>0</v>
      </c>
      <c r="J1234" s="19"/>
    </row>
    <row r="1235" spans="2:10" x14ac:dyDescent="0.25">
      <c r="B1235" s="18"/>
      <c r="C1235" s="17"/>
      <c r="D1235" s="33">
        <f>IFERROR(VLOOKUP(A1235,'Banco de dados'!$A$6:H1431, 8,0),0)</f>
        <v>0</v>
      </c>
      <c r="E1235" s="26">
        <f t="shared" si="59"/>
        <v>0</v>
      </c>
      <c r="F1235" s="29">
        <f t="shared" si="57"/>
        <v>0</v>
      </c>
      <c r="G1235" s="23">
        <f t="shared" si="58"/>
        <v>0</v>
      </c>
      <c r="H1235" s="22">
        <f>IFERROR(VLOOKUP(A1235,'Banco de dados'!$A$6:F1431, 3,0),0)</f>
        <v>0</v>
      </c>
      <c r="I1235" s="24">
        <f>IFERROR(VLOOKUP(A1235,'Banco de dados'!$A$6:$F$199, 5,0),0)</f>
        <v>0</v>
      </c>
      <c r="J1235" s="19"/>
    </row>
    <row r="1236" spans="2:10" x14ac:dyDescent="0.25">
      <c r="B1236" s="18"/>
      <c r="C1236" s="17"/>
      <c r="D1236" s="33">
        <f>IFERROR(VLOOKUP(A1236,'Banco de dados'!$A$6:H1432, 8,0),0)</f>
        <v>0</v>
      </c>
      <c r="E1236" s="26">
        <f t="shared" si="59"/>
        <v>0</v>
      </c>
      <c r="F1236" s="29">
        <f t="shared" si="57"/>
        <v>0</v>
      </c>
      <c r="G1236" s="23">
        <f t="shared" si="58"/>
        <v>0</v>
      </c>
      <c r="H1236" s="22">
        <f>IFERROR(VLOOKUP(A1236,'Banco de dados'!$A$6:F1432, 3,0),0)</f>
        <v>0</v>
      </c>
      <c r="I1236" s="24">
        <f>IFERROR(VLOOKUP(A1236,'Banco de dados'!$A$6:$F$199, 5,0),0)</f>
        <v>0</v>
      </c>
      <c r="J1236" s="19"/>
    </row>
    <row r="1237" spans="2:10" x14ac:dyDescent="0.25">
      <c r="B1237" s="18"/>
      <c r="C1237" s="17"/>
      <c r="D1237" s="33">
        <f>IFERROR(VLOOKUP(A1237,'Banco de dados'!$A$6:H1433, 8,0),0)</f>
        <v>0</v>
      </c>
      <c r="E1237" s="26">
        <f t="shared" si="59"/>
        <v>0</v>
      </c>
      <c r="F1237" s="29">
        <f t="shared" si="57"/>
        <v>0</v>
      </c>
      <c r="G1237" s="23">
        <f t="shared" si="58"/>
        <v>0</v>
      </c>
      <c r="H1237" s="22">
        <f>IFERROR(VLOOKUP(A1237,'Banco de dados'!$A$6:F1433, 3,0),0)</f>
        <v>0</v>
      </c>
      <c r="I1237" s="24">
        <f>IFERROR(VLOOKUP(A1237,'Banco de dados'!$A$6:$F$199, 5,0),0)</f>
        <v>0</v>
      </c>
      <c r="J1237" s="19"/>
    </row>
    <row r="1238" spans="2:10" x14ac:dyDescent="0.25">
      <c r="B1238" s="18"/>
      <c r="C1238" s="17"/>
      <c r="D1238" s="33">
        <f>IFERROR(VLOOKUP(A1238,'Banco de dados'!$A$6:H1434, 8,0),0)</f>
        <v>0</v>
      </c>
      <c r="E1238" s="26">
        <f t="shared" si="59"/>
        <v>0</v>
      </c>
      <c r="F1238" s="29">
        <f t="shared" si="57"/>
        <v>0</v>
      </c>
      <c r="G1238" s="23">
        <f t="shared" si="58"/>
        <v>0</v>
      </c>
      <c r="H1238" s="22">
        <f>IFERROR(VLOOKUP(A1238,'Banco de dados'!$A$6:F1434, 3,0),0)</f>
        <v>0</v>
      </c>
      <c r="I1238" s="24">
        <f>IFERROR(VLOOKUP(A1238,'Banco de dados'!$A$6:$F$199, 5,0),0)</f>
        <v>0</v>
      </c>
      <c r="J1238" s="19"/>
    </row>
    <row r="1239" spans="2:10" x14ac:dyDescent="0.25">
      <c r="B1239" s="18"/>
      <c r="C1239" s="17"/>
      <c r="D1239" s="33">
        <f>IFERROR(VLOOKUP(A1239,'Banco de dados'!$A$6:H1435, 8,0),0)</f>
        <v>0</v>
      </c>
      <c r="E1239" s="26">
        <f t="shared" si="59"/>
        <v>0</v>
      </c>
      <c r="F1239" s="29">
        <f t="shared" si="57"/>
        <v>0</v>
      </c>
      <c r="G1239" s="23">
        <f t="shared" si="58"/>
        <v>0</v>
      </c>
      <c r="H1239" s="22">
        <f>IFERROR(VLOOKUP(A1239,'Banco de dados'!$A$6:F1435, 3,0),0)</f>
        <v>0</v>
      </c>
      <c r="I1239" s="24">
        <f>IFERROR(VLOOKUP(A1239,'Banco de dados'!$A$6:$F$199, 5,0),0)</f>
        <v>0</v>
      </c>
      <c r="J1239" s="19"/>
    </row>
    <row r="1240" spans="2:10" x14ac:dyDescent="0.25">
      <c r="B1240" s="18"/>
      <c r="C1240" s="17"/>
      <c r="D1240" s="33">
        <f>IFERROR(VLOOKUP(A1240,'Banco de dados'!$A$6:H1436, 8,0),0)</f>
        <v>0</v>
      </c>
      <c r="E1240" s="26">
        <f t="shared" si="59"/>
        <v>0</v>
      </c>
      <c r="F1240" s="29">
        <f t="shared" si="57"/>
        <v>0</v>
      </c>
      <c r="G1240" s="23">
        <f t="shared" si="58"/>
        <v>0</v>
      </c>
      <c r="H1240" s="22">
        <f>IFERROR(VLOOKUP(A1240,'Banco de dados'!$A$6:F1436, 3,0),0)</f>
        <v>0</v>
      </c>
      <c r="I1240" s="24">
        <f>IFERROR(VLOOKUP(A1240,'Banco de dados'!$A$6:$F$199, 5,0),0)</f>
        <v>0</v>
      </c>
      <c r="J1240" s="19"/>
    </row>
    <row r="1241" spans="2:10" x14ac:dyDescent="0.25">
      <c r="B1241" s="18"/>
      <c r="C1241" s="17"/>
      <c r="D1241" s="33">
        <f>IFERROR(VLOOKUP(A1241,'Banco de dados'!$A$6:H1437, 8,0),0)</f>
        <v>0</v>
      </c>
      <c r="E1241" s="26">
        <f t="shared" si="59"/>
        <v>0</v>
      </c>
      <c r="F1241" s="29">
        <f t="shared" si="57"/>
        <v>0</v>
      </c>
      <c r="G1241" s="23">
        <f t="shared" si="58"/>
        <v>0</v>
      </c>
      <c r="H1241" s="22">
        <f>IFERROR(VLOOKUP(A1241,'Banco de dados'!$A$6:F1437, 3,0),0)</f>
        <v>0</v>
      </c>
      <c r="I1241" s="24">
        <f>IFERROR(VLOOKUP(A1241,'Banco de dados'!$A$6:$F$199, 5,0),0)</f>
        <v>0</v>
      </c>
      <c r="J1241" s="19"/>
    </row>
    <row r="1242" spans="2:10" x14ac:dyDescent="0.25">
      <c r="B1242" s="18"/>
      <c r="C1242" s="17"/>
      <c r="D1242" s="33">
        <f>IFERROR(VLOOKUP(A1242,'Banco de dados'!$A$6:H1438, 8,0),0)</f>
        <v>0</v>
      </c>
      <c r="E1242" s="26">
        <f t="shared" si="59"/>
        <v>0</v>
      </c>
      <c r="F1242" s="29">
        <f t="shared" si="57"/>
        <v>0</v>
      </c>
      <c r="G1242" s="23">
        <f t="shared" si="58"/>
        <v>0</v>
      </c>
      <c r="H1242" s="22">
        <f>IFERROR(VLOOKUP(A1242,'Banco de dados'!$A$6:F1438, 3,0),0)</f>
        <v>0</v>
      </c>
      <c r="I1242" s="24">
        <f>IFERROR(VLOOKUP(A1242,'Banco de dados'!$A$6:$F$199, 5,0),0)</f>
        <v>0</v>
      </c>
      <c r="J1242" s="19"/>
    </row>
    <row r="1243" spans="2:10" x14ac:dyDescent="0.25">
      <c r="B1243" s="18"/>
      <c r="C1243" s="17"/>
      <c r="D1243" s="33">
        <f>IFERROR(VLOOKUP(A1243,'Banco de dados'!$A$6:H1439, 8,0),0)</f>
        <v>0</v>
      </c>
      <c r="E1243" s="26">
        <f t="shared" si="59"/>
        <v>0</v>
      </c>
      <c r="F1243" s="29">
        <f t="shared" si="57"/>
        <v>0</v>
      </c>
      <c r="G1243" s="23">
        <f t="shared" si="58"/>
        <v>0</v>
      </c>
      <c r="H1243" s="22">
        <f>IFERROR(VLOOKUP(A1243,'Banco de dados'!$A$6:F1439, 3,0),0)</f>
        <v>0</v>
      </c>
      <c r="I1243" s="24">
        <f>IFERROR(VLOOKUP(A1243,'Banco de dados'!$A$6:$F$199, 5,0),0)</f>
        <v>0</v>
      </c>
      <c r="J1243" s="19"/>
    </row>
    <row r="1244" spans="2:10" x14ac:dyDescent="0.25">
      <c r="B1244" s="18"/>
      <c r="C1244" s="17"/>
      <c r="D1244" s="33">
        <f>IFERROR(VLOOKUP(A1244,'Banco de dados'!$A$6:H1440, 8,0),0)</f>
        <v>0</v>
      </c>
      <c r="E1244" s="26">
        <f t="shared" si="59"/>
        <v>0</v>
      </c>
      <c r="F1244" s="29">
        <f t="shared" si="57"/>
        <v>0</v>
      </c>
      <c r="G1244" s="23">
        <f t="shared" si="58"/>
        <v>0</v>
      </c>
      <c r="H1244" s="22">
        <f>IFERROR(VLOOKUP(A1244,'Banco de dados'!$A$6:F1440, 3,0),0)</f>
        <v>0</v>
      </c>
      <c r="I1244" s="24">
        <f>IFERROR(VLOOKUP(A1244,'Banco de dados'!$A$6:$F$199, 5,0),0)</f>
        <v>0</v>
      </c>
      <c r="J1244" s="19"/>
    </row>
    <row r="1245" spans="2:10" x14ac:dyDescent="0.25">
      <c r="B1245" s="18"/>
      <c r="C1245" s="17"/>
      <c r="D1245" s="33">
        <f>IFERROR(VLOOKUP(A1245,'Banco de dados'!$A$6:H1441, 8,0),0)</f>
        <v>0</v>
      </c>
      <c r="E1245" s="26">
        <f t="shared" si="59"/>
        <v>0</v>
      </c>
      <c r="F1245" s="29">
        <f t="shared" si="57"/>
        <v>0</v>
      </c>
      <c r="G1245" s="23">
        <f t="shared" si="58"/>
        <v>0</v>
      </c>
      <c r="H1245" s="22">
        <f>IFERROR(VLOOKUP(A1245,'Banco de dados'!$A$6:F1441, 3,0),0)</f>
        <v>0</v>
      </c>
      <c r="I1245" s="24">
        <f>IFERROR(VLOOKUP(A1245,'Banco de dados'!$A$6:$F$199, 5,0),0)</f>
        <v>0</v>
      </c>
      <c r="J1245" s="19"/>
    </row>
    <row r="1246" spans="2:10" x14ac:dyDescent="0.25">
      <c r="B1246" s="18"/>
      <c r="C1246" s="17"/>
      <c r="D1246" s="33">
        <f>IFERROR(VLOOKUP(A1246,'Banco de dados'!$A$6:H1442, 8,0),0)</f>
        <v>0</v>
      </c>
      <c r="E1246" s="26">
        <f t="shared" si="59"/>
        <v>0</v>
      </c>
      <c r="F1246" s="29">
        <f t="shared" si="57"/>
        <v>0</v>
      </c>
      <c r="G1246" s="23">
        <f t="shared" si="58"/>
        <v>0</v>
      </c>
      <c r="H1246" s="22">
        <f>IFERROR(VLOOKUP(A1246,'Banco de dados'!$A$6:F1442, 3,0),0)</f>
        <v>0</v>
      </c>
      <c r="I1246" s="24">
        <f>IFERROR(VLOOKUP(A1246,'Banco de dados'!$A$6:$F$199, 5,0),0)</f>
        <v>0</v>
      </c>
      <c r="J1246" s="19"/>
    </row>
    <row r="1247" spans="2:10" x14ac:dyDescent="0.25">
      <c r="B1247" s="18"/>
      <c r="C1247" s="17"/>
      <c r="D1247" s="33">
        <f>IFERROR(VLOOKUP(A1247,'Banco de dados'!$A$6:H1443, 8,0),0)</f>
        <v>0</v>
      </c>
      <c r="E1247" s="26">
        <f t="shared" si="59"/>
        <v>0</v>
      </c>
      <c r="F1247" s="29">
        <f t="shared" si="57"/>
        <v>0</v>
      </c>
      <c r="G1247" s="23">
        <f t="shared" si="58"/>
        <v>0</v>
      </c>
      <c r="H1247" s="22">
        <f>IFERROR(VLOOKUP(A1247,'Banco de dados'!$A$6:F1443, 3,0),0)</f>
        <v>0</v>
      </c>
      <c r="I1247" s="24">
        <f>IFERROR(VLOOKUP(A1247,'Banco de dados'!$A$6:$F$199, 5,0),0)</f>
        <v>0</v>
      </c>
      <c r="J1247" s="19"/>
    </row>
    <row r="1248" spans="2:10" x14ac:dyDescent="0.25">
      <c r="B1248" s="18"/>
      <c r="C1248" s="17"/>
      <c r="D1248" s="33">
        <f>IFERROR(VLOOKUP(A1248,'Banco de dados'!$A$6:H1444, 8,0),0)</f>
        <v>0</v>
      </c>
      <c r="E1248" s="26">
        <f t="shared" si="59"/>
        <v>0</v>
      </c>
      <c r="F1248" s="29">
        <f t="shared" si="57"/>
        <v>0</v>
      </c>
      <c r="G1248" s="23">
        <f t="shared" si="58"/>
        <v>0</v>
      </c>
      <c r="H1248" s="22">
        <f>IFERROR(VLOOKUP(A1248,'Banco de dados'!$A$6:F1444, 3,0),0)</f>
        <v>0</v>
      </c>
      <c r="I1248" s="24">
        <f>IFERROR(VLOOKUP(A1248,'Banco de dados'!$A$6:$F$199, 5,0),0)</f>
        <v>0</v>
      </c>
      <c r="J1248" s="19"/>
    </row>
    <row r="1249" spans="2:10" x14ac:dyDescent="0.25">
      <c r="B1249" s="18"/>
      <c r="C1249" s="17"/>
      <c r="D1249" s="33">
        <f>IFERROR(VLOOKUP(A1249,'Banco de dados'!$A$6:H1445, 8,0),0)</f>
        <v>0</v>
      </c>
      <c r="E1249" s="26">
        <f t="shared" si="59"/>
        <v>0</v>
      </c>
      <c r="F1249" s="29">
        <f t="shared" si="57"/>
        <v>0</v>
      </c>
      <c r="G1249" s="23">
        <f t="shared" si="58"/>
        <v>0</v>
      </c>
      <c r="H1249" s="22">
        <f>IFERROR(VLOOKUP(A1249,'Banco de dados'!$A$6:F1445, 3,0),0)</f>
        <v>0</v>
      </c>
      <c r="I1249" s="24">
        <f>IFERROR(VLOOKUP(A1249,'Banco de dados'!$A$6:$F$199, 5,0),0)</f>
        <v>0</v>
      </c>
      <c r="J1249" s="19"/>
    </row>
    <row r="1250" spans="2:10" x14ac:dyDescent="0.25">
      <c r="B1250" s="18"/>
      <c r="C1250" s="17"/>
      <c r="D1250" s="33">
        <f>IFERROR(VLOOKUP(A1250,'Banco de dados'!$A$6:H1446, 8,0),0)</f>
        <v>0</v>
      </c>
      <c r="E1250" s="26">
        <f t="shared" si="59"/>
        <v>0</v>
      </c>
      <c r="F1250" s="29">
        <f t="shared" si="57"/>
        <v>0</v>
      </c>
      <c r="G1250" s="23">
        <f t="shared" si="58"/>
        <v>0</v>
      </c>
      <c r="H1250" s="22">
        <f>IFERROR(VLOOKUP(A1250,'Banco de dados'!$A$6:F1446, 3,0),0)</f>
        <v>0</v>
      </c>
      <c r="I1250" s="24">
        <f>IFERROR(VLOOKUP(A1250,'Banco de dados'!$A$6:$F$199, 5,0),0)</f>
        <v>0</v>
      </c>
      <c r="J1250" s="19"/>
    </row>
    <row r="1251" spans="2:10" x14ac:dyDescent="0.25">
      <c r="B1251" s="18"/>
      <c r="C1251" s="17"/>
      <c r="D1251" s="33">
        <f>IFERROR(VLOOKUP(A1251,'Banco de dados'!$A$6:H1447, 8,0),0)</f>
        <v>0</v>
      </c>
      <c r="E1251" s="26">
        <f t="shared" si="59"/>
        <v>0</v>
      </c>
      <c r="F1251" s="29">
        <f t="shared" si="57"/>
        <v>0</v>
      </c>
      <c r="G1251" s="23">
        <f t="shared" si="58"/>
        <v>0</v>
      </c>
      <c r="H1251" s="22">
        <f>IFERROR(VLOOKUP(A1251,'Banco de dados'!$A$6:F1447, 3,0),0)</f>
        <v>0</v>
      </c>
      <c r="I1251" s="24">
        <f>IFERROR(VLOOKUP(A1251,'Banco de dados'!$A$6:$F$199, 5,0),0)</f>
        <v>0</v>
      </c>
      <c r="J1251" s="19"/>
    </row>
    <row r="1252" spans="2:10" x14ac:dyDescent="0.25">
      <c r="B1252" s="18"/>
      <c r="C1252" s="17"/>
      <c r="D1252" s="33">
        <f>IFERROR(VLOOKUP(A1252,'Banco de dados'!$A$6:H1448, 8,0),0)</f>
        <v>0</v>
      </c>
      <c r="E1252" s="26">
        <f t="shared" si="59"/>
        <v>0</v>
      </c>
      <c r="F1252" s="29">
        <f t="shared" si="57"/>
        <v>0</v>
      </c>
      <c r="G1252" s="23">
        <f t="shared" si="58"/>
        <v>0</v>
      </c>
      <c r="H1252" s="22">
        <f>IFERROR(VLOOKUP(A1252,'Banco de dados'!$A$6:F1448, 3,0),0)</f>
        <v>0</v>
      </c>
      <c r="I1252" s="24">
        <f>IFERROR(VLOOKUP(A1252,'Banco de dados'!$A$6:$F$199, 5,0),0)</f>
        <v>0</v>
      </c>
      <c r="J1252" s="19"/>
    </row>
    <row r="1253" spans="2:10" x14ac:dyDescent="0.25">
      <c r="B1253" s="18"/>
      <c r="C1253" s="17"/>
      <c r="D1253" s="33">
        <f>IFERROR(VLOOKUP(A1253,'Banco de dados'!$A$6:H1449, 8,0),0)</f>
        <v>0</v>
      </c>
      <c r="E1253" s="26">
        <f t="shared" si="59"/>
        <v>0</v>
      </c>
      <c r="F1253" s="29">
        <f t="shared" si="57"/>
        <v>0</v>
      </c>
      <c r="G1253" s="23">
        <f t="shared" si="58"/>
        <v>0</v>
      </c>
      <c r="H1253" s="22">
        <f>IFERROR(VLOOKUP(A1253,'Banco de dados'!$A$6:F1449, 3,0),0)</f>
        <v>0</v>
      </c>
      <c r="I1253" s="24">
        <f>IFERROR(VLOOKUP(A1253,'Banco de dados'!$A$6:$F$199, 5,0),0)</f>
        <v>0</v>
      </c>
      <c r="J1253" s="19"/>
    </row>
    <row r="1254" spans="2:10" x14ac:dyDescent="0.25">
      <c r="B1254" s="18"/>
      <c r="C1254" s="17"/>
      <c r="D1254" s="33">
        <f>IFERROR(VLOOKUP(A1254,'Banco de dados'!$A$6:H1450, 8,0),0)</f>
        <v>0</v>
      </c>
      <c r="E1254" s="26">
        <f t="shared" si="59"/>
        <v>0</v>
      </c>
      <c r="F1254" s="29">
        <f t="shared" si="57"/>
        <v>0</v>
      </c>
      <c r="G1254" s="23">
        <f t="shared" si="58"/>
        <v>0</v>
      </c>
      <c r="H1254" s="22">
        <f>IFERROR(VLOOKUP(A1254,'Banco de dados'!$A$6:F1450, 3,0),0)</f>
        <v>0</v>
      </c>
      <c r="I1254" s="24">
        <f>IFERROR(VLOOKUP(A1254,'Banco de dados'!$A$6:$F$199, 5,0),0)</f>
        <v>0</v>
      </c>
      <c r="J1254" s="19"/>
    </row>
    <row r="1255" spans="2:10" x14ac:dyDescent="0.25">
      <c r="B1255" s="18"/>
      <c r="C1255" s="17"/>
      <c r="D1255" s="33">
        <f>IFERROR(VLOOKUP(A1255,'Banco de dados'!$A$6:H1451, 8,0),0)</f>
        <v>0</v>
      </c>
      <c r="E1255" s="26">
        <f t="shared" si="59"/>
        <v>0</v>
      </c>
      <c r="F1255" s="29">
        <f t="shared" si="57"/>
        <v>0</v>
      </c>
      <c r="G1255" s="23">
        <f t="shared" si="58"/>
        <v>0</v>
      </c>
      <c r="H1255" s="22">
        <f>IFERROR(VLOOKUP(A1255,'Banco de dados'!$A$6:F1451, 3,0),0)</f>
        <v>0</v>
      </c>
      <c r="I1255" s="24">
        <f>IFERROR(VLOOKUP(A1255,'Banco de dados'!$A$6:$F$199, 5,0),0)</f>
        <v>0</v>
      </c>
      <c r="J1255" s="19"/>
    </row>
    <row r="1256" spans="2:10" x14ac:dyDescent="0.25">
      <c r="B1256" s="18"/>
      <c r="C1256" s="17"/>
      <c r="D1256" s="33">
        <f>IFERROR(VLOOKUP(A1256,'Banco de dados'!$A$6:H1452, 8,0),0)</f>
        <v>0</v>
      </c>
      <c r="E1256" s="26">
        <f t="shared" si="59"/>
        <v>0</v>
      </c>
      <c r="F1256" s="29">
        <f t="shared" si="57"/>
        <v>0</v>
      </c>
      <c r="G1256" s="23">
        <f t="shared" si="58"/>
        <v>0</v>
      </c>
      <c r="H1256" s="22">
        <f>IFERROR(VLOOKUP(A1256,'Banco de dados'!$A$6:F1452, 3,0),0)</f>
        <v>0</v>
      </c>
      <c r="I1256" s="24">
        <f>IFERROR(VLOOKUP(A1256,'Banco de dados'!$A$6:$F$199, 5,0),0)</f>
        <v>0</v>
      </c>
      <c r="J1256" s="19"/>
    </row>
    <row r="1257" spans="2:10" x14ac:dyDescent="0.25">
      <c r="B1257" s="18"/>
      <c r="C1257" s="17"/>
      <c r="D1257" s="33">
        <f>IFERROR(VLOOKUP(A1257,'Banco de dados'!$A$6:H1453, 8,0),0)</f>
        <v>0</v>
      </c>
      <c r="E1257" s="26">
        <f t="shared" si="59"/>
        <v>0</v>
      </c>
      <c r="F1257" s="29">
        <f t="shared" si="57"/>
        <v>0</v>
      </c>
      <c r="G1257" s="23">
        <f t="shared" si="58"/>
        <v>0</v>
      </c>
      <c r="H1257" s="22">
        <f>IFERROR(VLOOKUP(A1257,'Banco de dados'!$A$6:F1453, 3,0),0)</f>
        <v>0</v>
      </c>
      <c r="I1257" s="24">
        <f>IFERROR(VLOOKUP(A1257,'Banco de dados'!$A$6:$F$199, 5,0),0)</f>
        <v>0</v>
      </c>
      <c r="J1257" s="19"/>
    </row>
    <row r="1258" spans="2:10" x14ac:dyDescent="0.25">
      <c r="B1258" s="18"/>
      <c r="C1258" s="17"/>
      <c r="D1258" s="33">
        <f>IFERROR(VLOOKUP(A1258,'Banco de dados'!$A$6:H1454, 8,0),0)</f>
        <v>0</v>
      </c>
      <c r="E1258" s="26">
        <f t="shared" si="59"/>
        <v>0</v>
      </c>
      <c r="F1258" s="29">
        <f t="shared" si="57"/>
        <v>0</v>
      </c>
      <c r="G1258" s="23">
        <f t="shared" si="58"/>
        <v>0</v>
      </c>
      <c r="H1258" s="22">
        <f>IFERROR(VLOOKUP(A1258,'Banco de dados'!$A$6:F1454, 3,0),0)</f>
        <v>0</v>
      </c>
      <c r="I1258" s="24">
        <f>IFERROR(VLOOKUP(A1258,'Banco de dados'!$A$6:$F$199, 5,0),0)</f>
        <v>0</v>
      </c>
      <c r="J1258" s="19"/>
    </row>
    <row r="1259" spans="2:10" x14ac:dyDescent="0.25">
      <c r="B1259" s="18"/>
      <c r="C1259" s="17"/>
      <c r="D1259" s="33">
        <f>IFERROR(VLOOKUP(A1259,'Banco de dados'!$A$6:H1455, 8,0),0)</f>
        <v>0</v>
      </c>
      <c r="E1259" s="26">
        <f t="shared" si="59"/>
        <v>0</v>
      </c>
      <c r="F1259" s="29">
        <f t="shared" si="57"/>
        <v>0</v>
      </c>
      <c r="G1259" s="23">
        <f t="shared" si="58"/>
        <v>0</v>
      </c>
      <c r="H1259" s="22">
        <f>IFERROR(VLOOKUP(A1259,'Banco de dados'!$A$6:F1455, 3,0),0)</f>
        <v>0</v>
      </c>
      <c r="I1259" s="24">
        <f>IFERROR(VLOOKUP(A1259,'Banco de dados'!$A$6:$F$199, 5,0),0)</f>
        <v>0</v>
      </c>
      <c r="J1259" s="19"/>
    </row>
    <row r="1260" spans="2:10" x14ac:dyDescent="0.25">
      <c r="B1260" s="18"/>
      <c r="C1260" s="17"/>
      <c r="D1260" s="33">
        <f>IFERROR(VLOOKUP(A1260,'Banco de dados'!$A$6:H1456, 8,0),0)</f>
        <v>0</v>
      </c>
      <c r="E1260" s="26">
        <f t="shared" si="59"/>
        <v>0</v>
      </c>
      <c r="F1260" s="29">
        <f t="shared" si="57"/>
        <v>0</v>
      </c>
      <c r="G1260" s="23">
        <f t="shared" si="58"/>
        <v>0</v>
      </c>
      <c r="H1260" s="22">
        <f>IFERROR(VLOOKUP(A1260,'Banco de dados'!$A$6:F1456, 3,0),0)</f>
        <v>0</v>
      </c>
      <c r="I1260" s="24">
        <f>IFERROR(VLOOKUP(A1260,'Banco de dados'!$A$6:$F$199, 5,0),0)</f>
        <v>0</v>
      </c>
      <c r="J1260" s="19"/>
    </row>
    <row r="1261" spans="2:10" x14ac:dyDescent="0.25">
      <c r="B1261" s="18"/>
      <c r="C1261" s="17"/>
      <c r="D1261" s="33">
        <f>IFERROR(VLOOKUP(A1261,'Banco de dados'!$A$6:H1457, 8,0),0)</f>
        <v>0</v>
      </c>
      <c r="E1261" s="26">
        <f t="shared" si="59"/>
        <v>0</v>
      </c>
      <c r="F1261" s="29">
        <f t="shared" si="57"/>
        <v>0</v>
      </c>
      <c r="G1261" s="23">
        <f t="shared" si="58"/>
        <v>0</v>
      </c>
      <c r="H1261" s="22">
        <f>IFERROR(VLOOKUP(A1261,'Banco de dados'!$A$6:F1457, 3,0),0)</f>
        <v>0</v>
      </c>
      <c r="I1261" s="24">
        <f>IFERROR(VLOOKUP(A1261,'Banco de dados'!$A$6:$F$199, 5,0),0)</f>
        <v>0</v>
      </c>
      <c r="J1261" s="19"/>
    </row>
    <row r="1262" spans="2:10" x14ac:dyDescent="0.25">
      <c r="B1262" s="18"/>
      <c r="C1262" s="17"/>
      <c r="D1262" s="33">
        <f>IFERROR(VLOOKUP(A1262,'Banco de dados'!$A$6:H1458, 8,0),0)</f>
        <v>0</v>
      </c>
      <c r="E1262" s="26">
        <f t="shared" si="59"/>
        <v>0</v>
      </c>
      <c r="F1262" s="29">
        <f t="shared" si="57"/>
        <v>0</v>
      </c>
      <c r="G1262" s="23">
        <f t="shared" si="58"/>
        <v>0</v>
      </c>
      <c r="H1262" s="22">
        <f>IFERROR(VLOOKUP(A1262,'Banco de dados'!$A$6:F1458, 3,0),0)</f>
        <v>0</v>
      </c>
      <c r="I1262" s="24">
        <f>IFERROR(VLOOKUP(A1262,'Banco de dados'!$A$6:$F$199, 5,0),0)</f>
        <v>0</v>
      </c>
      <c r="J1262" s="19"/>
    </row>
    <row r="1263" spans="2:10" x14ac:dyDescent="0.25">
      <c r="B1263" s="18"/>
      <c r="C1263" s="17"/>
      <c r="D1263" s="33">
        <f>IFERROR(VLOOKUP(A1263,'Banco de dados'!$A$6:H1459, 8,0),0)</f>
        <v>0</v>
      </c>
      <c r="E1263" s="26">
        <f t="shared" si="59"/>
        <v>0</v>
      </c>
      <c r="F1263" s="29">
        <f t="shared" si="57"/>
        <v>0</v>
      </c>
      <c r="G1263" s="23">
        <f t="shared" si="58"/>
        <v>0</v>
      </c>
      <c r="H1263" s="22">
        <f>IFERROR(VLOOKUP(A1263,'Banco de dados'!$A$6:F1459, 3,0),0)</f>
        <v>0</v>
      </c>
      <c r="I1263" s="24">
        <f>IFERROR(VLOOKUP(A1263,'Banco de dados'!$A$6:$F$199, 5,0),0)</f>
        <v>0</v>
      </c>
      <c r="J1263" s="19"/>
    </row>
    <row r="1264" spans="2:10" x14ac:dyDescent="0.25">
      <c r="B1264" s="18"/>
      <c r="C1264" s="17"/>
      <c r="D1264" s="33">
        <f>IFERROR(VLOOKUP(A1264,'Banco de dados'!$A$6:H1460, 8,0),0)</f>
        <v>0</v>
      </c>
      <c r="E1264" s="26">
        <f t="shared" si="59"/>
        <v>0</v>
      </c>
      <c r="F1264" s="29">
        <f t="shared" si="57"/>
        <v>0</v>
      </c>
      <c r="G1264" s="23">
        <f t="shared" si="58"/>
        <v>0</v>
      </c>
      <c r="H1264" s="22">
        <f>IFERROR(VLOOKUP(A1264,'Banco de dados'!$A$6:F1460, 3,0),0)</f>
        <v>0</v>
      </c>
      <c r="I1264" s="24">
        <f>IFERROR(VLOOKUP(A1264,'Banco de dados'!$A$6:$F$199, 5,0),0)</f>
        <v>0</v>
      </c>
      <c r="J1264" s="19"/>
    </row>
    <row r="1265" spans="2:10" x14ac:dyDescent="0.25">
      <c r="B1265" s="18"/>
      <c r="C1265" s="17"/>
      <c r="D1265" s="33">
        <f>IFERROR(VLOOKUP(A1265,'Banco de dados'!$A$6:H1461, 8,0),0)</f>
        <v>0</v>
      </c>
      <c r="E1265" s="26">
        <f t="shared" si="59"/>
        <v>0</v>
      </c>
      <c r="F1265" s="29">
        <f t="shared" si="57"/>
        <v>0</v>
      </c>
      <c r="G1265" s="23">
        <f t="shared" si="58"/>
        <v>0</v>
      </c>
      <c r="H1265" s="22">
        <f>IFERROR(VLOOKUP(A1265,'Banco de dados'!$A$6:F1461, 3,0),0)</f>
        <v>0</v>
      </c>
      <c r="I1265" s="24">
        <f>IFERROR(VLOOKUP(A1265,'Banco de dados'!$A$6:$F$199, 5,0),0)</f>
        <v>0</v>
      </c>
      <c r="J1265" s="19"/>
    </row>
    <row r="1266" spans="2:10" x14ac:dyDescent="0.25">
      <c r="B1266" s="18"/>
      <c r="C1266" s="17"/>
      <c r="D1266" s="33">
        <f>IFERROR(VLOOKUP(A1266,'Banco de dados'!$A$6:H1462, 8,0),0)</f>
        <v>0</v>
      </c>
      <c r="E1266" s="26">
        <f t="shared" si="59"/>
        <v>0</v>
      </c>
      <c r="F1266" s="29">
        <f t="shared" si="57"/>
        <v>0</v>
      </c>
      <c r="G1266" s="23">
        <f t="shared" si="58"/>
        <v>0</v>
      </c>
      <c r="H1266" s="22">
        <f>IFERROR(VLOOKUP(A1266,'Banco de dados'!$A$6:F1462, 3,0),0)</f>
        <v>0</v>
      </c>
      <c r="I1266" s="24">
        <f>IFERROR(VLOOKUP(A1266,'Banco de dados'!$A$6:$F$199, 5,0),0)</f>
        <v>0</v>
      </c>
      <c r="J1266" s="19"/>
    </row>
    <row r="1267" spans="2:10" x14ac:dyDescent="0.25">
      <c r="B1267" s="18"/>
      <c r="C1267" s="17"/>
      <c r="D1267" s="33">
        <f>IFERROR(VLOOKUP(A1267,'Banco de dados'!$A$6:H1463, 8,0),0)</f>
        <v>0</v>
      </c>
      <c r="E1267" s="26">
        <f t="shared" si="59"/>
        <v>0</v>
      </c>
      <c r="F1267" s="29">
        <f t="shared" si="57"/>
        <v>0</v>
      </c>
      <c r="G1267" s="23">
        <f t="shared" si="58"/>
        <v>0</v>
      </c>
      <c r="H1267" s="22">
        <f>IFERROR(VLOOKUP(A1267,'Banco de dados'!$A$6:F1463, 3,0),0)</f>
        <v>0</v>
      </c>
      <c r="I1267" s="24">
        <f>IFERROR(VLOOKUP(A1267,'Banco de dados'!$A$6:$F$199, 5,0),0)</f>
        <v>0</v>
      </c>
      <c r="J1267" s="19"/>
    </row>
    <row r="1268" spans="2:10" x14ac:dyDescent="0.25">
      <c r="B1268" s="18"/>
      <c r="C1268" s="17"/>
      <c r="D1268" s="33">
        <f>IFERROR(VLOOKUP(A1268,'Banco de dados'!$A$6:H1464, 8,0),0)</f>
        <v>0</v>
      </c>
      <c r="E1268" s="26">
        <f t="shared" si="59"/>
        <v>0</v>
      </c>
      <c r="F1268" s="29">
        <f t="shared" si="57"/>
        <v>0</v>
      </c>
      <c r="G1268" s="23">
        <f t="shared" si="58"/>
        <v>0</v>
      </c>
      <c r="H1268" s="22">
        <f>IFERROR(VLOOKUP(A1268,'Banco de dados'!$A$6:F1464, 3,0),0)</f>
        <v>0</v>
      </c>
      <c r="I1268" s="24">
        <f>IFERROR(VLOOKUP(A1268,'Banco de dados'!$A$6:$F$199, 5,0),0)</f>
        <v>0</v>
      </c>
      <c r="J1268" s="19"/>
    </row>
    <row r="1269" spans="2:10" x14ac:dyDescent="0.25">
      <c r="B1269" s="18"/>
      <c r="C1269" s="17"/>
      <c r="D1269" s="33">
        <f>IFERROR(VLOOKUP(A1269,'Banco de dados'!$A$6:H1465, 8,0),0)</f>
        <v>0</v>
      </c>
      <c r="E1269" s="26">
        <f t="shared" si="59"/>
        <v>0</v>
      </c>
      <c r="F1269" s="29">
        <f t="shared" si="57"/>
        <v>0</v>
      </c>
      <c r="G1269" s="23">
        <f t="shared" si="58"/>
        <v>0</v>
      </c>
      <c r="H1269" s="22">
        <f>IFERROR(VLOOKUP(A1269,'Banco de dados'!$A$6:F1465, 3,0),0)</f>
        <v>0</v>
      </c>
      <c r="I1269" s="24">
        <f>IFERROR(VLOOKUP(A1269,'Banco de dados'!$A$6:$F$199, 5,0),0)</f>
        <v>0</v>
      </c>
      <c r="J1269" s="19"/>
    </row>
    <row r="1270" spans="2:10" x14ac:dyDescent="0.25">
      <c r="B1270" s="18"/>
      <c r="C1270" s="17"/>
      <c r="D1270" s="33">
        <f>IFERROR(VLOOKUP(A1270,'Banco de dados'!$A$6:H1466, 8,0),0)</f>
        <v>0</v>
      </c>
      <c r="E1270" s="26">
        <f t="shared" si="59"/>
        <v>0</v>
      </c>
      <c r="F1270" s="29">
        <f t="shared" si="57"/>
        <v>0</v>
      </c>
      <c r="G1270" s="23">
        <f t="shared" si="58"/>
        <v>0</v>
      </c>
      <c r="H1270" s="22">
        <f>IFERROR(VLOOKUP(A1270,'Banco de dados'!$A$6:F1466, 3,0),0)</f>
        <v>0</v>
      </c>
      <c r="I1270" s="24">
        <f>IFERROR(VLOOKUP(A1270,'Banco de dados'!$A$6:$F$199, 5,0),0)</f>
        <v>0</v>
      </c>
      <c r="J1270" s="19"/>
    </row>
    <row r="1271" spans="2:10" x14ac:dyDescent="0.25">
      <c r="B1271" s="18"/>
      <c r="C1271" s="17"/>
      <c r="D1271" s="33">
        <f>IFERROR(VLOOKUP(A1271,'Banco de dados'!$A$6:H1467, 8,0),0)</f>
        <v>0</v>
      </c>
      <c r="E1271" s="26">
        <f t="shared" si="59"/>
        <v>0</v>
      </c>
      <c r="F1271" s="29">
        <f t="shared" si="57"/>
        <v>0</v>
      </c>
      <c r="G1271" s="23">
        <f t="shared" si="58"/>
        <v>0</v>
      </c>
      <c r="H1271" s="22">
        <f>IFERROR(VLOOKUP(A1271,'Banco de dados'!$A$6:F1467, 3,0),0)</f>
        <v>0</v>
      </c>
      <c r="I1271" s="24">
        <f>IFERROR(VLOOKUP(A1271,'Banco de dados'!$A$6:$F$199, 5,0),0)</f>
        <v>0</v>
      </c>
      <c r="J1271" s="19"/>
    </row>
    <row r="1272" spans="2:10" x14ac:dyDescent="0.25">
      <c r="B1272" s="18"/>
      <c r="C1272" s="17"/>
      <c r="D1272" s="33">
        <f>IFERROR(VLOOKUP(A1272,'Banco de dados'!$A$6:H1468, 8,0),0)</f>
        <v>0</v>
      </c>
      <c r="E1272" s="26">
        <f t="shared" si="59"/>
        <v>0</v>
      </c>
      <c r="F1272" s="29">
        <f t="shared" si="57"/>
        <v>0</v>
      </c>
      <c r="G1272" s="23">
        <f t="shared" si="58"/>
        <v>0</v>
      </c>
      <c r="H1272" s="22">
        <f>IFERROR(VLOOKUP(A1272,'Banco de dados'!$A$6:F1468, 3,0),0)</f>
        <v>0</v>
      </c>
      <c r="I1272" s="24">
        <f>IFERROR(VLOOKUP(A1272,'Banco de dados'!$A$6:$F$199, 5,0),0)</f>
        <v>0</v>
      </c>
      <c r="J1272" s="19"/>
    </row>
    <row r="1273" spans="2:10" x14ac:dyDescent="0.25">
      <c r="B1273" s="18"/>
      <c r="C1273" s="17"/>
      <c r="D1273" s="33">
        <f>IFERROR(VLOOKUP(A1273,'Banco de dados'!$A$6:H1469, 8,0),0)</f>
        <v>0</v>
      </c>
      <c r="E1273" s="26">
        <f t="shared" si="59"/>
        <v>0</v>
      </c>
      <c r="F1273" s="29">
        <f t="shared" si="57"/>
        <v>0</v>
      </c>
      <c r="G1273" s="23">
        <f t="shared" si="58"/>
        <v>0</v>
      </c>
      <c r="H1273" s="22">
        <f>IFERROR(VLOOKUP(A1273,'Banco de dados'!$A$6:F1469, 3,0),0)</f>
        <v>0</v>
      </c>
      <c r="I1273" s="24">
        <f>IFERROR(VLOOKUP(A1273,'Banco de dados'!$A$6:$F$199, 5,0),0)</f>
        <v>0</v>
      </c>
      <c r="J1273" s="19"/>
    </row>
    <row r="1274" spans="2:10" x14ac:dyDescent="0.25">
      <c r="B1274" s="18"/>
      <c r="C1274" s="17"/>
      <c r="D1274" s="33">
        <f>IFERROR(VLOOKUP(A1274,'Banco de dados'!$A$6:H1470, 8,0),0)</f>
        <v>0</v>
      </c>
      <c r="E1274" s="26">
        <f t="shared" si="59"/>
        <v>0</v>
      </c>
      <c r="F1274" s="29">
        <f t="shared" si="57"/>
        <v>0</v>
      </c>
      <c r="G1274" s="23">
        <f t="shared" si="58"/>
        <v>0</v>
      </c>
      <c r="H1274" s="22">
        <f>IFERROR(VLOOKUP(A1274,'Banco de dados'!$A$6:F1470, 3,0),0)</f>
        <v>0</v>
      </c>
      <c r="I1274" s="24">
        <f>IFERROR(VLOOKUP(A1274,'Banco de dados'!$A$6:$F$199, 5,0),0)</f>
        <v>0</v>
      </c>
      <c r="J1274" s="19"/>
    </row>
    <row r="1275" spans="2:10" x14ac:dyDescent="0.25">
      <c r="B1275" s="18"/>
      <c r="C1275" s="17"/>
      <c r="D1275" s="33">
        <f>IFERROR(VLOOKUP(A1275,'Banco de dados'!$A$6:H1471, 8,0),0)</f>
        <v>0</v>
      </c>
      <c r="E1275" s="26">
        <f t="shared" si="59"/>
        <v>0</v>
      </c>
      <c r="F1275" s="29">
        <f t="shared" si="57"/>
        <v>0</v>
      </c>
      <c r="G1275" s="23">
        <f t="shared" si="58"/>
        <v>0</v>
      </c>
      <c r="H1275" s="22">
        <f>IFERROR(VLOOKUP(A1275,'Banco de dados'!$A$6:F1471, 3,0),0)</f>
        <v>0</v>
      </c>
      <c r="I1275" s="24">
        <f>IFERROR(VLOOKUP(A1275,'Banco de dados'!$A$6:$F$199, 5,0),0)</f>
        <v>0</v>
      </c>
      <c r="J1275" s="19"/>
    </row>
    <row r="1276" spans="2:10" x14ac:dyDescent="0.25">
      <c r="B1276" s="18"/>
      <c r="C1276" s="17"/>
      <c r="D1276" s="33">
        <f>IFERROR(VLOOKUP(A1276,'Banco de dados'!$A$6:H1472, 8,0),0)</f>
        <v>0</v>
      </c>
      <c r="E1276" s="26">
        <f t="shared" si="59"/>
        <v>0</v>
      </c>
      <c r="F1276" s="29">
        <f t="shared" si="57"/>
        <v>0</v>
      </c>
      <c r="G1276" s="23">
        <f t="shared" si="58"/>
        <v>0</v>
      </c>
      <c r="H1276" s="22">
        <f>IFERROR(VLOOKUP(A1276,'Banco de dados'!$A$6:F1472, 3,0),0)</f>
        <v>0</v>
      </c>
      <c r="I1276" s="24">
        <f>IFERROR(VLOOKUP(A1276,'Banco de dados'!$A$6:$F$199, 5,0),0)</f>
        <v>0</v>
      </c>
      <c r="J1276" s="19"/>
    </row>
    <row r="1277" spans="2:10" x14ac:dyDescent="0.25">
      <c r="B1277" s="18"/>
      <c r="C1277" s="17"/>
      <c r="D1277" s="33">
        <f>IFERROR(VLOOKUP(A1277,'Banco de dados'!$A$6:H1473, 8,0),0)</f>
        <v>0</v>
      </c>
      <c r="E1277" s="26">
        <f t="shared" si="59"/>
        <v>0</v>
      </c>
      <c r="F1277" s="29">
        <f t="shared" si="57"/>
        <v>0</v>
      </c>
      <c r="G1277" s="23">
        <f t="shared" si="58"/>
        <v>0</v>
      </c>
      <c r="H1277" s="22">
        <f>IFERROR(VLOOKUP(A1277,'Banco de dados'!$A$6:F1473, 3,0),0)</f>
        <v>0</v>
      </c>
      <c r="I1277" s="24">
        <f>IFERROR(VLOOKUP(A1277,'Banco de dados'!$A$6:$F$199, 5,0),0)</f>
        <v>0</v>
      </c>
      <c r="J1277" s="19"/>
    </row>
    <row r="1278" spans="2:10" x14ac:dyDescent="0.25">
      <c r="B1278" s="18"/>
      <c r="C1278" s="17"/>
      <c r="D1278" s="33">
        <f>IFERROR(VLOOKUP(A1278,'Banco de dados'!$A$6:H1474, 8,0),0)</f>
        <v>0</v>
      </c>
      <c r="E1278" s="26">
        <f t="shared" si="59"/>
        <v>0</v>
      </c>
      <c r="F1278" s="29">
        <f t="shared" si="57"/>
        <v>0</v>
      </c>
      <c r="G1278" s="23">
        <f t="shared" si="58"/>
        <v>0</v>
      </c>
      <c r="H1278" s="22">
        <f>IFERROR(VLOOKUP(A1278,'Banco de dados'!$A$6:F1474, 3,0),0)</f>
        <v>0</v>
      </c>
      <c r="I1278" s="24">
        <f>IFERROR(VLOOKUP(A1278,'Banco de dados'!$A$6:$F$199, 5,0),0)</f>
        <v>0</v>
      </c>
      <c r="J1278" s="19"/>
    </row>
    <row r="1279" spans="2:10" x14ac:dyDescent="0.25">
      <c r="B1279" s="18"/>
      <c r="C1279" s="17"/>
      <c r="D1279" s="33">
        <f>IFERROR(VLOOKUP(A1279,'Banco de dados'!$A$6:H1475, 8,0),0)</f>
        <v>0</v>
      </c>
      <c r="E1279" s="26">
        <f t="shared" si="59"/>
        <v>0</v>
      </c>
      <c r="F1279" s="29">
        <f t="shared" si="57"/>
        <v>0</v>
      </c>
      <c r="G1279" s="23">
        <f t="shared" si="58"/>
        <v>0</v>
      </c>
      <c r="H1279" s="22">
        <f>IFERROR(VLOOKUP(A1279,'Banco de dados'!$A$6:F1475, 3,0),0)</f>
        <v>0</v>
      </c>
      <c r="I1279" s="24">
        <f>IFERROR(VLOOKUP(A1279,'Banco de dados'!$A$6:$F$199, 5,0),0)</f>
        <v>0</v>
      </c>
      <c r="J1279" s="19"/>
    </row>
    <row r="1280" spans="2:10" x14ac:dyDescent="0.25">
      <c r="B1280" s="18"/>
      <c r="C1280" s="17"/>
      <c r="D1280" s="33">
        <f>IFERROR(VLOOKUP(A1280,'Banco de dados'!$A$6:H1476, 8,0),0)</f>
        <v>0</v>
      </c>
      <c r="E1280" s="26">
        <f t="shared" si="59"/>
        <v>0</v>
      </c>
      <c r="F1280" s="29">
        <f t="shared" si="57"/>
        <v>0</v>
      </c>
      <c r="G1280" s="23">
        <f t="shared" si="58"/>
        <v>0</v>
      </c>
      <c r="H1280" s="22">
        <f>IFERROR(VLOOKUP(A1280,'Banco de dados'!$A$6:F1476, 3,0),0)</f>
        <v>0</v>
      </c>
      <c r="I1280" s="24">
        <f>IFERROR(VLOOKUP(A1280,'Banco de dados'!$A$6:$F$199, 5,0),0)</f>
        <v>0</v>
      </c>
      <c r="J1280" s="19"/>
    </row>
    <row r="1281" spans="2:10" x14ac:dyDescent="0.25">
      <c r="B1281" s="18"/>
      <c r="C1281" s="17"/>
      <c r="D1281" s="33">
        <f>IFERROR(VLOOKUP(A1281,'Banco de dados'!$A$6:H1477, 8,0),0)</f>
        <v>0</v>
      </c>
      <c r="E1281" s="26">
        <f t="shared" si="59"/>
        <v>0</v>
      </c>
      <c r="F1281" s="29">
        <f t="shared" si="57"/>
        <v>0</v>
      </c>
      <c r="G1281" s="23">
        <f t="shared" si="58"/>
        <v>0</v>
      </c>
      <c r="H1281" s="22">
        <f>IFERROR(VLOOKUP(A1281,'Banco de dados'!$A$6:F1477, 3,0),0)</f>
        <v>0</v>
      </c>
      <c r="I1281" s="24">
        <f>IFERROR(VLOOKUP(A1281,'Banco de dados'!$A$6:$F$199, 5,0),0)</f>
        <v>0</v>
      </c>
      <c r="J1281" s="19"/>
    </row>
    <row r="1282" spans="2:10" x14ac:dyDescent="0.25">
      <c r="B1282" s="18"/>
      <c r="C1282" s="17"/>
      <c r="D1282" s="33">
        <f>IFERROR(VLOOKUP(A1282,'Banco de dados'!$A$6:H1478, 8,0),0)</f>
        <v>0</v>
      </c>
      <c r="E1282" s="26">
        <f t="shared" si="59"/>
        <v>0</v>
      </c>
      <c r="F1282" s="29">
        <f t="shared" si="57"/>
        <v>0</v>
      </c>
      <c r="G1282" s="23">
        <f t="shared" si="58"/>
        <v>0</v>
      </c>
      <c r="H1282" s="22">
        <f>IFERROR(VLOOKUP(A1282,'Banco de dados'!$A$6:F1478, 3,0),0)</f>
        <v>0</v>
      </c>
      <c r="I1282" s="24">
        <f>IFERROR(VLOOKUP(A1282,'Banco de dados'!$A$6:$F$199, 5,0),0)</f>
        <v>0</v>
      </c>
      <c r="J1282" s="19"/>
    </row>
    <row r="1283" spans="2:10" x14ac:dyDescent="0.25">
      <c r="B1283" s="18"/>
      <c r="C1283" s="17"/>
      <c r="D1283" s="33">
        <f>IFERROR(VLOOKUP(A1283,'Banco de dados'!$A$6:H1479, 8,0),0)</f>
        <v>0</v>
      </c>
      <c r="E1283" s="26">
        <f t="shared" si="59"/>
        <v>0</v>
      </c>
      <c r="F1283" s="29">
        <f t="shared" ref="F1283:F1346" si="60">E1283*I1283</f>
        <v>0</v>
      </c>
      <c r="G1283" s="23">
        <f t="shared" ref="G1283:G1346" si="61">E1283*H1283</f>
        <v>0</v>
      </c>
      <c r="H1283" s="22">
        <f>IFERROR(VLOOKUP(A1283,'Banco de dados'!$A$6:F1479, 3,0),0)</f>
        <v>0</v>
      </c>
      <c r="I1283" s="24">
        <f>IFERROR(VLOOKUP(A1283,'Banco de dados'!$A$6:$F$199, 5,0),0)</f>
        <v>0</v>
      </c>
      <c r="J1283" s="19"/>
    </row>
    <row r="1284" spans="2:10" x14ac:dyDescent="0.25">
      <c r="B1284" s="18"/>
      <c r="C1284" s="17"/>
      <c r="D1284" s="33">
        <f>IFERROR(VLOOKUP(A1284,'Banco de dados'!$A$6:H1480, 8,0),0)</f>
        <v>0</v>
      </c>
      <c r="E1284" s="26">
        <f t="shared" ref="E1284:E1347" si="62">B1284*C1284</f>
        <v>0</v>
      </c>
      <c r="F1284" s="29">
        <f t="shared" si="60"/>
        <v>0</v>
      </c>
      <c r="G1284" s="23">
        <f t="shared" si="61"/>
        <v>0</v>
      </c>
      <c r="H1284" s="22">
        <f>IFERROR(VLOOKUP(A1284,'Banco de dados'!$A$6:F1480, 3,0),0)</f>
        <v>0</v>
      </c>
      <c r="I1284" s="24">
        <f>IFERROR(VLOOKUP(A1284,'Banco de dados'!$A$6:$F$199, 5,0),0)</f>
        <v>0</v>
      </c>
      <c r="J1284" s="19"/>
    </row>
    <row r="1285" spans="2:10" x14ac:dyDescent="0.25">
      <c r="B1285" s="18"/>
      <c r="C1285" s="17"/>
      <c r="D1285" s="33">
        <f>IFERROR(VLOOKUP(A1285,'Banco de dados'!$A$6:H1481, 8,0),0)</f>
        <v>0</v>
      </c>
      <c r="E1285" s="26">
        <f t="shared" si="62"/>
        <v>0</v>
      </c>
      <c r="F1285" s="29">
        <f t="shared" si="60"/>
        <v>0</v>
      </c>
      <c r="G1285" s="23">
        <f t="shared" si="61"/>
        <v>0</v>
      </c>
      <c r="H1285" s="22">
        <f>IFERROR(VLOOKUP(A1285,'Banco de dados'!$A$6:F1481, 3,0),0)</f>
        <v>0</v>
      </c>
      <c r="I1285" s="24">
        <f>IFERROR(VLOOKUP(A1285,'Banco de dados'!$A$6:$F$199, 5,0),0)</f>
        <v>0</v>
      </c>
      <c r="J1285" s="19"/>
    </row>
    <row r="1286" spans="2:10" x14ac:dyDescent="0.25">
      <c r="B1286" s="18"/>
      <c r="C1286" s="17"/>
      <c r="D1286" s="33">
        <f>IFERROR(VLOOKUP(A1286,'Banco de dados'!$A$6:H1482, 8,0),0)</f>
        <v>0</v>
      </c>
      <c r="E1286" s="26">
        <f t="shared" si="62"/>
        <v>0</v>
      </c>
      <c r="F1286" s="29">
        <f t="shared" si="60"/>
        <v>0</v>
      </c>
      <c r="G1286" s="23">
        <f t="shared" si="61"/>
        <v>0</v>
      </c>
      <c r="H1286" s="22">
        <f>IFERROR(VLOOKUP(A1286,'Banco de dados'!$A$6:F1482, 3,0),0)</f>
        <v>0</v>
      </c>
      <c r="I1286" s="24">
        <f>IFERROR(VLOOKUP(A1286,'Banco de dados'!$A$6:$F$199, 5,0),0)</f>
        <v>0</v>
      </c>
      <c r="J1286" s="19"/>
    </row>
    <row r="1287" spans="2:10" x14ac:dyDescent="0.25">
      <c r="B1287" s="18"/>
      <c r="C1287" s="17"/>
      <c r="D1287" s="33">
        <f>IFERROR(VLOOKUP(A1287,'Banco de dados'!$A$6:H1483, 8,0),0)</f>
        <v>0</v>
      </c>
      <c r="E1287" s="26">
        <f t="shared" si="62"/>
        <v>0</v>
      </c>
      <c r="F1287" s="29">
        <f t="shared" si="60"/>
        <v>0</v>
      </c>
      <c r="G1287" s="23">
        <f t="shared" si="61"/>
        <v>0</v>
      </c>
      <c r="H1287" s="22">
        <f>IFERROR(VLOOKUP(A1287,'Banco de dados'!$A$6:F1483, 3,0),0)</f>
        <v>0</v>
      </c>
      <c r="I1287" s="24">
        <f>IFERROR(VLOOKUP(A1287,'Banco de dados'!$A$6:$F$199, 5,0),0)</f>
        <v>0</v>
      </c>
      <c r="J1287" s="19"/>
    </row>
    <row r="1288" spans="2:10" x14ac:dyDescent="0.25">
      <c r="B1288" s="18"/>
      <c r="C1288" s="17"/>
      <c r="D1288" s="33">
        <f>IFERROR(VLOOKUP(A1288,'Banco de dados'!$A$6:H1484, 8,0),0)</f>
        <v>0</v>
      </c>
      <c r="E1288" s="26">
        <f t="shared" si="62"/>
        <v>0</v>
      </c>
      <c r="F1288" s="29">
        <f t="shared" si="60"/>
        <v>0</v>
      </c>
      <c r="G1288" s="23">
        <f t="shared" si="61"/>
        <v>0</v>
      </c>
      <c r="H1288" s="22">
        <f>IFERROR(VLOOKUP(A1288,'Banco de dados'!$A$6:F1484, 3,0),0)</f>
        <v>0</v>
      </c>
      <c r="I1288" s="24">
        <f>IFERROR(VLOOKUP(A1288,'Banco de dados'!$A$6:$F$199, 5,0),0)</f>
        <v>0</v>
      </c>
      <c r="J1288" s="19"/>
    </row>
    <row r="1289" spans="2:10" x14ac:dyDescent="0.25">
      <c r="B1289" s="18"/>
      <c r="C1289" s="17"/>
      <c r="D1289" s="33">
        <f>IFERROR(VLOOKUP(A1289,'Banco de dados'!$A$6:H1485, 8,0),0)</f>
        <v>0</v>
      </c>
      <c r="E1289" s="26">
        <f t="shared" si="62"/>
        <v>0</v>
      </c>
      <c r="F1289" s="29">
        <f t="shared" si="60"/>
        <v>0</v>
      </c>
      <c r="G1289" s="23">
        <f t="shared" si="61"/>
        <v>0</v>
      </c>
      <c r="H1289" s="22">
        <f>IFERROR(VLOOKUP(A1289,'Banco de dados'!$A$6:F1485, 3,0),0)</f>
        <v>0</v>
      </c>
      <c r="I1289" s="24">
        <f>IFERROR(VLOOKUP(A1289,'Banco de dados'!$A$6:$F$199, 5,0),0)</f>
        <v>0</v>
      </c>
      <c r="J1289" s="19"/>
    </row>
    <row r="1290" spans="2:10" x14ac:dyDescent="0.25">
      <c r="B1290" s="18"/>
      <c r="C1290" s="17"/>
      <c r="D1290" s="33">
        <f>IFERROR(VLOOKUP(A1290,'Banco de dados'!$A$6:H1486, 8,0),0)</f>
        <v>0</v>
      </c>
      <c r="E1290" s="26">
        <f t="shared" si="62"/>
        <v>0</v>
      </c>
      <c r="F1290" s="29">
        <f t="shared" si="60"/>
        <v>0</v>
      </c>
      <c r="G1290" s="23">
        <f t="shared" si="61"/>
        <v>0</v>
      </c>
      <c r="H1290" s="22">
        <f>IFERROR(VLOOKUP(A1290,'Banco de dados'!$A$6:F1486, 3,0),0)</f>
        <v>0</v>
      </c>
      <c r="I1290" s="24">
        <f>IFERROR(VLOOKUP(A1290,'Banco de dados'!$A$6:$F$199, 5,0),0)</f>
        <v>0</v>
      </c>
      <c r="J1290" s="19"/>
    </row>
    <row r="1291" spans="2:10" x14ac:dyDescent="0.25">
      <c r="B1291" s="18"/>
      <c r="C1291" s="17"/>
      <c r="D1291" s="33">
        <f>IFERROR(VLOOKUP(A1291,'Banco de dados'!$A$6:H1487, 8,0),0)</f>
        <v>0</v>
      </c>
      <c r="E1291" s="26">
        <f t="shared" si="62"/>
        <v>0</v>
      </c>
      <c r="F1291" s="29">
        <f t="shared" si="60"/>
        <v>0</v>
      </c>
      <c r="G1291" s="23">
        <f t="shared" si="61"/>
        <v>0</v>
      </c>
      <c r="H1291" s="22">
        <f>IFERROR(VLOOKUP(A1291,'Banco de dados'!$A$6:F1487, 3,0),0)</f>
        <v>0</v>
      </c>
      <c r="I1291" s="24">
        <f>IFERROR(VLOOKUP(A1291,'Banco de dados'!$A$6:$F$199, 5,0),0)</f>
        <v>0</v>
      </c>
      <c r="J1291" s="19"/>
    </row>
    <row r="1292" spans="2:10" x14ac:dyDescent="0.25">
      <c r="B1292" s="18"/>
      <c r="C1292" s="17"/>
      <c r="D1292" s="33">
        <f>IFERROR(VLOOKUP(A1292,'Banco de dados'!$A$6:H1488, 8,0),0)</f>
        <v>0</v>
      </c>
      <c r="E1292" s="26">
        <f t="shared" si="62"/>
        <v>0</v>
      </c>
      <c r="F1292" s="29">
        <f t="shared" si="60"/>
        <v>0</v>
      </c>
      <c r="G1292" s="23">
        <f t="shared" si="61"/>
        <v>0</v>
      </c>
      <c r="H1292" s="22">
        <f>IFERROR(VLOOKUP(A1292,'Banco de dados'!$A$6:F1488, 3,0),0)</f>
        <v>0</v>
      </c>
      <c r="I1292" s="24">
        <f>IFERROR(VLOOKUP(A1292,'Banco de dados'!$A$6:$F$199, 5,0),0)</f>
        <v>0</v>
      </c>
      <c r="J1292" s="19"/>
    </row>
    <row r="1293" spans="2:10" x14ac:dyDescent="0.25">
      <c r="B1293" s="18"/>
      <c r="C1293" s="17"/>
      <c r="D1293" s="33">
        <f>IFERROR(VLOOKUP(A1293,'Banco de dados'!$A$6:H1489, 8,0),0)</f>
        <v>0</v>
      </c>
      <c r="E1293" s="26">
        <f t="shared" si="62"/>
        <v>0</v>
      </c>
      <c r="F1293" s="29">
        <f t="shared" si="60"/>
        <v>0</v>
      </c>
      <c r="G1293" s="23">
        <f t="shared" si="61"/>
        <v>0</v>
      </c>
      <c r="H1293" s="22">
        <f>IFERROR(VLOOKUP(A1293,'Banco de dados'!$A$6:F1489, 3,0),0)</f>
        <v>0</v>
      </c>
      <c r="I1293" s="24">
        <f>IFERROR(VLOOKUP(A1293,'Banco de dados'!$A$6:$F$199, 5,0),0)</f>
        <v>0</v>
      </c>
      <c r="J1293" s="19"/>
    </row>
    <row r="1294" spans="2:10" x14ac:dyDescent="0.25">
      <c r="B1294" s="18"/>
      <c r="C1294" s="17"/>
      <c r="D1294" s="33">
        <f>IFERROR(VLOOKUP(A1294,'Banco de dados'!$A$6:H1490, 8,0),0)</f>
        <v>0</v>
      </c>
      <c r="E1294" s="26">
        <f t="shared" si="62"/>
        <v>0</v>
      </c>
      <c r="F1294" s="29">
        <f t="shared" si="60"/>
        <v>0</v>
      </c>
      <c r="G1294" s="23">
        <f t="shared" si="61"/>
        <v>0</v>
      </c>
      <c r="H1294" s="22">
        <f>IFERROR(VLOOKUP(A1294,'Banco de dados'!$A$6:F1490, 3,0),0)</f>
        <v>0</v>
      </c>
      <c r="I1294" s="24">
        <f>IFERROR(VLOOKUP(A1294,'Banco de dados'!$A$6:$F$199, 5,0),0)</f>
        <v>0</v>
      </c>
      <c r="J1294" s="19"/>
    </row>
    <row r="1295" spans="2:10" x14ac:dyDescent="0.25">
      <c r="B1295" s="18"/>
      <c r="C1295" s="17"/>
      <c r="D1295" s="33">
        <f>IFERROR(VLOOKUP(A1295,'Banco de dados'!$A$6:H1491, 8,0),0)</f>
        <v>0</v>
      </c>
      <c r="E1295" s="26">
        <f t="shared" si="62"/>
        <v>0</v>
      </c>
      <c r="F1295" s="29">
        <f t="shared" si="60"/>
        <v>0</v>
      </c>
      <c r="G1295" s="23">
        <f t="shared" si="61"/>
        <v>0</v>
      </c>
      <c r="H1295" s="22">
        <f>IFERROR(VLOOKUP(A1295,'Banco de dados'!$A$6:F1491, 3,0),0)</f>
        <v>0</v>
      </c>
      <c r="I1295" s="24">
        <f>IFERROR(VLOOKUP(A1295,'Banco de dados'!$A$6:$F$199, 5,0),0)</f>
        <v>0</v>
      </c>
      <c r="J1295" s="19"/>
    </row>
    <row r="1296" spans="2:10" x14ac:dyDescent="0.25">
      <c r="B1296" s="18"/>
      <c r="C1296" s="17"/>
      <c r="D1296" s="33">
        <f>IFERROR(VLOOKUP(A1296,'Banco de dados'!$A$6:H1492, 8,0),0)</f>
        <v>0</v>
      </c>
      <c r="E1296" s="26">
        <f t="shared" si="62"/>
        <v>0</v>
      </c>
      <c r="F1296" s="29">
        <f t="shared" si="60"/>
        <v>0</v>
      </c>
      <c r="G1296" s="23">
        <f t="shared" si="61"/>
        <v>0</v>
      </c>
      <c r="H1296" s="22">
        <f>IFERROR(VLOOKUP(A1296,'Banco de dados'!$A$6:F1492, 3,0),0)</f>
        <v>0</v>
      </c>
      <c r="I1296" s="24">
        <f>IFERROR(VLOOKUP(A1296,'Banco de dados'!$A$6:$F$199, 5,0),0)</f>
        <v>0</v>
      </c>
      <c r="J1296" s="19"/>
    </row>
    <row r="1297" spans="2:10" x14ac:dyDescent="0.25">
      <c r="B1297" s="18"/>
      <c r="C1297" s="17"/>
      <c r="D1297" s="33">
        <f>IFERROR(VLOOKUP(A1297,'Banco de dados'!$A$6:H1493, 8,0),0)</f>
        <v>0</v>
      </c>
      <c r="E1297" s="26">
        <f t="shared" si="62"/>
        <v>0</v>
      </c>
      <c r="F1297" s="29">
        <f t="shared" si="60"/>
        <v>0</v>
      </c>
      <c r="G1297" s="23">
        <f t="shared" si="61"/>
        <v>0</v>
      </c>
      <c r="H1297" s="22">
        <f>IFERROR(VLOOKUP(A1297,'Banco de dados'!$A$6:F1493, 3,0),0)</f>
        <v>0</v>
      </c>
      <c r="I1297" s="24">
        <f>IFERROR(VLOOKUP(A1297,'Banco de dados'!$A$6:$F$199, 5,0),0)</f>
        <v>0</v>
      </c>
      <c r="J1297" s="19"/>
    </row>
    <row r="1298" spans="2:10" x14ac:dyDescent="0.25">
      <c r="B1298" s="18"/>
      <c r="C1298" s="17"/>
      <c r="D1298" s="33">
        <f>IFERROR(VLOOKUP(A1298,'Banco de dados'!$A$6:H1494, 8,0),0)</f>
        <v>0</v>
      </c>
      <c r="E1298" s="26">
        <f t="shared" si="62"/>
        <v>0</v>
      </c>
      <c r="F1298" s="29">
        <f t="shared" si="60"/>
        <v>0</v>
      </c>
      <c r="G1298" s="23">
        <f t="shared" si="61"/>
        <v>0</v>
      </c>
      <c r="H1298" s="22">
        <f>IFERROR(VLOOKUP(A1298,'Banco de dados'!$A$6:F1494, 3,0),0)</f>
        <v>0</v>
      </c>
      <c r="I1298" s="24">
        <f>IFERROR(VLOOKUP(A1298,'Banco de dados'!$A$6:$F$199, 5,0),0)</f>
        <v>0</v>
      </c>
      <c r="J1298" s="19"/>
    </row>
    <row r="1299" spans="2:10" x14ac:dyDescent="0.25">
      <c r="B1299" s="18"/>
      <c r="C1299" s="17"/>
      <c r="D1299" s="33">
        <f>IFERROR(VLOOKUP(A1299,'Banco de dados'!$A$6:H1495, 8,0),0)</f>
        <v>0</v>
      </c>
      <c r="E1299" s="26">
        <f t="shared" si="62"/>
        <v>0</v>
      </c>
      <c r="F1299" s="29">
        <f t="shared" si="60"/>
        <v>0</v>
      </c>
      <c r="G1299" s="23">
        <f t="shared" si="61"/>
        <v>0</v>
      </c>
      <c r="H1299" s="22">
        <f>IFERROR(VLOOKUP(A1299,'Banco de dados'!$A$6:F1495, 3,0),0)</f>
        <v>0</v>
      </c>
      <c r="I1299" s="24">
        <f>IFERROR(VLOOKUP(A1299,'Banco de dados'!$A$6:$F$199, 5,0),0)</f>
        <v>0</v>
      </c>
      <c r="J1299" s="19"/>
    </row>
    <row r="1300" spans="2:10" x14ac:dyDescent="0.25">
      <c r="B1300" s="18"/>
      <c r="C1300" s="17"/>
      <c r="D1300" s="33">
        <f>IFERROR(VLOOKUP(A1300,'Banco de dados'!$A$6:H1496, 8,0),0)</f>
        <v>0</v>
      </c>
      <c r="E1300" s="26">
        <f t="shared" si="62"/>
        <v>0</v>
      </c>
      <c r="F1300" s="29">
        <f t="shared" si="60"/>
        <v>0</v>
      </c>
      <c r="G1300" s="23">
        <f t="shared" si="61"/>
        <v>0</v>
      </c>
      <c r="H1300" s="22">
        <f>IFERROR(VLOOKUP(A1300,'Banco de dados'!$A$6:F1496, 3,0),0)</f>
        <v>0</v>
      </c>
      <c r="I1300" s="24">
        <f>IFERROR(VLOOKUP(A1300,'Banco de dados'!$A$6:$F$199, 5,0),0)</f>
        <v>0</v>
      </c>
      <c r="J1300" s="19"/>
    </row>
    <row r="1301" spans="2:10" x14ac:dyDescent="0.25">
      <c r="B1301" s="18"/>
      <c r="C1301" s="17"/>
      <c r="D1301" s="33">
        <f>IFERROR(VLOOKUP(A1301,'Banco de dados'!$A$6:H1497, 8,0),0)</f>
        <v>0</v>
      </c>
      <c r="E1301" s="26">
        <f t="shared" si="62"/>
        <v>0</v>
      </c>
      <c r="F1301" s="29">
        <f t="shared" si="60"/>
        <v>0</v>
      </c>
      <c r="G1301" s="23">
        <f t="shared" si="61"/>
        <v>0</v>
      </c>
      <c r="H1301" s="22">
        <f>IFERROR(VLOOKUP(A1301,'Banco de dados'!$A$6:F1497, 3,0),0)</f>
        <v>0</v>
      </c>
      <c r="I1301" s="24">
        <f>IFERROR(VLOOKUP(A1301,'Banco de dados'!$A$6:$F$199, 5,0),0)</f>
        <v>0</v>
      </c>
      <c r="J1301" s="19"/>
    </row>
    <row r="1302" spans="2:10" x14ac:dyDescent="0.25">
      <c r="B1302" s="18"/>
      <c r="C1302" s="17"/>
      <c r="D1302" s="33">
        <f>IFERROR(VLOOKUP(A1302,'Banco de dados'!$A$6:H1498, 8,0),0)</f>
        <v>0</v>
      </c>
      <c r="E1302" s="26">
        <f t="shared" si="62"/>
        <v>0</v>
      </c>
      <c r="F1302" s="29">
        <f t="shared" si="60"/>
        <v>0</v>
      </c>
      <c r="G1302" s="23">
        <f t="shared" si="61"/>
        <v>0</v>
      </c>
      <c r="H1302" s="22">
        <f>IFERROR(VLOOKUP(A1302,'Banco de dados'!$A$6:F1498, 3,0),0)</f>
        <v>0</v>
      </c>
      <c r="I1302" s="24">
        <f>IFERROR(VLOOKUP(A1302,'Banco de dados'!$A$6:$F$199, 5,0),0)</f>
        <v>0</v>
      </c>
      <c r="J1302" s="19"/>
    </row>
    <row r="1303" spans="2:10" x14ac:dyDescent="0.25">
      <c r="B1303" s="18"/>
      <c r="C1303" s="17"/>
      <c r="D1303" s="33">
        <f>IFERROR(VLOOKUP(A1303,'Banco de dados'!$A$6:H1499, 8,0),0)</f>
        <v>0</v>
      </c>
      <c r="E1303" s="26">
        <f t="shared" si="62"/>
        <v>0</v>
      </c>
      <c r="F1303" s="29">
        <f t="shared" si="60"/>
        <v>0</v>
      </c>
      <c r="G1303" s="23">
        <f t="shared" si="61"/>
        <v>0</v>
      </c>
      <c r="H1303" s="22">
        <f>IFERROR(VLOOKUP(A1303,'Banco de dados'!$A$6:F1499, 3,0),0)</f>
        <v>0</v>
      </c>
      <c r="I1303" s="24">
        <f>IFERROR(VLOOKUP(A1303,'Banco de dados'!$A$6:$F$199, 5,0),0)</f>
        <v>0</v>
      </c>
      <c r="J1303" s="19"/>
    </row>
    <row r="1304" spans="2:10" x14ac:dyDescent="0.25">
      <c r="B1304" s="18"/>
      <c r="C1304" s="17"/>
      <c r="D1304" s="33">
        <f>IFERROR(VLOOKUP(A1304,'Banco de dados'!$A$6:H1500, 8,0),0)</f>
        <v>0</v>
      </c>
      <c r="E1304" s="26">
        <f t="shared" si="62"/>
        <v>0</v>
      </c>
      <c r="F1304" s="29">
        <f t="shared" si="60"/>
        <v>0</v>
      </c>
      <c r="G1304" s="23">
        <f t="shared" si="61"/>
        <v>0</v>
      </c>
      <c r="H1304" s="22">
        <f>IFERROR(VLOOKUP(A1304,'Banco de dados'!$A$6:F1500, 3,0),0)</f>
        <v>0</v>
      </c>
      <c r="I1304" s="24">
        <f>IFERROR(VLOOKUP(A1304,'Banco de dados'!$A$6:$F$199, 5,0),0)</f>
        <v>0</v>
      </c>
      <c r="J1304" s="19"/>
    </row>
    <row r="1305" spans="2:10" x14ac:dyDescent="0.25">
      <c r="B1305" s="18"/>
      <c r="C1305" s="17"/>
      <c r="D1305" s="33">
        <f>IFERROR(VLOOKUP(A1305,'Banco de dados'!$A$6:H1501, 8,0),0)</f>
        <v>0</v>
      </c>
      <c r="E1305" s="26">
        <f t="shared" si="62"/>
        <v>0</v>
      </c>
      <c r="F1305" s="29">
        <f t="shared" si="60"/>
        <v>0</v>
      </c>
      <c r="G1305" s="23">
        <f t="shared" si="61"/>
        <v>0</v>
      </c>
      <c r="H1305" s="22">
        <f>IFERROR(VLOOKUP(A1305,'Banco de dados'!$A$6:F1501, 3,0),0)</f>
        <v>0</v>
      </c>
      <c r="I1305" s="24">
        <f>IFERROR(VLOOKUP(A1305,'Banco de dados'!$A$6:$F$199, 5,0),0)</f>
        <v>0</v>
      </c>
      <c r="J1305" s="19"/>
    </row>
    <row r="1306" spans="2:10" x14ac:dyDescent="0.25">
      <c r="B1306" s="18"/>
      <c r="C1306" s="17"/>
      <c r="D1306" s="33">
        <f>IFERROR(VLOOKUP(A1306,'Banco de dados'!$A$6:H1502, 8,0),0)</f>
        <v>0</v>
      </c>
      <c r="E1306" s="26">
        <f t="shared" si="62"/>
        <v>0</v>
      </c>
      <c r="F1306" s="29">
        <f t="shared" si="60"/>
        <v>0</v>
      </c>
      <c r="G1306" s="23">
        <f t="shared" si="61"/>
        <v>0</v>
      </c>
      <c r="H1306" s="22">
        <f>IFERROR(VLOOKUP(A1306,'Banco de dados'!$A$6:F1502, 3,0),0)</f>
        <v>0</v>
      </c>
      <c r="I1306" s="24">
        <f>IFERROR(VLOOKUP(A1306,'Banco de dados'!$A$6:$F$199, 5,0),0)</f>
        <v>0</v>
      </c>
      <c r="J1306" s="19"/>
    </row>
    <row r="1307" spans="2:10" x14ac:dyDescent="0.25">
      <c r="B1307" s="18"/>
      <c r="C1307" s="17"/>
      <c r="D1307" s="33">
        <f>IFERROR(VLOOKUP(A1307,'Banco de dados'!$A$6:H1503, 8,0),0)</f>
        <v>0</v>
      </c>
      <c r="E1307" s="26">
        <f t="shared" si="62"/>
        <v>0</v>
      </c>
      <c r="F1307" s="29">
        <f t="shared" si="60"/>
        <v>0</v>
      </c>
      <c r="G1307" s="23">
        <f t="shared" si="61"/>
        <v>0</v>
      </c>
      <c r="H1307" s="22">
        <f>IFERROR(VLOOKUP(A1307,'Banco de dados'!$A$6:F1503, 3,0),0)</f>
        <v>0</v>
      </c>
      <c r="I1307" s="24">
        <f>IFERROR(VLOOKUP(A1307,'Banco de dados'!$A$6:$F$199, 5,0),0)</f>
        <v>0</v>
      </c>
      <c r="J1307" s="19"/>
    </row>
    <row r="1308" spans="2:10" x14ac:dyDescent="0.25">
      <c r="B1308" s="18"/>
      <c r="C1308" s="17"/>
      <c r="D1308" s="33">
        <f>IFERROR(VLOOKUP(A1308,'Banco de dados'!$A$6:H1504, 8,0),0)</f>
        <v>0</v>
      </c>
      <c r="E1308" s="26">
        <f t="shared" si="62"/>
        <v>0</v>
      </c>
      <c r="F1308" s="29">
        <f t="shared" si="60"/>
        <v>0</v>
      </c>
      <c r="G1308" s="23">
        <f t="shared" si="61"/>
        <v>0</v>
      </c>
      <c r="H1308" s="22">
        <f>IFERROR(VLOOKUP(A1308,'Banco de dados'!$A$6:F1504, 3,0),0)</f>
        <v>0</v>
      </c>
      <c r="I1308" s="24">
        <f>IFERROR(VLOOKUP(A1308,'Banco de dados'!$A$6:$F$199, 5,0),0)</f>
        <v>0</v>
      </c>
      <c r="J1308" s="19"/>
    </row>
    <row r="1309" spans="2:10" x14ac:dyDescent="0.25">
      <c r="B1309" s="18"/>
      <c r="C1309" s="17"/>
      <c r="D1309" s="33">
        <f>IFERROR(VLOOKUP(A1309,'Banco de dados'!$A$6:H1505, 8,0),0)</f>
        <v>0</v>
      </c>
      <c r="E1309" s="26">
        <f t="shared" si="62"/>
        <v>0</v>
      </c>
      <c r="F1309" s="29">
        <f t="shared" si="60"/>
        <v>0</v>
      </c>
      <c r="G1309" s="23">
        <f t="shared" si="61"/>
        <v>0</v>
      </c>
      <c r="H1309" s="22">
        <f>IFERROR(VLOOKUP(A1309,'Banco de dados'!$A$6:F1505, 3,0),0)</f>
        <v>0</v>
      </c>
      <c r="I1309" s="24">
        <f>IFERROR(VLOOKUP(A1309,'Banco de dados'!$A$6:$F$199, 5,0),0)</f>
        <v>0</v>
      </c>
      <c r="J1309" s="19"/>
    </row>
    <row r="1310" spans="2:10" x14ac:dyDescent="0.25">
      <c r="B1310" s="18"/>
      <c r="C1310" s="17"/>
      <c r="D1310" s="33">
        <f>IFERROR(VLOOKUP(A1310,'Banco de dados'!$A$6:H1506, 8,0),0)</f>
        <v>0</v>
      </c>
      <c r="E1310" s="26">
        <f t="shared" si="62"/>
        <v>0</v>
      </c>
      <c r="F1310" s="29">
        <f t="shared" si="60"/>
        <v>0</v>
      </c>
      <c r="G1310" s="23">
        <f t="shared" si="61"/>
        <v>0</v>
      </c>
      <c r="H1310" s="22">
        <f>IFERROR(VLOOKUP(A1310,'Banco de dados'!$A$6:F1506, 3,0),0)</f>
        <v>0</v>
      </c>
      <c r="I1310" s="24">
        <f>IFERROR(VLOOKUP(A1310,'Banco de dados'!$A$6:$F$199, 5,0),0)</f>
        <v>0</v>
      </c>
      <c r="J1310" s="19"/>
    </row>
    <row r="1311" spans="2:10" x14ac:dyDescent="0.25">
      <c r="B1311" s="18"/>
      <c r="C1311" s="17"/>
      <c r="D1311" s="33">
        <f>IFERROR(VLOOKUP(A1311,'Banco de dados'!$A$6:H1507, 8,0),0)</f>
        <v>0</v>
      </c>
      <c r="E1311" s="26">
        <f t="shared" si="62"/>
        <v>0</v>
      </c>
      <c r="F1311" s="29">
        <f t="shared" si="60"/>
        <v>0</v>
      </c>
      <c r="G1311" s="23">
        <f t="shared" si="61"/>
        <v>0</v>
      </c>
      <c r="H1311" s="22">
        <f>IFERROR(VLOOKUP(A1311,'Banco de dados'!$A$6:F1507, 3,0),0)</f>
        <v>0</v>
      </c>
      <c r="I1311" s="24">
        <f>IFERROR(VLOOKUP(A1311,'Banco de dados'!$A$6:$F$199, 5,0),0)</f>
        <v>0</v>
      </c>
      <c r="J1311" s="19"/>
    </row>
    <row r="1312" spans="2:10" x14ac:dyDescent="0.25">
      <c r="B1312" s="18"/>
      <c r="C1312" s="17"/>
      <c r="D1312" s="33">
        <f>IFERROR(VLOOKUP(A1312,'Banco de dados'!$A$6:H1508, 8,0),0)</f>
        <v>0</v>
      </c>
      <c r="E1312" s="26">
        <f t="shared" si="62"/>
        <v>0</v>
      </c>
      <c r="F1312" s="29">
        <f t="shared" si="60"/>
        <v>0</v>
      </c>
      <c r="G1312" s="23">
        <f t="shared" si="61"/>
        <v>0</v>
      </c>
      <c r="H1312" s="22">
        <f>IFERROR(VLOOKUP(A1312,'Banco de dados'!$A$6:F1508, 3,0),0)</f>
        <v>0</v>
      </c>
      <c r="I1312" s="24">
        <f>IFERROR(VLOOKUP(A1312,'Banco de dados'!$A$6:$F$199, 5,0),0)</f>
        <v>0</v>
      </c>
      <c r="J1312" s="19"/>
    </row>
    <row r="1313" spans="2:10" x14ac:dyDescent="0.25">
      <c r="B1313" s="18"/>
      <c r="C1313" s="17"/>
      <c r="D1313" s="33">
        <f>IFERROR(VLOOKUP(A1313,'Banco de dados'!$A$6:H1509, 8,0),0)</f>
        <v>0</v>
      </c>
      <c r="E1313" s="26">
        <f t="shared" si="62"/>
        <v>0</v>
      </c>
      <c r="F1313" s="29">
        <f t="shared" si="60"/>
        <v>0</v>
      </c>
      <c r="G1313" s="23">
        <f t="shared" si="61"/>
        <v>0</v>
      </c>
      <c r="H1313" s="22">
        <f>IFERROR(VLOOKUP(A1313,'Banco de dados'!$A$6:F1509, 3,0),0)</f>
        <v>0</v>
      </c>
      <c r="I1313" s="24">
        <f>IFERROR(VLOOKUP(A1313,'Banco de dados'!$A$6:$F$199, 5,0),0)</f>
        <v>0</v>
      </c>
      <c r="J1313" s="19"/>
    </row>
    <row r="1314" spans="2:10" x14ac:dyDescent="0.25">
      <c r="B1314" s="18"/>
      <c r="C1314" s="17"/>
      <c r="D1314" s="33">
        <f>IFERROR(VLOOKUP(A1314,'Banco de dados'!$A$6:H1510, 8,0),0)</f>
        <v>0</v>
      </c>
      <c r="E1314" s="26">
        <f t="shared" si="62"/>
        <v>0</v>
      </c>
      <c r="F1314" s="29">
        <f t="shared" si="60"/>
        <v>0</v>
      </c>
      <c r="G1314" s="23">
        <f t="shared" si="61"/>
        <v>0</v>
      </c>
      <c r="H1314" s="22">
        <f>IFERROR(VLOOKUP(A1314,'Banco de dados'!$A$6:F1510, 3,0),0)</f>
        <v>0</v>
      </c>
      <c r="I1314" s="24">
        <f>IFERROR(VLOOKUP(A1314,'Banco de dados'!$A$6:$F$199, 5,0),0)</f>
        <v>0</v>
      </c>
      <c r="J1314" s="19"/>
    </row>
    <row r="1315" spans="2:10" x14ac:dyDescent="0.25">
      <c r="B1315" s="18"/>
      <c r="C1315" s="17"/>
      <c r="D1315" s="33">
        <f>IFERROR(VLOOKUP(A1315,'Banco de dados'!$A$6:H1511, 8,0),0)</f>
        <v>0</v>
      </c>
      <c r="E1315" s="26">
        <f t="shared" si="62"/>
        <v>0</v>
      </c>
      <c r="F1315" s="29">
        <f t="shared" si="60"/>
        <v>0</v>
      </c>
      <c r="G1315" s="23">
        <f t="shared" si="61"/>
        <v>0</v>
      </c>
      <c r="H1315" s="22">
        <f>IFERROR(VLOOKUP(A1315,'Banco de dados'!$A$6:F1511, 3,0),0)</f>
        <v>0</v>
      </c>
      <c r="I1315" s="24">
        <f>IFERROR(VLOOKUP(A1315,'Banco de dados'!$A$6:$F$199, 5,0),0)</f>
        <v>0</v>
      </c>
      <c r="J1315" s="19"/>
    </row>
    <row r="1316" spans="2:10" x14ac:dyDescent="0.25">
      <c r="B1316" s="18"/>
      <c r="C1316" s="17"/>
      <c r="D1316" s="33">
        <f>IFERROR(VLOOKUP(A1316,'Banco de dados'!$A$6:H1512, 8,0),0)</f>
        <v>0</v>
      </c>
      <c r="E1316" s="26">
        <f t="shared" si="62"/>
        <v>0</v>
      </c>
      <c r="F1316" s="29">
        <f t="shared" si="60"/>
        <v>0</v>
      </c>
      <c r="G1316" s="23">
        <f t="shared" si="61"/>
        <v>0</v>
      </c>
      <c r="H1316" s="22">
        <f>IFERROR(VLOOKUP(A1316,'Banco de dados'!$A$6:F1512, 3,0),0)</f>
        <v>0</v>
      </c>
      <c r="I1316" s="24">
        <f>IFERROR(VLOOKUP(A1316,'Banco de dados'!$A$6:$F$199, 5,0),0)</f>
        <v>0</v>
      </c>
      <c r="J1316" s="19"/>
    </row>
    <row r="1317" spans="2:10" x14ac:dyDescent="0.25">
      <c r="B1317" s="18"/>
      <c r="C1317" s="17"/>
      <c r="D1317" s="33">
        <f>IFERROR(VLOOKUP(A1317,'Banco de dados'!$A$6:H1513, 8,0),0)</f>
        <v>0</v>
      </c>
      <c r="E1317" s="26">
        <f t="shared" si="62"/>
        <v>0</v>
      </c>
      <c r="F1317" s="29">
        <f t="shared" si="60"/>
        <v>0</v>
      </c>
      <c r="G1317" s="23">
        <f t="shared" si="61"/>
        <v>0</v>
      </c>
      <c r="H1317" s="22">
        <f>IFERROR(VLOOKUP(A1317,'Banco de dados'!$A$6:F1513, 3,0),0)</f>
        <v>0</v>
      </c>
      <c r="I1317" s="24">
        <f>IFERROR(VLOOKUP(A1317,'Banco de dados'!$A$6:$F$199, 5,0),0)</f>
        <v>0</v>
      </c>
      <c r="J1317" s="19"/>
    </row>
    <row r="1318" spans="2:10" x14ac:dyDescent="0.25">
      <c r="B1318" s="18"/>
      <c r="C1318" s="17"/>
      <c r="D1318" s="33">
        <f>IFERROR(VLOOKUP(A1318,'Banco de dados'!$A$6:H1514, 8,0),0)</f>
        <v>0</v>
      </c>
      <c r="E1318" s="26">
        <f t="shared" si="62"/>
        <v>0</v>
      </c>
      <c r="F1318" s="29">
        <f t="shared" si="60"/>
        <v>0</v>
      </c>
      <c r="G1318" s="23">
        <f t="shared" si="61"/>
        <v>0</v>
      </c>
      <c r="H1318" s="22">
        <f>IFERROR(VLOOKUP(A1318,'Banco de dados'!$A$6:F1514, 3,0),0)</f>
        <v>0</v>
      </c>
      <c r="I1318" s="24">
        <f>IFERROR(VLOOKUP(A1318,'Banco de dados'!$A$6:$F$199, 5,0),0)</f>
        <v>0</v>
      </c>
      <c r="J1318" s="19"/>
    </row>
    <row r="1319" spans="2:10" x14ac:dyDescent="0.25">
      <c r="B1319" s="18"/>
      <c r="C1319" s="17"/>
      <c r="D1319" s="33">
        <f>IFERROR(VLOOKUP(A1319,'Banco de dados'!$A$6:H1515, 8,0),0)</f>
        <v>0</v>
      </c>
      <c r="E1319" s="26">
        <f t="shared" si="62"/>
        <v>0</v>
      </c>
      <c r="F1319" s="29">
        <f t="shared" si="60"/>
        <v>0</v>
      </c>
      <c r="G1319" s="23">
        <f t="shared" si="61"/>
        <v>0</v>
      </c>
      <c r="H1319" s="22">
        <f>IFERROR(VLOOKUP(A1319,'Banco de dados'!$A$6:F1515, 3,0),0)</f>
        <v>0</v>
      </c>
      <c r="I1319" s="24">
        <f>IFERROR(VLOOKUP(A1319,'Banco de dados'!$A$6:$F$199, 5,0),0)</f>
        <v>0</v>
      </c>
      <c r="J1319" s="19"/>
    </row>
    <row r="1320" spans="2:10" x14ac:dyDescent="0.25">
      <c r="B1320" s="18"/>
      <c r="C1320" s="17"/>
      <c r="D1320" s="33">
        <f>IFERROR(VLOOKUP(A1320,'Banco de dados'!$A$6:H1516, 8,0),0)</f>
        <v>0</v>
      </c>
      <c r="E1320" s="26">
        <f t="shared" si="62"/>
        <v>0</v>
      </c>
      <c r="F1320" s="29">
        <f t="shared" si="60"/>
        <v>0</v>
      </c>
      <c r="G1320" s="23">
        <f t="shared" si="61"/>
        <v>0</v>
      </c>
      <c r="H1320" s="22">
        <f>IFERROR(VLOOKUP(A1320,'Banco de dados'!$A$6:F1516, 3,0),0)</f>
        <v>0</v>
      </c>
      <c r="I1320" s="24">
        <f>IFERROR(VLOOKUP(A1320,'Banco de dados'!$A$6:$F$199, 5,0),0)</f>
        <v>0</v>
      </c>
      <c r="J1320" s="19"/>
    </row>
    <row r="1321" spans="2:10" x14ac:dyDescent="0.25">
      <c r="B1321" s="18"/>
      <c r="C1321" s="17"/>
      <c r="D1321" s="33">
        <f>IFERROR(VLOOKUP(A1321,'Banco de dados'!$A$6:H1517, 8,0),0)</f>
        <v>0</v>
      </c>
      <c r="E1321" s="26">
        <f t="shared" si="62"/>
        <v>0</v>
      </c>
      <c r="F1321" s="29">
        <f t="shared" si="60"/>
        <v>0</v>
      </c>
      <c r="G1321" s="23">
        <f t="shared" si="61"/>
        <v>0</v>
      </c>
      <c r="H1321" s="22">
        <f>IFERROR(VLOOKUP(A1321,'Banco de dados'!$A$6:F1517, 3,0),0)</f>
        <v>0</v>
      </c>
      <c r="I1321" s="24">
        <f>IFERROR(VLOOKUP(A1321,'Banco de dados'!$A$6:$F$199, 5,0),0)</f>
        <v>0</v>
      </c>
      <c r="J1321" s="19"/>
    </row>
    <row r="1322" spans="2:10" x14ac:dyDescent="0.25">
      <c r="B1322" s="18"/>
      <c r="C1322" s="17"/>
      <c r="D1322" s="33">
        <f>IFERROR(VLOOKUP(A1322,'Banco de dados'!$A$6:H1518, 8,0),0)</f>
        <v>0</v>
      </c>
      <c r="E1322" s="26">
        <f t="shared" si="62"/>
        <v>0</v>
      </c>
      <c r="F1322" s="29">
        <f t="shared" si="60"/>
        <v>0</v>
      </c>
      <c r="G1322" s="23">
        <f t="shared" si="61"/>
        <v>0</v>
      </c>
      <c r="H1322" s="22">
        <f>IFERROR(VLOOKUP(A1322,'Banco de dados'!$A$6:F1518, 3,0),0)</f>
        <v>0</v>
      </c>
      <c r="I1322" s="24">
        <f>IFERROR(VLOOKUP(A1322,'Banco de dados'!$A$6:$F$199, 5,0),0)</f>
        <v>0</v>
      </c>
      <c r="J1322" s="19"/>
    </row>
    <row r="1323" spans="2:10" x14ac:dyDescent="0.25">
      <c r="B1323" s="18"/>
      <c r="C1323" s="17"/>
      <c r="D1323" s="33">
        <f>IFERROR(VLOOKUP(A1323,'Banco de dados'!$A$6:H1519, 8,0),0)</f>
        <v>0</v>
      </c>
      <c r="E1323" s="26">
        <f t="shared" si="62"/>
        <v>0</v>
      </c>
      <c r="F1323" s="29">
        <f t="shared" si="60"/>
        <v>0</v>
      </c>
      <c r="G1323" s="23">
        <f t="shared" si="61"/>
        <v>0</v>
      </c>
      <c r="H1323" s="22">
        <f>IFERROR(VLOOKUP(A1323,'Banco de dados'!$A$6:F1519, 3,0),0)</f>
        <v>0</v>
      </c>
      <c r="I1323" s="24">
        <f>IFERROR(VLOOKUP(A1323,'Banco de dados'!$A$6:$F$199, 5,0),0)</f>
        <v>0</v>
      </c>
      <c r="J1323" s="19"/>
    </row>
    <row r="1324" spans="2:10" x14ac:dyDescent="0.25">
      <c r="B1324" s="18"/>
      <c r="C1324" s="17"/>
      <c r="D1324" s="33">
        <f>IFERROR(VLOOKUP(A1324,'Banco de dados'!$A$6:H1520, 8,0),0)</f>
        <v>0</v>
      </c>
      <c r="E1324" s="26">
        <f t="shared" si="62"/>
        <v>0</v>
      </c>
      <c r="F1324" s="29">
        <f t="shared" si="60"/>
        <v>0</v>
      </c>
      <c r="G1324" s="23">
        <f t="shared" si="61"/>
        <v>0</v>
      </c>
      <c r="H1324" s="22">
        <f>IFERROR(VLOOKUP(A1324,'Banco de dados'!$A$6:F1520, 3,0),0)</f>
        <v>0</v>
      </c>
      <c r="I1324" s="24">
        <f>IFERROR(VLOOKUP(A1324,'Banco de dados'!$A$6:$F$199, 5,0),0)</f>
        <v>0</v>
      </c>
      <c r="J1324" s="19"/>
    </row>
    <row r="1325" spans="2:10" x14ac:dyDescent="0.25">
      <c r="B1325" s="18"/>
      <c r="C1325" s="17"/>
      <c r="D1325" s="33">
        <f>IFERROR(VLOOKUP(A1325,'Banco de dados'!$A$6:H1521, 8,0),0)</f>
        <v>0</v>
      </c>
      <c r="E1325" s="26">
        <f t="shared" si="62"/>
        <v>0</v>
      </c>
      <c r="F1325" s="29">
        <f t="shared" si="60"/>
        <v>0</v>
      </c>
      <c r="G1325" s="23">
        <f t="shared" si="61"/>
        <v>0</v>
      </c>
      <c r="H1325" s="22">
        <f>IFERROR(VLOOKUP(A1325,'Banco de dados'!$A$6:F1521, 3,0),0)</f>
        <v>0</v>
      </c>
      <c r="I1325" s="24">
        <f>IFERROR(VLOOKUP(A1325,'Banco de dados'!$A$6:$F$199, 5,0),0)</f>
        <v>0</v>
      </c>
      <c r="J1325" s="19"/>
    </row>
    <row r="1326" spans="2:10" x14ac:dyDescent="0.25">
      <c r="B1326" s="18"/>
      <c r="C1326" s="17"/>
      <c r="D1326" s="33">
        <f>IFERROR(VLOOKUP(A1326,'Banco de dados'!$A$6:H1522, 8,0),0)</f>
        <v>0</v>
      </c>
      <c r="E1326" s="26">
        <f t="shared" si="62"/>
        <v>0</v>
      </c>
      <c r="F1326" s="29">
        <f t="shared" si="60"/>
        <v>0</v>
      </c>
      <c r="G1326" s="23">
        <f t="shared" si="61"/>
        <v>0</v>
      </c>
      <c r="H1326" s="22">
        <f>IFERROR(VLOOKUP(A1326,'Banco de dados'!$A$6:F1522, 3,0),0)</f>
        <v>0</v>
      </c>
      <c r="I1326" s="24">
        <f>IFERROR(VLOOKUP(A1326,'Banco de dados'!$A$6:$F$199, 5,0),0)</f>
        <v>0</v>
      </c>
      <c r="J1326" s="19"/>
    </row>
    <row r="1327" spans="2:10" x14ac:dyDescent="0.25">
      <c r="B1327" s="18"/>
      <c r="C1327" s="17"/>
      <c r="D1327" s="33">
        <f>IFERROR(VLOOKUP(A1327,'Banco de dados'!$A$6:H1523, 8,0),0)</f>
        <v>0</v>
      </c>
      <c r="E1327" s="26">
        <f t="shared" si="62"/>
        <v>0</v>
      </c>
      <c r="F1327" s="29">
        <f t="shared" si="60"/>
        <v>0</v>
      </c>
      <c r="G1327" s="23">
        <f t="shared" si="61"/>
        <v>0</v>
      </c>
      <c r="H1327" s="22">
        <f>IFERROR(VLOOKUP(A1327,'Banco de dados'!$A$6:F1523, 3,0),0)</f>
        <v>0</v>
      </c>
      <c r="I1327" s="24">
        <f>IFERROR(VLOOKUP(A1327,'Banco de dados'!$A$6:$F$199, 5,0),0)</f>
        <v>0</v>
      </c>
      <c r="J1327" s="19"/>
    </row>
    <row r="1328" spans="2:10" x14ac:dyDescent="0.25">
      <c r="B1328" s="18"/>
      <c r="C1328" s="17"/>
      <c r="D1328" s="33">
        <f>IFERROR(VLOOKUP(A1328,'Banco de dados'!$A$6:H1524, 8,0),0)</f>
        <v>0</v>
      </c>
      <c r="E1328" s="26">
        <f t="shared" si="62"/>
        <v>0</v>
      </c>
      <c r="F1328" s="29">
        <f t="shared" si="60"/>
        <v>0</v>
      </c>
      <c r="G1328" s="23">
        <f t="shared" si="61"/>
        <v>0</v>
      </c>
      <c r="H1328" s="22">
        <f>IFERROR(VLOOKUP(A1328,'Banco de dados'!$A$6:F1524, 3,0),0)</f>
        <v>0</v>
      </c>
      <c r="I1328" s="24">
        <f>IFERROR(VLOOKUP(A1328,'Banco de dados'!$A$6:$F$199, 5,0),0)</f>
        <v>0</v>
      </c>
      <c r="J1328" s="19"/>
    </row>
    <row r="1329" spans="2:10" x14ac:dyDescent="0.25">
      <c r="B1329" s="18"/>
      <c r="C1329" s="17"/>
      <c r="D1329" s="33">
        <f>IFERROR(VLOOKUP(A1329,'Banco de dados'!$A$6:H1525, 8,0),0)</f>
        <v>0</v>
      </c>
      <c r="E1329" s="26">
        <f t="shared" si="62"/>
        <v>0</v>
      </c>
      <c r="F1329" s="29">
        <f t="shared" si="60"/>
        <v>0</v>
      </c>
      <c r="G1329" s="23">
        <f t="shared" si="61"/>
        <v>0</v>
      </c>
      <c r="H1329" s="22">
        <f>IFERROR(VLOOKUP(A1329,'Banco de dados'!$A$6:F1525, 3,0),0)</f>
        <v>0</v>
      </c>
      <c r="I1329" s="24">
        <f>IFERROR(VLOOKUP(A1329,'Banco de dados'!$A$6:$F$199, 5,0),0)</f>
        <v>0</v>
      </c>
      <c r="J1329" s="19"/>
    </row>
    <row r="1330" spans="2:10" x14ac:dyDescent="0.25">
      <c r="B1330" s="18"/>
      <c r="C1330" s="17"/>
      <c r="D1330" s="33">
        <f>IFERROR(VLOOKUP(A1330,'Banco de dados'!$A$6:H1526, 8,0),0)</f>
        <v>0</v>
      </c>
      <c r="E1330" s="26">
        <f t="shared" si="62"/>
        <v>0</v>
      </c>
      <c r="F1330" s="29">
        <f t="shared" si="60"/>
        <v>0</v>
      </c>
      <c r="G1330" s="23">
        <f t="shared" si="61"/>
        <v>0</v>
      </c>
      <c r="H1330" s="22">
        <f>IFERROR(VLOOKUP(A1330,'Banco de dados'!$A$6:F1526, 3,0),0)</f>
        <v>0</v>
      </c>
      <c r="I1330" s="24">
        <f>IFERROR(VLOOKUP(A1330,'Banco de dados'!$A$6:$F$199, 5,0),0)</f>
        <v>0</v>
      </c>
      <c r="J1330" s="19"/>
    </row>
    <row r="1331" spans="2:10" x14ac:dyDescent="0.25">
      <c r="B1331" s="18"/>
      <c r="C1331" s="17"/>
      <c r="D1331" s="33">
        <f>IFERROR(VLOOKUP(A1331,'Banco de dados'!$A$6:H1527, 8,0),0)</f>
        <v>0</v>
      </c>
      <c r="E1331" s="26">
        <f t="shared" si="62"/>
        <v>0</v>
      </c>
      <c r="F1331" s="29">
        <f t="shared" si="60"/>
        <v>0</v>
      </c>
      <c r="G1331" s="23">
        <f t="shared" si="61"/>
        <v>0</v>
      </c>
      <c r="H1331" s="22">
        <f>IFERROR(VLOOKUP(A1331,'Banco de dados'!$A$6:F1527, 3,0),0)</f>
        <v>0</v>
      </c>
      <c r="I1331" s="24">
        <f>IFERROR(VLOOKUP(A1331,'Banco de dados'!$A$6:$F$199, 5,0),0)</f>
        <v>0</v>
      </c>
      <c r="J1331" s="19"/>
    </row>
    <row r="1332" spans="2:10" x14ac:dyDescent="0.25">
      <c r="B1332" s="18"/>
      <c r="C1332" s="17"/>
      <c r="D1332" s="33">
        <f>IFERROR(VLOOKUP(A1332,'Banco de dados'!$A$6:H1528, 8,0),0)</f>
        <v>0</v>
      </c>
      <c r="E1332" s="26">
        <f t="shared" si="62"/>
        <v>0</v>
      </c>
      <c r="F1332" s="29">
        <f t="shared" si="60"/>
        <v>0</v>
      </c>
      <c r="G1332" s="23">
        <f t="shared" si="61"/>
        <v>0</v>
      </c>
      <c r="H1332" s="22">
        <f>IFERROR(VLOOKUP(A1332,'Banco de dados'!$A$6:F1528, 3,0),0)</f>
        <v>0</v>
      </c>
      <c r="I1332" s="24">
        <f>IFERROR(VLOOKUP(A1332,'Banco de dados'!$A$6:$F$199, 5,0),0)</f>
        <v>0</v>
      </c>
      <c r="J1332" s="19"/>
    </row>
    <row r="1333" spans="2:10" x14ac:dyDescent="0.25">
      <c r="B1333" s="18"/>
      <c r="C1333" s="17"/>
      <c r="D1333" s="33">
        <f>IFERROR(VLOOKUP(A1333,'Banco de dados'!$A$6:H1529, 8,0),0)</f>
        <v>0</v>
      </c>
      <c r="E1333" s="26">
        <f t="shared" si="62"/>
        <v>0</v>
      </c>
      <c r="F1333" s="29">
        <f t="shared" si="60"/>
        <v>0</v>
      </c>
      <c r="G1333" s="23">
        <f t="shared" si="61"/>
        <v>0</v>
      </c>
      <c r="H1333" s="22">
        <f>IFERROR(VLOOKUP(A1333,'Banco de dados'!$A$6:F1529, 3,0),0)</f>
        <v>0</v>
      </c>
      <c r="I1333" s="24">
        <f>IFERROR(VLOOKUP(A1333,'Banco de dados'!$A$6:$F$199, 5,0),0)</f>
        <v>0</v>
      </c>
      <c r="J1333" s="19"/>
    </row>
    <row r="1334" spans="2:10" x14ac:dyDescent="0.25">
      <c r="B1334" s="18"/>
      <c r="C1334" s="17"/>
      <c r="D1334" s="33">
        <f>IFERROR(VLOOKUP(A1334,'Banco de dados'!$A$6:H1530, 8,0),0)</f>
        <v>0</v>
      </c>
      <c r="E1334" s="26">
        <f t="shared" si="62"/>
        <v>0</v>
      </c>
      <c r="F1334" s="29">
        <f t="shared" si="60"/>
        <v>0</v>
      </c>
      <c r="G1334" s="23">
        <f t="shared" si="61"/>
        <v>0</v>
      </c>
      <c r="H1334" s="22">
        <f>IFERROR(VLOOKUP(A1334,'Banco de dados'!$A$6:F1530, 3,0),0)</f>
        <v>0</v>
      </c>
      <c r="I1334" s="24">
        <f>IFERROR(VLOOKUP(A1334,'Banco de dados'!$A$6:$F$199, 5,0),0)</f>
        <v>0</v>
      </c>
      <c r="J1334" s="19"/>
    </row>
    <row r="1335" spans="2:10" x14ac:dyDescent="0.25">
      <c r="B1335" s="18"/>
      <c r="C1335" s="17"/>
      <c r="D1335" s="33">
        <f>IFERROR(VLOOKUP(A1335,'Banco de dados'!$A$6:H1531, 8,0),0)</f>
        <v>0</v>
      </c>
      <c r="E1335" s="26">
        <f t="shared" si="62"/>
        <v>0</v>
      </c>
      <c r="F1335" s="29">
        <f t="shared" si="60"/>
        <v>0</v>
      </c>
      <c r="G1335" s="23">
        <f t="shared" si="61"/>
        <v>0</v>
      </c>
      <c r="H1335" s="22">
        <f>IFERROR(VLOOKUP(A1335,'Banco de dados'!$A$6:F1531, 3,0),0)</f>
        <v>0</v>
      </c>
      <c r="I1335" s="24">
        <f>IFERROR(VLOOKUP(A1335,'Banco de dados'!$A$6:$F$199, 5,0),0)</f>
        <v>0</v>
      </c>
      <c r="J1335" s="19"/>
    </row>
    <row r="1336" spans="2:10" x14ac:dyDescent="0.25">
      <c r="B1336" s="18"/>
      <c r="C1336" s="17"/>
      <c r="D1336" s="33">
        <f>IFERROR(VLOOKUP(A1336,'Banco de dados'!$A$6:H1532, 8,0),0)</f>
        <v>0</v>
      </c>
      <c r="E1336" s="26">
        <f t="shared" si="62"/>
        <v>0</v>
      </c>
      <c r="F1336" s="29">
        <f t="shared" si="60"/>
        <v>0</v>
      </c>
      <c r="G1336" s="23">
        <f t="shared" si="61"/>
        <v>0</v>
      </c>
      <c r="H1336" s="22">
        <f>IFERROR(VLOOKUP(A1336,'Banco de dados'!$A$6:F1532, 3,0),0)</f>
        <v>0</v>
      </c>
      <c r="I1336" s="24">
        <f>IFERROR(VLOOKUP(A1336,'Banco de dados'!$A$6:$F$199, 5,0),0)</f>
        <v>0</v>
      </c>
      <c r="J1336" s="19"/>
    </row>
    <row r="1337" spans="2:10" x14ac:dyDescent="0.25">
      <c r="B1337" s="18"/>
      <c r="C1337" s="17"/>
      <c r="D1337" s="33">
        <f>IFERROR(VLOOKUP(A1337,'Banco de dados'!$A$6:H1533, 8,0),0)</f>
        <v>0</v>
      </c>
      <c r="E1337" s="26">
        <f t="shared" si="62"/>
        <v>0</v>
      </c>
      <c r="F1337" s="29">
        <f t="shared" si="60"/>
        <v>0</v>
      </c>
      <c r="G1337" s="23">
        <f t="shared" si="61"/>
        <v>0</v>
      </c>
      <c r="H1337" s="22">
        <f>IFERROR(VLOOKUP(A1337,'Banco de dados'!$A$6:F1533, 3,0),0)</f>
        <v>0</v>
      </c>
      <c r="I1337" s="24">
        <f>IFERROR(VLOOKUP(A1337,'Banco de dados'!$A$6:$F$199, 5,0),0)</f>
        <v>0</v>
      </c>
      <c r="J1337" s="19"/>
    </row>
    <row r="1338" spans="2:10" x14ac:dyDescent="0.25">
      <c r="B1338" s="18"/>
      <c r="C1338" s="17"/>
      <c r="D1338" s="33">
        <f>IFERROR(VLOOKUP(A1338,'Banco de dados'!$A$6:H1534, 8,0),0)</f>
        <v>0</v>
      </c>
      <c r="E1338" s="26">
        <f t="shared" si="62"/>
        <v>0</v>
      </c>
      <c r="F1338" s="29">
        <f t="shared" si="60"/>
        <v>0</v>
      </c>
      <c r="G1338" s="23">
        <f t="shared" si="61"/>
        <v>0</v>
      </c>
      <c r="H1338" s="22">
        <f>IFERROR(VLOOKUP(A1338,'Banco de dados'!$A$6:F1534, 3,0),0)</f>
        <v>0</v>
      </c>
      <c r="I1338" s="24">
        <f>IFERROR(VLOOKUP(A1338,'Banco de dados'!$A$6:$F$199, 5,0),0)</f>
        <v>0</v>
      </c>
      <c r="J1338" s="19"/>
    </row>
    <row r="1339" spans="2:10" x14ac:dyDescent="0.25">
      <c r="B1339" s="18"/>
      <c r="C1339" s="17"/>
      <c r="D1339" s="33">
        <f>IFERROR(VLOOKUP(A1339,'Banco de dados'!$A$6:H1535, 8,0),0)</f>
        <v>0</v>
      </c>
      <c r="E1339" s="26">
        <f t="shared" si="62"/>
        <v>0</v>
      </c>
      <c r="F1339" s="29">
        <f t="shared" si="60"/>
        <v>0</v>
      </c>
      <c r="G1339" s="23">
        <f t="shared" si="61"/>
        <v>0</v>
      </c>
      <c r="H1339" s="22">
        <f>IFERROR(VLOOKUP(A1339,'Banco de dados'!$A$6:F1535, 3,0),0)</f>
        <v>0</v>
      </c>
      <c r="I1339" s="24">
        <f>IFERROR(VLOOKUP(A1339,'Banco de dados'!$A$6:$F$199, 5,0),0)</f>
        <v>0</v>
      </c>
      <c r="J1339" s="19"/>
    </row>
    <row r="1340" spans="2:10" x14ac:dyDescent="0.25">
      <c r="B1340" s="18"/>
      <c r="C1340" s="17"/>
      <c r="D1340" s="33">
        <f>IFERROR(VLOOKUP(A1340,'Banco de dados'!$A$6:H1536, 8,0),0)</f>
        <v>0</v>
      </c>
      <c r="E1340" s="26">
        <f t="shared" si="62"/>
        <v>0</v>
      </c>
      <c r="F1340" s="29">
        <f t="shared" si="60"/>
        <v>0</v>
      </c>
      <c r="G1340" s="23">
        <f t="shared" si="61"/>
        <v>0</v>
      </c>
      <c r="H1340" s="22">
        <f>IFERROR(VLOOKUP(A1340,'Banco de dados'!$A$6:F1536, 3,0),0)</f>
        <v>0</v>
      </c>
      <c r="I1340" s="24">
        <f>IFERROR(VLOOKUP(A1340,'Banco de dados'!$A$6:$F$199, 5,0),0)</f>
        <v>0</v>
      </c>
      <c r="J1340" s="19"/>
    </row>
    <row r="1341" spans="2:10" x14ac:dyDescent="0.25">
      <c r="B1341" s="18"/>
      <c r="C1341" s="17"/>
      <c r="D1341" s="33">
        <f>IFERROR(VLOOKUP(A1341,'Banco de dados'!$A$6:H1537, 8,0),0)</f>
        <v>0</v>
      </c>
      <c r="E1341" s="26">
        <f t="shared" si="62"/>
        <v>0</v>
      </c>
      <c r="F1341" s="29">
        <f t="shared" si="60"/>
        <v>0</v>
      </c>
      <c r="G1341" s="23">
        <f t="shared" si="61"/>
        <v>0</v>
      </c>
      <c r="H1341" s="22">
        <f>IFERROR(VLOOKUP(A1341,'Banco de dados'!$A$6:F1537, 3,0),0)</f>
        <v>0</v>
      </c>
      <c r="I1341" s="24">
        <f>IFERROR(VLOOKUP(A1341,'Banco de dados'!$A$6:$F$199, 5,0),0)</f>
        <v>0</v>
      </c>
      <c r="J1341" s="19"/>
    </row>
    <row r="1342" spans="2:10" x14ac:dyDescent="0.25">
      <c r="B1342" s="18"/>
      <c r="C1342" s="17"/>
      <c r="D1342" s="33">
        <f>IFERROR(VLOOKUP(A1342,'Banco de dados'!$A$6:H1538, 8,0),0)</f>
        <v>0</v>
      </c>
      <c r="E1342" s="26">
        <f t="shared" si="62"/>
        <v>0</v>
      </c>
      <c r="F1342" s="29">
        <f t="shared" si="60"/>
        <v>0</v>
      </c>
      <c r="G1342" s="23">
        <f t="shared" si="61"/>
        <v>0</v>
      </c>
      <c r="H1342" s="22">
        <f>IFERROR(VLOOKUP(A1342,'Banco de dados'!$A$6:F1538, 3,0),0)</f>
        <v>0</v>
      </c>
      <c r="I1342" s="24">
        <f>IFERROR(VLOOKUP(A1342,'Banco de dados'!$A$6:$F$199, 5,0),0)</f>
        <v>0</v>
      </c>
      <c r="J1342" s="19"/>
    </row>
    <row r="1343" spans="2:10" x14ac:dyDescent="0.25">
      <c r="B1343" s="18"/>
      <c r="C1343" s="17"/>
      <c r="D1343" s="33">
        <f>IFERROR(VLOOKUP(A1343,'Banco de dados'!$A$6:H1539, 8,0),0)</f>
        <v>0</v>
      </c>
      <c r="E1343" s="26">
        <f t="shared" si="62"/>
        <v>0</v>
      </c>
      <c r="F1343" s="29">
        <f t="shared" si="60"/>
        <v>0</v>
      </c>
      <c r="G1343" s="23">
        <f t="shared" si="61"/>
        <v>0</v>
      </c>
      <c r="H1343" s="22">
        <f>IFERROR(VLOOKUP(A1343,'Banco de dados'!$A$6:F1539, 3,0),0)</f>
        <v>0</v>
      </c>
      <c r="I1343" s="24">
        <f>IFERROR(VLOOKUP(A1343,'Banco de dados'!$A$6:$F$199, 5,0),0)</f>
        <v>0</v>
      </c>
      <c r="J1343" s="19"/>
    </row>
    <row r="1344" spans="2:10" x14ac:dyDescent="0.25">
      <c r="B1344" s="18"/>
      <c r="C1344" s="17"/>
      <c r="D1344" s="33">
        <f>IFERROR(VLOOKUP(A1344,'Banco de dados'!$A$6:H1540, 8,0),0)</f>
        <v>0</v>
      </c>
      <c r="E1344" s="26">
        <f t="shared" si="62"/>
        <v>0</v>
      </c>
      <c r="F1344" s="29">
        <f t="shared" si="60"/>
        <v>0</v>
      </c>
      <c r="G1344" s="23">
        <f t="shared" si="61"/>
        <v>0</v>
      </c>
      <c r="H1344" s="22">
        <f>IFERROR(VLOOKUP(A1344,'Banco de dados'!$A$6:F1540, 3,0),0)</f>
        <v>0</v>
      </c>
      <c r="I1344" s="24">
        <f>IFERROR(VLOOKUP(A1344,'Banco de dados'!$A$6:$F$199, 5,0),0)</f>
        <v>0</v>
      </c>
      <c r="J1344" s="19"/>
    </row>
    <row r="1345" spans="2:10" x14ac:dyDescent="0.25">
      <c r="B1345" s="18"/>
      <c r="C1345" s="17"/>
      <c r="D1345" s="33">
        <f>IFERROR(VLOOKUP(A1345,'Banco de dados'!$A$6:H1541, 8,0),0)</f>
        <v>0</v>
      </c>
      <c r="E1345" s="26">
        <f t="shared" si="62"/>
        <v>0</v>
      </c>
      <c r="F1345" s="29">
        <f t="shared" si="60"/>
        <v>0</v>
      </c>
      <c r="G1345" s="23">
        <f t="shared" si="61"/>
        <v>0</v>
      </c>
      <c r="H1345" s="22">
        <f>IFERROR(VLOOKUP(A1345,'Banco de dados'!$A$6:F1541, 3,0),0)</f>
        <v>0</v>
      </c>
      <c r="I1345" s="24">
        <f>IFERROR(VLOOKUP(A1345,'Banco de dados'!$A$6:$F$199, 5,0),0)</f>
        <v>0</v>
      </c>
      <c r="J1345" s="19"/>
    </row>
    <row r="1346" spans="2:10" x14ac:dyDescent="0.25">
      <c r="B1346" s="18"/>
      <c r="C1346" s="17"/>
      <c r="D1346" s="33">
        <f>IFERROR(VLOOKUP(A1346,'Banco de dados'!$A$6:H1542, 8,0),0)</f>
        <v>0</v>
      </c>
      <c r="E1346" s="26">
        <f t="shared" si="62"/>
        <v>0</v>
      </c>
      <c r="F1346" s="29">
        <f t="shared" si="60"/>
        <v>0</v>
      </c>
      <c r="G1346" s="23">
        <f t="shared" si="61"/>
        <v>0</v>
      </c>
      <c r="H1346" s="22">
        <f>IFERROR(VLOOKUP(A1346,'Banco de dados'!$A$6:F1542, 3,0),0)</f>
        <v>0</v>
      </c>
      <c r="I1346" s="24">
        <f>IFERROR(VLOOKUP(A1346,'Banco de dados'!$A$6:$F$199, 5,0),0)</f>
        <v>0</v>
      </c>
      <c r="J1346" s="19"/>
    </row>
    <row r="1347" spans="2:10" x14ac:dyDescent="0.25">
      <c r="B1347" s="18"/>
      <c r="C1347" s="17"/>
      <c r="D1347" s="33">
        <f>IFERROR(VLOOKUP(A1347,'Banco de dados'!$A$6:H1543, 8,0),0)</f>
        <v>0</v>
      </c>
      <c r="E1347" s="26">
        <f t="shared" si="62"/>
        <v>0</v>
      </c>
      <c r="F1347" s="29">
        <f t="shared" ref="F1347:F1410" si="63">E1347*I1347</f>
        <v>0</v>
      </c>
      <c r="G1347" s="23">
        <f t="shared" ref="G1347:G1410" si="64">E1347*H1347</f>
        <v>0</v>
      </c>
      <c r="H1347" s="22">
        <f>IFERROR(VLOOKUP(A1347,'Banco de dados'!$A$6:F1543, 3,0),0)</f>
        <v>0</v>
      </c>
      <c r="I1347" s="24">
        <f>IFERROR(VLOOKUP(A1347,'Banco de dados'!$A$6:$F$199, 5,0),0)</f>
        <v>0</v>
      </c>
      <c r="J1347" s="19"/>
    </row>
    <row r="1348" spans="2:10" x14ac:dyDescent="0.25">
      <c r="B1348" s="18"/>
      <c r="C1348" s="17"/>
      <c r="D1348" s="33">
        <f>IFERROR(VLOOKUP(A1348,'Banco de dados'!$A$6:H1544, 8,0),0)</f>
        <v>0</v>
      </c>
      <c r="E1348" s="26">
        <f t="shared" ref="E1348:E1411" si="65">B1348*C1348</f>
        <v>0</v>
      </c>
      <c r="F1348" s="29">
        <f t="shared" si="63"/>
        <v>0</v>
      </c>
      <c r="G1348" s="23">
        <f t="shared" si="64"/>
        <v>0</v>
      </c>
      <c r="H1348" s="22">
        <f>IFERROR(VLOOKUP(A1348,'Banco de dados'!$A$6:F1544, 3,0),0)</f>
        <v>0</v>
      </c>
      <c r="I1348" s="24">
        <f>IFERROR(VLOOKUP(A1348,'Banco de dados'!$A$6:$F$199, 5,0),0)</f>
        <v>0</v>
      </c>
      <c r="J1348" s="19"/>
    </row>
    <row r="1349" spans="2:10" x14ac:dyDescent="0.25">
      <c r="B1349" s="18"/>
      <c r="C1349" s="17"/>
      <c r="D1349" s="33">
        <f>IFERROR(VLOOKUP(A1349,'Banco de dados'!$A$6:H1545, 8,0),0)</f>
        <v>0</v>
      </c>
      <c r="E1349" s="26">
        <f t="shared" si="65"/>
        <v>0</v>
      </c>
      <c r="F1349" s="29">
        <f t="shared" si="63"/>
        <v>0</v>
      </c>
      <c r="G1349" s="23">
        <f t="shared" si="64"/>
        <v>0</v>
      </c>
      <c r="H1349" s="22">
        <f>IFERROR(VLOOKUP(A1349,'Banco de dados'!$A$6:F1545, 3,0),0)</f>
        <v>0</v>
      </c>
      <c r="I1349" s="24">
        <f>IFERROR(VLOOKUP(A1349,'Banco de dados'!$A$6:$F$199, 5,0),0)</f>
        <v>0</v>
      </c>
      <c r="J1349" s="19"/>
    </row>
    <row r="1350" spans="2:10" x14ac:dyDescent="0.25">
      <c r="B1350" s="18"/>
      <c r="C1350" s="17"/>
      <c r="D1350" s="33">
        <f>IFERROR(VLOOKUP(A1350,'Banco de dados'!$A$6:H1546, 8,0),0)</f>
        <v>0</v>
      </c>
      <c r="E1350" s="26">
        <f t="shared" si="65"/>
        <v>0</v>
      </c>
      <c r="F1350" s="29">
        <f t="shared" si="63"/>
        <v>0</v>
      </c>
      <c r="G1350" s="23">
        <f t="shared" si="64"/>
        <v>0</v>
      </c>
      <c r="H1350" s="22">
        <f>IFERROR(VLOOKUP(A1350,'Banco de dados'!$A$6:F1546, 3,0),0)</f>
        <v>0</v>
      </c>
      <c r="I1350" s="24">
        <f>IFERROR(VLOOKUP(A1350,'Banco de dados'!$A$6:$F$199, 5,0),0)</f>
        <v>0</v>
      </c>
      <c r="J1350" s="19"/>
    </row>
    <row r="1351" spans="2:10" x14ac:dyDescent="0.25">
      <c r="B1351" s="18"/>
      <c r="C1351" s="17"/>
      <c r="D1351" s="33">
        <f>IFERROR(VLOOKUP(A1351,'Banco de dados'!$A$6:H1547, 8,0),0)</f>
        <v>0</v>
      </c>
      <c r="E1351" s="26">
        <f t="shared" si="65"/>
        <v>0</v>
      </c>
      <c r="F1351" s="29">
        <f t="shared" si="63"/>
        <v>0</v>
      </c>
      <c r="G1351" s="23">
        <f t="shared" si="64"/>
        <v>0</v>
      </c>
      <c r="H1351" s="22">
        <f>IFERROR(VLOOKUP(A1351,'Banco de dados'!$A$6:F1547, 3,0),0)</f>
        <v>0</v>
      </c>
      <c r="I1351" s="24">
        <f>IFERROR(VLOOKUP(A1351,'Banco de dados'!$A$6:$F$199, 5,0),0)</f>
        <v>0</v>
      </c>
      <c r="J1351" s="19"/>
    </row>
    <row r="1352" spans="2:10" x14ac:dyDescent="0.25">
      <c r="B1352" s="18"/>
      <c r="C1352" s="17"/>
      <c r="D1352" s="33">
        <f>IFERROR(VLOOKUP(A1352,'Banco de dados'!$A$6:H1548, 8,0),0)</f>
        <v>0</v>
      </c>
      <c r="E1352" s="26">
        <f t="shared" si="65"/>
        <v>0</v>
      </c>
      <c r="F1352" s="29">
        <f t="shared" si="63"/>
        <v>0</v>
      </c>
      <c r="G1352" s="23">
        <f t="shared" si="64"/>
        <v>0</v>
      </c>
      <c r="H1352" s="22">
        <f>IFERROR(VLOOKUP(A1352,'Banco de dados'!$A$6:F1548, 3,0),0)</f>
        <v>0</v>
      </c>
      <c r="I1352" s="24">
        <f>IFERROR(VLOOKUP(A1352,'Banco de dados'!$A$6:$F$199, 5,0),0)</f>
        <v>0</v>
      </c>
      <c r="J1352" s="19"/>
    </row>
    <row r="1353" spans="2:10" x14ac:dyDescent="0.25">
      <c r="B1353" s="18"/>
      <c r="C1353" s="17"/>
      <c r="D1353" s="33">
        <f>IFERROR(VLOOKUP(A1353,'Banco de dados'!$A$6:H1549, 8,0),0)</f>
        <v>0</v>
      </c>
      <c r="E1353" s="26">
        <f t="shared" si="65"/>
        <v>0</v>
      </c>
      <c r="F1353" s="29">
        <f t="shared" si="63"/>
        <v>0</v>
      </c>
      <c r="G1353" s="23">
        <f t="shared" si="64"/>
        <v>0</v>
      </c>
      <c r="H1353" s="22">
        <f>IFERROR(VLOOKUP(A1353,'Banco de dados'!$A$6:F1549, 3,0),0)</f>
        <v>0</v>
      </c>
      <c r="I1353" s="24">
        <f>IFERROR(VLOOKUP(A1353,'Banco de dados'!$A$6:$F$199, 5,0),0)</f>
        <v>0</v>
      </c>
      <c r="J1353" s="19"/>
    </row>
    <row r="1354" spans="2:10" x14ac:dyDescent="0.25">
      <c r="B1354" s="18"/>
      <c r="C1354" s="17"/>
      <c r="D1354" s="33">
        <f>IFERROR(VLOOKUP(A1354,'Banco de dados'!$A$6:H1550, 8,0),0)</f>
        <v>0</v>
      </c>
      <c r="E1354" s="26">
        <f t="shared" si="65"/>
        <v>0</v>
      </c>
      <c r="F1354" s="29">
        <f t="shared" si="63"/>
        <v>0</v>
      </c>
      <c r="G1354" s="23">
        <f t="shared" si="64"/>
        <v>0</v>
      </c>
      <c r="H1354" s="22">
        <f>IFERROR(VLOOKUP(A1354,'Banco de dados'!$A$6:F1550, 3,0),0)</f>
        <v>0</v>
      </c>
      <c r="I1354" s="24">
        <f>IFERROR(VLOOKUP(A1354,'Banco de dados'!$A$6:$F$199, 5,0),0)</f>
        <v>0</v>
      </c>
      <c r="J1354" s="19"/>
    </row>
    <row r="1355" spans="2:10" x14ac:dyDescent="0.25">
      <c r="B1355" s="18"/>
      <c r="C1355" s="17"/>
      <c r="D1355" s="33">
        <f>IFERROR(VLOOKUP(A1355,'Banco de dados'!$A$6:H1551, 8,0),0)</f>
        <v>0</v>
      </c>
      <c r="E1355" s="26">
        <f t="shared" si="65"/>
        <v>0</v>
      </c>
      <c r="F1355" s="29">
        <f t="shared" si="63"/>
        <v>0</v>
      </c>
      <c r="G1355" s="23">
        <f t="shared" si="64"/>
        <v>0</v>
      </c>
      <c r="H1355" s="22">
        <f>IFERROR(VLOOKUP(A1355,'Banco de dados'!$A$6:F1551, 3,0),0)</f>
        <v>0</v>
      </c>
      <c r="I1355" s="24">
        <f>IFERROR(VLOOKUP(A1355,'Banco de dados'!$A$6:$F$199, 5,0),0)</f>
        <v>0</v>
      </c>
      <c r="J1355" s="19"/>
    </row>
    <row r="1356" spans="2:10" x14ac:dyDescent="0.25">
      <c r="B1356" s="18"/>
      <c r="C1356" s="17"/>
      <c r="D1356" s="33">
        <f>IFERROR(VLOOKUP(A1356,'Banco de dados'!$A$6:H1552, 8,0),0)</f>
        <v>0</v>
      </c>
      <c r="E1356" s="26">
        <f t="shared" si="65"/>
        <v>0</v>
      </c>
      <c r="F1356" s="29">
        <f t="shared" si="63"/>
        <v>0</v>
      </c>
      <c r="G1356" s="23">
        <f t="shared" si="64"/>
        <v>0</v>
      </c>
      <c r="H1356" s="22">
        <f>IFERROR(VLOOKUP(A1356,'Banco de dados'!$A$6:F1552, 3,0),0)</f>
        <v>0</v>
      </c>
      <c r="I1356" s="24">
        <f>IFERROR(VLOOKUP(A1356,'Banco de dados'!$A$6:$F$199, 5,0),0)</f>
        <v>0</v>
      </c>
      <c r="J1356" s="19"/>
    </row>
    <row r="1357" spans="2:10" x14ac:dyDescent="0.25">
      <c r="B1357" s="18"/>
      <c r="C1357" s="17"/>
      <c r="D1357" s="33">
        <f>IFERROR(VLOOKUP(A1357,'Banco de dados'!$A$6:H1553, 8,0),0)</f>
        <v>0</v>
      </c>
      <c r="E1357" s="26">
        <f t="shared" si="65"/>
        <v>0</v>
      </c>
      <c r="F1357" s="29">
        <f t="shared" si="63"/>
        <v>0</v>
      </c>
      <c r="G1357" s="23">
        <f t="shared" si="64"/>
        <v>0</v>
      </c>
      <c r="H1357" s="22">
        <f>IFERROR(VLOOKUP(A1357,'Banco de dados'!$A$6:F1553, 3,0),0)</f>
        <v>0</v>
      </c>
      <c r="I1357" s="24">
        <f>IFERROR(VLOOKUP(A1357,'Banco de dados'!$A$6:$F$199, 5,0),0)</f>
        <v>0</v>
      </c>
      <c r="J1357" s="19"/>
    </row>
    <row r="1358" spans="2:10" x14ac:dyDescent="0.25">
      <c r="B1358" s="18"/>
      <c r="C1358" s="17"/>
      <c r="D1358" s="33">
        <f>IFERROR(VLOOKUP(A1358,'Banco de dados'!$A$6:H1554, 8,0),0)</f>
        <v>0</v>
      </c>
      <c r="E1358" s="26">
        <f t="shared" si="65"/>
        <v>0</v>
      </c>
      <c r="F1358" s="29">
        <f t="shared" si="63"/>
        <v>0</v>
      </c>
      <c r="G1358" s="23">
        <f t="shared" si="64"/>
        <v>0</v>
      </c>
      <c r="H1358" s="22">
        <f>IFERROR(VLOOKUP(A1358,'Banco de dados'!$A$6:F1554, 3,0),0)</f>
        <v>0</v>
      </c>
      <c r="I1358" s="24">
        <f>IFERROR(VLOOKUP(A1358,'Banco de dados'!$A$6:$F$199, 5,0),0)</f>
        <v>0</v>
      </c>
      <c r="J1358" s="19"/>
    </row>
    <row r="1359" spans="2:10" x14ac:dyDescent="0.25">
      <c r="B1359" s="18"/>
      <c r="C1359" s="17"/>
      <c r="D1359" s="33">
        <f>IFERROR(VLOOKUP(A1359,'Banco de dados'!$A$6:H1555, 8,0),0)</f>
        <v>0</v>
      </c>
      <c r="E1359" s="26">
        <f t="shared" si="65"/>
        <v>0</v>
      </c>
      <c r="F1359" s="29">
        <f t="shared" si="63"/>
        <v>0</v>
      </c>
      <c r="G1359" s="23">
        <f t="shared" si="64"/>
        <v>0</v>
      </c>
      <c r="H1359" s="22">
        <f>IFERROR(VLOOKUP(A1359,'Banco de dados'!$A$6:F1555, 3,0),0)</f>
        <v>0</v>
      </c>
      <c r="I1359" s="24">
        <f>IFERROR(VLOOKUP(A1359,'Banco de dados'!$A$6:$F$199, 5,0),0)</f>
        <v>0</v>
      </c>
      <c r="J1359" s="19"/>
    </row>
    <row r="1360" spans="2:10" x14ac:dyDescent="0.25">
      <c r="B1360" s="18"/>
      <c r="C1360" s="17"/>
      <c r="D1360" s="33">
        <f>IFERROR(VLOOKUP(A1360,'Banco de dados'!$A$6:H1556, 8,0),0)</f>
        <v>0</v>
      </c>
      <c r="E1360" s="26">
        <f t="shared" si="65"/>
        <v>0</v>
      </c>
      <c r="F1360" s="29">
        <f t="shared" si="63"/>
        <v>0</v>
      </c>
      <c r="G1360" s="23">
        <f t="shared" si="64"/>
        <v>0</v>
      </c>
      <c r="H1360" s="22">
        <f>IFERROR(VLOOKUP(A1360,'Banco de dados'!$A$6:F1556, 3,0),0)</f>
        <v>0</v>
      </c>
      <c r="I1360" s="24">
        <f>IFERROR(VLOOKUP(A1360,'Banco de dados'!$A$6:$F$199, 5,0),0)</f>
        <v>0</v>
      </c>
      <c r="J1360" s="19"/>
    </row>
    <row r="1361" spans="2:10" x14ac:dyDescent="0.25">
      <c r="B1361" s="18"/>
      <c r="C1361" s="17"/>
      <c r="D1361" s="33">
        <f>IFERROR(VLOOKUP(A1361,'Banco de dados'!$A$6:H1557, 8,0),0)</f>
        <v>0</v>
      </c>
      <c r="E1361" s="26">
        <f t="shared" si="65"/>
        <v>0</v>
      </c>
      <c r="F1361" s="29">
        <f t="shared" si="63"/>
        <v>0</v>
      </c>
      <c r="G1361" s="23">
        <f t="shared" si="64"/>
        <v>0</v>
      </c>
      <c r="H1361" s="22">
        <f>IFERROR(VLOOKUP(A1361,'Banco de dados'!$A$6:F1557, 3,0),0)</f>
        <v>0</v>
      </c>
      <c r="I1361" s="24">
        <f>IFERROR(VLOOKUP(A1361,'Banco de dados'!$A$6:$F$199, 5,0),0)</f>
        <v>0</v>
      </c>
      <c r="J1361" s="19"/>
    </row>
    <row r="1362" spans="2:10" x14ac:dyDescent="0.25">
      <c r="B1362" s="18"/>
      <c r="C1362" s="17"/>
      <c r="D1362" s="33">
        <f>IFERROR(VLOOKUP(A1362,'Banco de dados'!$A$6:H1558, 8,0),0)</f>
        <v>0</v>
      </c>
      <c r="E1362" s="26">
        <f t="shared" si="65"/>
        <v>0</v>
      </c>
      <c r="F1362" s="29">
        <f t="shared" si="63"/>
        <v>0</v>
      </c>
      <c r="G1362" s="23">
        <f t="shared" si="64"/>
        <v>0</v>
      </c>
      <c r="H1362" s="22">
        <f>IFERROR(VLOOKUP(A1362,'Banco de dados'!$A$6:F1558, 3,0),0)</f>
        <v>0</v>
      </c>
      <c r="I1362" s="24">
        <f>IFERROR(VLOOKUP(A1362,'Banco de dados'!$A$6:$F$199, 5,0),0)</f>
        <v>0</v>
      </c>
      <c r="J1362" s="19"/>
    </row>
    <row r="1363" spans="2:10" x14ac:dyDescent="0.25">
      <c r="B1363" s="18"/>
      <c r="C1363" s="17"/>
      <c r="D1363" s="33">
        <f>IFERROR(VLOOKUP(A1363,'Banco de dados'!$A$6:H1559, 8,0),0)</f>
        <v>0</v>
      </c>
      <c r="E1363" s="26">
        <f t="shared" si="65"/>
        <v>0</v>
      </c>
      <c r="F1363" s="29">
        <f t="shared" si="63"/>
        <v>0</v>
      </c>
      <c r="G1363" s="23">
        <f t="shared" si="64"/>
        <v>0</v>
      </c>
      <c r="H1363" s="22">
        <f>IFERROR(VLOOKUP(A1363,'Banco de dados'!$A$6:F1559, 3,0),0)</f>
        <v>0</v>
      </c>
      <c r="I1363" s="24">
        <f>IFERROR(VLOOKUP(A1363,'Banco de dados'!$A$6:$F$199, 5,0),0)</f>
        <v>0</v>
      </c>
      <c r="J1363" s="19"/>
    </row>
    <row r="1364" spans="2:10" x14ac:dyDescent="0.25">
      <c r="B1364" s="18"/>
      <c r="C1364" s="17"/>
      <c r="D1364" s="33">
        <f>IFERROR(VLOOKUP(A1364,'Banco de dados'!$A$6:H1560, 8,0),0)</f>
        <v>0</v>
      </c>
      <c r="E1364" s="26">
        <f t="shared" si="65"/>
        <v>0</v>
      </c>
      <c r="F1364" s="29">
        <f t="shared" si="63"/>
        <v>0</v>
      </c>
      <c r="G1364" s="23">
        <f t="shared" si="64"/>
        <v>0</v>
      </c>
      <c r="H1364" s="22">
        <f>IFERROR(VLOOKUP(A1364,'Banco de dados'!$A$6:F1560, 3,0),0)</f>
        <v>0</v>
      </c>
      <c r="I1364" s="24">
        <f>IFERROR(VLOOKUP(A1364,'Banco de dados'!$A$6:$F$199, 5,0),0)</f>
        <v>0</v>
      </c>
      <c r="J1364" s="19"/>
    </row>
    <row r="1365" spans="2:10" x14ac:dyDescent="0.25">
      <c r="B1365" s="18"/>
      <c r="C1365" s="17"/>
      <c r="D1365" s="33">
        <f>IFERROR(VLOOKUP(A1365,'Banco de dados'!$A$6:H1561, 8,0),0)</f>
        <v>0</v>
      </c>
      <c r="E1365" s="26">
        <f t="shared" si="65"/>
        <v>0</v>
      </c>
      <c r="F1365" s="29">
        <f t="shared" si="63"/>
        <v>0</v>
      </c>
      <c r="G1365" s="23">
        <f t="shared" si="64"/>
        <v>0</v>
      </c>
      <c r="H1365" s="22">
        <f>IFERROR(VLOOKUP(A1365,'Banco de dados'!$A$6:F1561, 3,0),0)</f>
        <v>0</v>
      </c>
      <c r="I1365" s="24">
        <f>IFERROR(VLOOKUP(A1365,'Banco de dados'!$A$6:$F$199, 5,0),0)</f>
        <v>0</v>
      </c>
      <c r="J1365" s="19"/>
    </row>
    <row r="1366" spans="2:10" x14ac:dyDescent="0.25">
      <c r="B1366" s="18"/>
      <c r="C1366" s="17"/>
      <c r="D1366" s="33">
        <f>IFERROR(VLOOKUP(A1366,'Banco de dados'!$A$6:H1562, 8,0),0)</f>
        <v>0</v>
      </c>
      <c r="E1366" s="26">
        <f t="shared" si="65"/>
        <v>0</v>
      </c>
      <c r="F1366" s="29">
        <f t="shared" si="63"/>
        <v>0</v>
      </c>
      <c r="G1366" s="23">
        <f t="shared" si="64"/>
        <v>0</v>
      </c>
      <c r="H1366" s="22">
        <f>IFERROR(VLOOKUP(A1366,'Banco de dados'!$A$6:F1562, 3,0),0)</f>
        <v>0</v>
      </c>
      <c r="I1366" s="24">
        <f>IFERROR(VLOOKUP(A1366,'Banco de dados'!$A$6:$F$199, 5,0),0)</f>
        <v>0</v>
      </c>
      <c r="J1366" s="19"/>
    </row>
    <row r="1367" spans="2:10" x14ac:dyDescent="0.25">
      <c r="B1367" s="18"/>
      <c r="C1367" s="17"/>
      <c r="D1367" s="33">
        <f>IFERROR(VLOOKUP(A1367,'Banco de dados'!$A$6:H1563, 8,0),0)</f>
        <v>0</v>
      </c>
      <c r="E1367" s="26">
        <f t="shared" si="65"/>
        <v>0</v>
      </c>
      <c r="F1367" s="29">
        <f t="shared" si="63"/>
        <v>0</v>
      </c>
      <c r="G1367" s="23">
        <f t="shared" si="64"/>
        <v>0</v>
      </c>
      <c r="H1367" s="22">
        <f>IFERROR(VLOOKUP(A1367,'Banco de dados'!$A$6:F1563, 3,0),0)</f>
        <v>0</v>
      </c>
      <c r="I1367" s="24">
        <f>IFERROR(VLOOKUP(A1367,'Banco de dados'!$A$6:$F$199, 5,0),0)</f>
        <v>0</v>
      </c>
      <c r="J1367" s="19"/>
    </row>
    <row r="1368" spans="2:10" x14ac:dyDescent="0.25">
      <c r="B1368" s="18"/>
      <c r="C1368" s="17"/>
      <c r="D1368" s="33">
        <f>IFERROR(VLOOKUP(A1368,'Banco de dados'!$A$6:H1564, 8,0),0)</f>
        <v>0</v>
      </c>
      <c r="E1368" s="26">
        <f t="shared" si="65"/>
        <v>0</v>
      </c>
      <c r="F1368" s="29">
        <f t="shared" si="63"/>
        <v>0</v>
      </c>
      <c r="G1368" s="23">
        <f t="shared" si="64"/>
        <v>0</v>
      </c>
      <c r="H1368" s="22">
        <f>IFERROR(VLOOKUP(A1368,'Banco de dados'!$A$6:F1564, 3,0),0)</f>
        <v>0</v>
      </c>
      <c r="I1368" s="24">
        <f>IFERROR(VLOOKUP(A1368,'Banco de dados'!$A$6:$F$199, 5,0),0)</f>
        <v>0</v>
      </c>
      <c r="J1368" s="19"/>
    </row>
    <row r="1369" spans="2:10" x14ac:dyDescent="0.25">
      <c r="B1369" s="18"/>
      <c r="C1369" s="17"/>
      <c r="D1369" s="33">
        <f>IFERROR(VLOOKUP(A1369,'Banco de dados'!$A$6:H1565, 8,0),0)</f>
        <v>0</v>
      </c>
      <c r="E1369" s="26">
        <f t="shared" si="65"/>
        <v>0</v>
      </c>
      <c r="F1369" s="29">
        <f t="shared" si="63"/>
        <v>0</v>
      </c>
      <c r="G1369" s="23">
        <f t="shared" si="64"/>
        <v>0</v>
      </c>
      <c r="H1369" s="22">
        <f>IFERROR(VLOOKUP(A1369,'Banco de dados'!$A$6:F1565, 3,0),0)</f>
        <v>0</v>
      </c>
      <c r="I1369" s="24">
        <f>IFERROR(VLOOKUP(A1369,'Banco de dados'!$A$6:$F$199, 5,0),0)</f>
        <v>0</v>
      </c>
      <c r="J1369" s="19"/>
    </row>
    <row r="1370" spans="2:10" x14ac:dyDescent="0.25">
      <c r="B1370" s="18"/>
      <c r="C1370" s="17"/>
      <c r="D1370" s="33">
        <f>IFERROR(VLOOKUP(A1370,'Banco de dados'!$A$6:H1566, 8,0),0)</f>
        <v>0</v>
      </c>
      <c r="E1370" s="26">
        <f t="shared" si="65"/>
        <v>0</v>
      </c>
      <c r="F1370" s="29">
        <f t="shared" si="63"/>
        <v>0</v>
      </c>
      <c r="G1370" s="23">
        <f t="shared" si="64"/>
        <v>0</v>
      </c>
      <c r="H1370" s="22">
        <f>IFERROR(VLOOKUP(A1370,'Banco de dados'!$A$6:F1566, 3,0),0)</f>
        <v>0</v>
      </c>
      <c r="I1370" s="24">
        <f>IFERROR(VLOOKUP(A1370,'Banco de dados'!$A$6:$F$199, 5,0),0)</f>
        <v>0</v>
      </c>
      <c r="J1370" s="19"/>
    </row>
    <row r="1371" spans="2:10" x14ac:dyDescent="0.25">
      <c r="B1371" s="18"/>
      <c r="C1371" s="17"/>
      <c r="D1371" s="33">
        <f>IFERROR(VLOOKUP(A1371,'Banco de dados'!$A$6:H1567, 8,0),0)</f>
        <v>0</v>
      </c>
      <c r="E1371" s="26">
        <f t="shared" si="65"/>
        <v>0</v>
      </c>
      <c r="F1371" s="29">
        <f t="shared" si="63"/>
        <v>0</v>
      </c>
      <c r="G1371" s="23">
        <f t="shared" si="64"/>
        <v>0</v>
      </c>
      <c r="H1371" s="22">
        <f>IFERROR(VLOOKUP(A1371,'Banco de dados'!$A$6:F1567, 3,0),0)</f>
        <v>0</v>
      </c>
      <c r="I1371" s="24">
        <f>IFERROR(VLOOKUP(A1371,'Banco de dados'!$A$6:$F$199, 5,0),0)</f>
        <v>0</v>
      </c>
      <c r="J1371" s="19"/>
    </row>
    <row r="1372" spans="2:10" x14ac:dyDescent="0.25">
      <c r="B1372" s="18"/>
      <c r="C1372" s="17"/>
      <c r="D1372" s="33">
        <f>IFERROR(VLOOKUP(A1372,'Banco de dados'!$A$6:H1568, 8,0),0)</f>
        <v>0</v>
      </c>
      <c r="E1372" s="26">
        <f t="shared" si="65"/>
        <v>0</v>
      </c>
      <c r="F1372" s="29">
        <f t="shared" si="63"/>
        <v>0</v>
      </c>
      <c r="G1372" s="23">
        <f t="shared" si="64"/>
        <v>0</v>
      </c>
      <c r="H1372" s="22">
        <f>IFERROR(VLOOKUP(A1372,'Banco de dados'!$A$6:F1568, 3,0),0)</f>
        <v>0</v>
      </c>
      <c r="I1372" s="24">
        <f>IFERROR(VLOOKUP(A1372,'Banco de dados'!$A$6:$F$199, 5,0),0)</f>
        <v>0</v>
      </c>
      <c r="J1372" s="19"/>
    </row>
    <row r="1373" spans="2:10" x14ac:dyDescent="0.25">
      <c r="B1373" s="18"/>
      <c r="C1373" s="17"/>
      <c r="D1373" s="33">
        <f>IFERROR(VLOOKUP(A1373,'Banco de dados'!$A$6:H1569, 8,0),0)</f>
        <v>0</v>
      </c>
      <c r="E1373" s="26">
        <f t="shared" si="65"/>
        <v>0</v>
      </c>
      <c r="F1373" s="29">
        <f t="shared" si="63"/>
        <v>0</v>
      </c>
      <c r="G1373" s="23">
        <f t="shared" si="64"/>
        <v>0</v>
      </c>
      <c r="H1373" s="22">
        <f>IFERROR(VLOOKUP(A1373,'Banco de dados'!$A$6:F1569, 3,0),0)</f>
        <v>0</v>
      </c>
      <c r="I1373" s="24">
        <f>IFERROR(VLOOKUP(A1373,'Banco de dados'!$A$6:$F$199, 5,0),0)</f>
        <v>0</v>
      </c>
      <c r="J1373" s="19"/>
    </row>
    <row r="1374" spans="2:10" x14ac:dyDescent="0.25">
      <c r="B1374" s="18"/>
      <c r="C1374" s="17"/>
      <c r="D1374" s="33">
        <f>IFERROR(VLOOKUP(A1374,'Banco de dados'!$A$6:H1570, 8,0),0)</f>
        <v>0</v>
      </c>
      <c r="E1374" s="26">
        <f t="shared" si="65"/>
        <v>0</v>
      </c>
      <c r="F1374" s="29">
        <f t="shared" si="63"/>
        <v>0</v>
      </c>
      <c r="G1374" s="23">
        <f t="shared" si="64"/>
        <v>0</v>
      </c>
      <c r="H1374" s="22">
        <f>IFERROR(VLOOKUP(A1374,'Banco de dados'!$A$6:F1570, 3,0),0)</f>
        <v>0</v>
      </c>
      <c r="I1374" s="24">
        <f>IFERROR(VLOOKUP(A1374,'Banco de dados'!$A$6:$F$199, 5,0),0)</f>
        <v>0</v>
      </c>
      <c r="J1374" s="19"/>
    </row>
    <row r="1375" spans="2:10" x14ac:dyDescent="0.25">
      <c r="B1375" s="18"/>
      <c r="C1375" s="17"/>
      <c r="D1375" s="33">
        <f>IFERROR(VLOOKUP(A1375,'Banco de dados'!$A$6:H1571, 8,0),0)</f>
        <v>0</v>
      </c>
      <c r="E1375" s="26">
        <f t="shared" si="65"/>
        <v>0</v>
      </c>
      <c r="F1375" s="29">
        <f t="shared" si="63"/>
        <v>0</v>
      </c>
      <c r="G1375" s="23">
        <f t="shared" si="64"/>
        <v>0</v>
      </c>
      <c r="H1375" s="22">
        <f>IFERROR(VLOOKUP(A1375,'Banco de dados'!$A$6:F1571, 3,0),0)</f>
        <v>0</v>
      </c>
      <c r="I1375" s="24">
        <f>IFERROR(VLOOKUP(A1375,'Banco de dados'!$A$6:$F$199, 5,0),0)</f>
        <v>0</v>
      </c>
      <c r="J1375" s="19"/>
    </row>
    <row r="1376" spans="2:10" x14ac:dyDescent="0.25">
      <c r="B1376" s="18"/>
      <c r="C1376" s="17"/>
      <c r="D1376" s="33">
        <f>IFERROR(VLOOKUP(A1376,'Banco de dados'!$A$6:H1572, 8,0),0)</f>
        <v>0</v>
      </c>
      <c r="E1376" s="26">
        <f t="shared" si="65"/>
        <v>0</v>
      </c>
      <c r="F1376" s="29">
        <f t="shared" si="63"/>
        <v>0</v>
      </c>
      <c r="G1376" s="23">
        <f t="shared" si="64"/>
        <v>0</v>
      </c>
      <c r="H1376" s="22">
        <f>IFERROR(VLOOKUP(A1376,'Banco de dados'!$A$6:F1572, 3,0),0)</f>
        <v>0</v>
      </c>
      <c r="I1376" s="24">
        <f>IFERROR(VLOOKUP(A1376,'Banco de dados'!$A$6:$F$199, 5,0),0)</f>
        <v>0</v>
      </c>
      <c r="J1376" s="19"/>
    </row>
    <row r="1377" spans="2:10" x14ac:dyDescent="0.25">
      <c r="B1377" s="18"/>
      <c r="C1377" s="17"/>
      <c r="D1377" s="33">
        <f>IFERROR(VLOOKUP(A1377,'Banco de dados'!$A$6:H1573, 8,0),0)</f>
        <v>0</v>
      </c>
      <c r="E1377" s="26">
        <f t="shared" si="65"/>
        <v>0</v>
      </c>
      <c r="F1377" s="29">
        <f t="shared" si="63"/>
        <v>0</v>
      </c>
      <c r="G1377" s="23">
        <f t="shared" si="64"/>
        <v>0</v>
      </c>
      <c r="H1377" s="22">
        <f>IFERROR(VLOOKUP(A1377,'Banco de dados'!$A$6:F1573, 3,0),0)</f>
        <v>0</v>
      </c>
      <c r="I1377" s="24">
        <f>IFERROR(VLOOKUP(A1377,'Banco de dados'!$A$6:$F$199, 5,0),0)</f>
        <v>0</v>
      </c>
      <c r="J1377" s="19"/>
    </row>
    <row r="1378" spans="2:10" x14ac:dyDescent="0.25">
      <c r="B1378" s="18"/>
      <c r="C1378" s="17"/>
      <c r="D1378" s="33">
        <f>IFERROR(VLOOKUP(A1378,'Banco de dados'!$A$6:H1574, 8,0),0)</f>
        <v>0</v>
      </c>
      <c r="E1378" s="26">
        <f t="shared" si="65"/>
        <v>0</v>
      </c>
      <c r="F1378" s="29">
        <f t="shared" si="63"/>
        <v>0</v>
      </c>
      <c r="G1378" s="23">
        <f t="shared" si="64"/>
        <v>0</v>
      </c>
      <c r="H1378" s="22">
        <f>IFERROR(VLOOKUP(A1378,'Banco de dados'!$A$6:F1574, 3,0),0)</f>
        <v>0</v>
      </c>
      <c r="I1378" s="24">
        <f>IFERROR(VLOOKUP(A1378,'Banco de dados'!$A$6:$F$199, 5,0),0)</f>
        <v>0</v>
      </c>
      <c r="J1378" s="19"/>
    </row>
    <row r="1379" spans="2:10" x14ac:dyDescent="0.25">
      <c r="B1379" s="18"/>
      <c r="C1379" s="17"/>
      <c r="D1379" s="33">
        <f>IFERROR(VLOOKUP(A1379,'Banco de dados'!$A$6:H1575, 8,0),0)</f>
        <v>0</v>
      </c>
      <c r="E1379" s="26">
        <f t="shared" si="65"/>
        <v>0</v>
      </c>
      <c r="F1379" s="29">
        <f t="shared" si="63"/>
        <v>0</v>
      </c>
      <c r="G1379" s="23">
        <f t="shared" si="64"/>
        <v>0</v>
      </c>
      <c r="H1379" s="22">
        <f>IFERROR(VLOOKUP(A1379,'Banco de dados'!$A$6:F1575, 3,0),0)</f>
        <v>0</v>
      </c>
      <c r="I1379" s="24">
        <f>IFERROR(VLOOKUP(A1379,'Banco de dados'!$A$6:$F$199, 5,0),0)</f>
        <v>0</v>
      </c>
      <c r="J1379" s="19"/>
    </row>
    <row r="1380" spans="2:10" x14ac:dyDescent="0.25">
      <c r="B1380" s="18"/>
      <c r="C1380" s="17"/>
      <c r="D1380" s="33">
        <f>IFERROR(VLOOKUP(A1380,'Banco de dados'!$A$6:H1576, 8,0),0)</f>
        <v>0</v>
      </c>
      <c r="E1380" s="26">
        <f t="shared" si="65"/>
        <v>0</v>
      </c>
      <c r="F1380" s="29">
        <f t="shared" si="63"/>
        <v>0</v>
      </c>
      <c r="G1380" s="23">
        <f t="shared" si="64"/>
        <v>0</v>
      </c>
      <c r="H1380" s="22">
        <f>IFERROR(VLOOKUP(A1380,'Banco de dados'!$A$6:F1576, 3,0),0)</f>
        <v>0</v>
      </c>
      <c r="I1380" s="24">
        <f>IFERROR(VLOOKUP(A1380,'Banco de dados'!$A$6:$F$199, 5,0),0)</f>
        <v>0</v>
      </c>
      <c r="J1380" s="19"/>
    </row>
    <row r="1381" spans="2:10" x14ac:dyDescent="0.25">
      <c r="B1381" s="18"/>
      <c r="C1381" s="17"/>
      <c r="D1381" s="33">
        <f>IFERROR(VLOOKUP(A1381,'Banco de dados'!$A$6:H1577, 8,0),0)</f>
        <v>0</v>
      </c>
      <c r="E1381" s="26">
        <f t="shared" si="65"/>
        <v>0</v>
      </c>
      <c r="F1381" s="29">
        <f t="shared" si="63"/>
        <v>0</v>
      </c>
      <c r="G1381" s="23">
        <f t="shared" si="64"/>
        <v>0</v>
      </c>
      <c r="H1381" s="22">
        <f>IFERROR(VLOOKUP(A1381,'Banco de dados'!$A$6:F1577, 3,0),0)</f>
        <v>0</v>
      </c>
      <c r="I1381" s="24">
        <f>IFERROR(VLOOKUP(A1381,'Banco de dados'!$A$6:$F$199, 5,0),0)</f>
        <v>0</v>
      </c>
      <c r="J1381" s="19"/>
    </row>
    <row r="1382" spans="2:10" x14ac:dyDescent="0.25">
      <c r="B1382" s="18"/>
      <c r="C1382" s="17"/>
      <c r="D1382" s="33">
        <f>IFERROR(VLOOKUP(A1382,'Banco de dados'!$A$6:H1578, 8,0),0)</f>
        <v>0</v>
      </c>
      <c r="E1382" s="26">
        <f t="shared" si="65"/>
        <v>0</v>
      </c>
      <c r="F1382" s="29">
        <f t="shared" si="63"/>
        <v>0</v>
      </c>
      <c r="G1382" s="23">
        <f t="shared" si="64"/>
        <v>0</v>
      </c>
      <c r="H1382" s="22">
        <f>IFERROR(VLOOKUP(A1382,'Banco de dados'!$A$6:F1578, 3,0),0)</f>
        <v>0</v>
      </c>
      <c r="I1382" s="24">
        <f>IFERROR(VLOOKUP(A1382,'Banco de dados'!$A$6:$F$199, 5,0),0)</f>
        <v>0</v>
      </c>
      <c r="J1382" s="19"/>
    </row>
    <row r="1383" spans="2:10" x14ac:dyDescent="0.25">
      <c r="B1383" s="18"/>
      <c r="C1383" s="17"/>
      <c r="D1383" s="33">
        <f>IFERROR(VLOOKUP(A1383,'Banco de dados'!$A$6:H1579, 8,0),0)</f>
        <v>0</v>
      </c>
      <c r="E1383" s="26">
        <f t="shared" si="65"/>
        <v>0</v>
      </c>
      <c r="F1383" s="29">
        <f t="shared" si="63"/>
        <v>0</v>
      </c>
      <c r="G1383" s="23">
        <f t="shared" si="64"/>
        <v>0</v>
      </c>
      <c r="H1383" s="22">
        <f>IFERROR(VLOOKUP(A1383,'Banco de dados'!$A$6:F1579, 3,0),0)</f>
        <v>0</v>
      </c>
      <c r="I1383" s="24">
        <f>IFERROR(VLOOKUP(A1383,'Banco de dados'!$A$6:$F$199, 5,0),0)</f>
        <v>0</v>
      </c>
      <c r="J1383" s="19"/>
    </row>
    <row r="1384" spans="2:10" x14ac:dyDescent="0.25">
      <c r="B1384" s="18"/>
      <c r="C1384" s="17"/>
      <c r="D1384" s="33">
        <f>IFERROR(VLOOKUP(A1384,'Banco de dados'!$A$6:H1580, 8,0),0)</f>
        <v>0</v>
      </c>
      <c r="E1384" s="26">
        <f t="shared" si="65"/>
        <v>0</v>
      </c>
      <c r="F1384" s="29">
        <f t="shared" si="63"/>
        <v>0</v>
      </c>
      <c r="G1384" s="23">
        <f t="shared" si="64"/>
        <v>0</v>
      </c>
      <c r="H1384" s="22">
        <f>IFERROR(VLOOKUP(A1384,'Banco de dados'!$A$6:F1580, 3,0),0)</f>
        <v>0</v>
      </c>
      <c r="I1384" s="24">
        <f>IFERROR(VLOOKUP(A1384,'Banco de dados'!$A$6:$F$199, 5,0),0)</f>
        <v>0</v>
      </c>
      <c r="J1384" s="19"/>
    </row>
    <row r="1385" spans="2:10" x14ac:dyDescent="0.25">
      <c r="B1385" s="18"/>
      <c r="C1385" s="17"/>
      <c r="D1385" s="33">
        <f>IFERROR(VLOOKUP(A1385,'Banco de dados'!$A$6:H1581, 8,0),0)</f>
        <v>0</v>
      </c>
      <c r="E1385" s="26">
        <f t="shared" si="65"/>
        <v>0</v>
      </c>
      <c r="F1385" s="29">
        <f t="shared" si="63"/>
        <v>0</v>
      </c>
      <c r="G1385" s="23">
        <f t="shared" si="64"/>
        <v>0</v>
      </c>
      <c r="H1385" s="22">
        <f>IFERROR(VLOOKUP(A1385,'Banco de dados'!$A$6:F1581, 3,0),0)</f>
        <v>0</v>
      </c>
      <c r="I1385" s="24">
        <f>IFERROR(VLOOKUP(A1385,'Banco de dados'!$A$6:$F$199, 5,0),0)</f>
        <v>0</v>
      </c>
      <c r="J1385" s="19"/>
    </row>
    <row r="1386" spans="2:10" x14ac:dyDescent="0.25">
      <c r="B1386" s="18"/>
      <c r="C1386" s="17"/>
      <c r="D1386" s="33">
        <f>IFERROR(VLOOKUP(A1386,'Banco de dados'!$A$6:H1582, 8,0),0)</f>
        <v>0</v>
      </c>
      <c r="E1386" s="26">
        <f t="shared" si="65"/>
        <v>0</v>
      </c>
      <c r="F1386" s="29">
        <f t="shared" si="63"/>
        <v>0</v>
      </c>
      <c r="G1386" s="23">
        <f t="shared" si="64"/>
        <v>0</v>
      </c>
      <c r="H1386" s="22">
        <f>IFERROR(VLOOKUP(A1386,'Banco de dados'!$A$6:F1582, 3,0),0)</f>
        <v>0</v>
      </c>
      <c r="I1386" s="24">
        <f>IFERROR(VLOOKUP(A1386,'Banco de dados'!$A$6:$F$199, 5,0),0)</f>
        <v>0</v>
      </c>
      <c r="J1386" s="19"/>
    </row>
    <row r="1387" spans="2:10" x14ac:dyDescent="0.25">
      <c r="B1387" s="18"/>
      <c r="C1387" s="17"/>
      <c r="D1387" s="33">
        <f>IFERROR(VLOOKUP(A1387,'Banco de dados'!$A$6:H1583, 8,0),0)</f>
        <v>0</v>
      </c>
      <c r="E1387" s="26">
        <f t="shared" si="65"/>
        <v>0</v>
      </c>
      <c r="F1387" s="29">
        <f t="shared" si="63"/>
        <v>0</v>
      </c>
      <c r="G1387" s="23">
        <f t="shared" si="64"/>
        <v>0</v>
      </c>
      <c r="H1387" s="22">
        <f>IFERROR(VLOOKUP(A1387,'Banco de dados'!$A$6:F1583, 3,0),0)</f>
        <v>0</v>
      </c>
      <c r="I1387" s="24">
        <f>IFERROR(VLOOKUP(A1387,'Banco de dados'!$A$6:$F$199, 5,0),0)</f>
        <v>0</v>
      </c>
      <c r="J1387" s="19"/>
    </row>
    <row r="1388" spans="2:10" x14ac:dyDescent="0.25">
      <c r="B1388" s="18"/>
      <c r="C1388" s="17"/>
      <c r="D1388" s="33">
        <f>IFERROR(VLOOKUP(A1388,'Banco de dados'!$A$6:H1584, 8,0),0)</f>
        <v>0</v>
      </c>
      <c r="E1388" s="26">
        <f t="shared" si="65"/>
        <v>0</v>
      </c>
      <c r="F1388" s="29">
        <f t="shared" si="63"/>
        <v>0</v>
      </c>
      <c r="G1388" s="23">
        <f t="shared" si="64"/>
        <v>0</v>
      </c>
      <c r="H1388" s="22">
        <f>IFERROR(VLOOKUP(A1388,'Banco de dados'!$A$6:F1584, 3,0),0)</f>
        <v>0</v>
      </c>
      <c r="I1388" s="24">
        <f>IFERROR(VLOOKUP(A1388,'Banco de dados'!$A$6:$F$199, 5,0),0)</f>
        <v>0</v>
      </c>
      <c r="J1388" s="19"/>
    </row>
    <row r="1389" spans="2:10" x14ac:dyDescent="0.25">
      <c r="B1389" s="18"/>
      <c r="C1389" s="17"/>
      <c r="D1389" s="33">
        <f>IFERROR(VLOOKUP(A1389,'Banco de dados'!$A$6:H1585, 8,0),0)</f>
        <v>0</v>
      </c>
      <c r="E1389" s="26">
        <f t="shared" si="65"/>
        <v>0</v>
      </c>
      <c r="F1389" s="29">
        <f t="shared" si="63"/>
        <v>0</v>
      </c>
      <c r="G1389" s="23">
        <f t="shared" si="64"/>
        <v>0</v>
      </c>
      <c r="H1389" s="22">
        <f>IFERROR(VLOOKUP(A1389,'Banco de dados'!$A$6:F1585, 3,0),0)</f>
        <v>0</v>
      </c>
      <c r="I1389" s="24">
        <f>IFERROR(VLOOKUP(A1389,'Banco de dados'!$A$6:$F$199, 5,0),0)</f>
        <v>0</v>
      </c>
      <c r="J1389" s="19"/>
    </row>
    <row r="1390" spans="2:10" x14ac:dyDescent="0.25">
      <c r="B1390" s="18"/>
      <c r="C1390" s="17"/>
      <c r="D1390" s="33">
        <f>IFERROR(VLOOKUP(A1390,'Banco de dados'!$A$6:H1586, 8,0),0)</f>
        <v>0</v>
      </c>
      <c r="E1390" s="26">
        <f t="shared" si="65"/>
        <v>0</v>
      </c>
      <c r="F1390" s="29">
        <f t="shared" si="63"/>
        <v>0</v>
      </c>
      <c r="G1390" s="23">
        <f t="shared" si="64"/>
        <v>0</v>
      </c>
      <c r="H1390" s="22">
        <f>IFERROR(VLOOKUP(A1390,'Banco de dados'!$A$6:F1586, 3,0),0)</f>
        <v>0</v>
      </c>
      <c r="I1390" s="24">
        <f>IFERROR(VLOOKUP(A1390,'Banco de dados'!$A$6:$F$199, 5,0),0)</f>
        <v>0</v>
      </c>
      <c r="J1390" s="19"/>
    </row>
    <row r="1391" spans="2:10" x14ac:dyDescent="0.25">
      <c r="B1391" s="18"/>
      <c r="C1391" s="17"/>
      <c r="D1391" s="33">
        <f>IFERROR(VLOOKUP(A1391,'Banco de dados'!$A$6:H1587, 8,0),0)</f>
        <v>0</v>
      </c>
      <c r="E1391" s="26">
        <f t="shared" si="65"/>
        <v>0</v>
      </c>
      <c r="F1391" s="29">
        <f t="shared" si="63"/>
        <v>0</v>
      </c>
      <c r="G1391" s="23">
        <f t="shared" si="64"/>
        <v>0</v>
      </c>
      <c r="H1391" s="22">
        <f>IFERROR(VLOOKUP(A1391,'Banco de dados'!$A$6:F1587, 3,0),0)</f>
        <v>0</v>
      </c>
      <c r="I1391" s="24">
        <f>IFERROR(VLOOKUP(A1391,'Banco de dados'!$A$6:$F$199, 5,0),0)</f>
        <v>0</v>
      </c>
      <c r="J1391" s="19"/>
    </row>
    <row r="1392" spans="2:10" x14ac:dyDescent="0.25">
      <c r="B1392" s="18"/>
      <c r="C1392" s="17"/>
      <c r="D1392" s="33">
        <f>IFERROR(VLOOKUP(A1392,'Banco de dados'!$A$6:H1588, 8,0),0)</f>
        <v>0</v>
      </c>
      <c r="E1392" s="26">
        <f t="shared" si="65"/>
        <v>0</v>
      </c>
      <c r="F1392" s="29">
        <f t="shared" si="63"/>
        <v>0</v>
      </c>
      <c r="G1392" s="23">
        <f t="shared" si="64"/>
        <v>0</v>
      </c>
      <c r="H1392" s="22">
        <f>IFERROR(VLOOKUP(A1392,'Banco de dados'!$A$6:F1588, 3,0),0)</f>
        <v>0</v>
      </c>
      <c r="I1392" s="24">
        <f>IFERROR(VLOOKUP(A1392,'Banco de dados'!$A$6:$F$199, 5,0),0)</f>
        <v>0</v>
      </c>
      <c r="J1392" s="19"/>
    </row>
    <row r="1393" spans="2:10" x14ac:dyDescent="0.25">
      <c r="B1393" s="18"/>
      <c r="C1393" s="17"/>
      <c r="D1393" s="33">
        <f>IFERROR(VLOOKUP(A1393,'Banco de dados'!$A$6:H1589, 8,0),0)</f>
        <v>0</v>
      </c>
      <c r="E1393" s="26">
        <f t="shared" si="65"/>
        <v>0</v>
      </c>
      <c r="F1393" s="29">
        <f t="shared" si="63"/>
        <v>0</v>
      </c>
      <c r="G1393" s="23">
        <f t="shared" si="64"/>
        <v>0</v>
      </c>
      <c r="H1393" s="22">
        <f>IFERROR(VLOOKUP(A1393,'Banco de dados'!$A$6:F1589, 3,0),0)</f>
        <v>0</v>
      </c>
      <c r="I1393" s="24">
        <f>IFERROR(VLOOKUP(A1393,'Banco de dados'!$A$6:$F$199, 5,0),0)</f>
        <v>0</v>
      </c>
      <c r="J1393" s="19"/>
    </row>
    <row r="1394" spans="2:10" x14ac:dyDescent="0.25">
      <c r="B1394" s="18"/>
      <c r="C1394" s="17"/>
      <c r="D1394" s="33">
        <f>IFERROR(VLOOKUP(A1394,'Banco de dados'!$A$6:H1590, 8,0),0)</f>
        <v>0</v>
      </c>
      <c r="E1394" s="26">
        <f t="shared" si="65"/>
        <v>0</v>
      </c>
      <c r="F1394" s="29">
        <f t="shared" si="63"/>
        <v>0</v>
      </c>
      <c r="G1394" s="23">
        <f t="shared" si="64"/>
        <v>0</v>
      </c>
      <c r="H1394" s="22">
        <f>IFERROR(VLOOKUP(A1394,'Banco de dados'!$A$6:F1590, 3,0),0)</f>
        <v>0</v>
      </c>
      <c r="I1394" s="24">
        <f>IFERROR(VLOOKUP(A1394,'Banco de dados'!$A$6:$F$199, 5,0),0)</f>
        <v>0</v>
      </c>
      <c r="J1394" s="19"/>
    </row>
    <row r="1395" spans="2:10" x14ac:dyDescent="0.25">
      <c r="B1395" s="18"/>
      <c r="C1395" s="17"/>
      <c r="D1395" s="33">
        <f>IFERROR(VLOOKUP(A1395,'Banco de dados'!$A$6:H1591, 8,0),0)</f>
        <v>0</v>
      </c>
      <c r="E1395" s="26">
        <f t="shared" si="65"/>
        <v>0</v>
      </c>
      <c r="F1395" s="29">
        <f t="shared" si="63"/>
        <v>0</v>
      </c>
      <c r="G1395" s="23">
        <f t="shared" si="64"/>
        <v>0</v>
      </c>
      <c r="H1395" s="22">
        <f>IFERROR(VLOOKUP(A1395,'Banco de dados'!$A$6:F1591, 3,0),0)</f>
        <v>0</v>
      </c>
      <c r="I1395" s="24">
        <f>IFERROR(VLOOKUP(A1395,'Banco de dados'!$A$6:$F$199, 5,0),0)</f>
        <v>0</v>
      </c>
      <c r="J1395" s="19"/>
    </row>
    <row r="1396" spans="2:10" x14ac:dyDescent="0.25">
      <c r="B1396" s="18"/>
      <c r="C1396" s="17"/>
      <c r="D1396" s="33">
        <f>IFERROR(VLOOKUP(A1396,'Banco de dados'!$A$6:H1592, 8,0),0)</f>
        <v>0</v>
      </c>
      <c r="E1396" s="26">
        <f t="shared" si="65"/>
        <v>0</v>
      </c>
      <c r="F1396" s="29">
        <f t="shared" si="63"/>
        <v>0</v>
      </c>
      <c r="G1396" s="23">
        <f t="shared" si="64"/>
        <v>0</v>
      </c>
      <c r="H1396" s="22">
        <f>IFERROR(VLOOKUP(A1396,'Banco de dados'!$A$6:F1592, 3,0),0)</f>
        <v>0</v>
      </c>
      <c r="I1396" s="24">
        <f>IFERROR(VLOOKUP(A1396,'Banco de dados'!$A$6:$F$199, 5,0),0)</f>
        <v>0</v>
      </c>
      <c r="J1396" s="19"/>
    </row>
    <row r="1397" spans="2:10" x14ac:dyDescent="0.25">
      <c r="B1397" s="18"/>
      <c r="C1397" s="17"/>
      <c r="D1397" s="33">
        <f>IFERROR(VLOOKUP(A1397,'Banco de dados'!$A$6:H1593, 8,0),0)</f>
        <v>0</v>
      </c>
      <c r="E1397" s="26">
        <f t="shared" si="65"/>
        <v>0</v>
      </c>
      <c r="F1397" s="29">
        <f t="shared" si="63"/>
        <v>0</v>
      </c>
      <c r="G1397" s="23">
        <f t="shared" si="64"/>
        <v>0</v>
      </c>
      <c r="H1397" s="22">
        <f>IFERROR(VLOOKUP(A1397,'Banco de dados'!$A$6:F1593, 3,0),0)</f>
        <v>0</v>
      </c>
      <c r="I1397" s="24">
        <f>IFERROR(VLOOKUP(A1397,'Banco de dados'!$A$6:$F$199, 5,0),0)</f>
        <v>0</v>
      </c>
      <c r="J1397" s="19"/>
    </row>
    <row r="1398" spans="2:10" x14ac:dyDescent="0.25">
      <c r="B1398" s="18"/>
      <c r="C1398" s="17"/>
      <c r="D1398" s="33">
        <f>IFERROR(VLOOKUP(A1398,'Banco de dados'!$A$6:H1594, 8,0),0)</f>
        <v>0</v>
      </c>
      <c r="E1398" s="26">
        <f t="shared" si="65"/>
        <v>0</v>
      </c>
      <c r="F1398" s="29">
        <f t="shared" si="63"/>
        <v>0</v>
      </c>
      <c r="G1398" s="23">
        <f t="shared" si="64"/>
        <v>0</v>
      </c>
      <c r="H1398" s="22">
        <f>IFERROR(VLOOKUP(A1398,'Banco de dados'!$A$6:F1594, 3,0),0)</f>
        <v>0</v>
      </c>
      <c r="I1398" s="24">
        <f>IFERROR(VLOOKUP(A1398,'Banco de dados'!$A$6:$F$199, 5,0),0)</f>
        <v>0</v>
      </c>
      <c r="J1398" s="19"/>
    </row>
    <row r="1399" spans="2:10" x14ac:dyDescent="0.25">
      <c r="B1399" s="18"/>
      <c r="C1399" s="17"/>
      <c r="D1399" s="33">
        <f>IFERROR(VLOOKUP(A1399,'Banco de dados'!$A$6:H1595, 8,0),0)</f>
        <v>0</v>
      </c>
      <c r="E1399" s="26">
        <f t="shared" si="65"/>
        <v>0</v>
      </c>
      <c r="F1399" s="29">
        <f t="shared" si="63"/>
        <v>0</v>
      </c>
      <c r="G1399" s="23">
        <f t="shared" si="64"/>
        <v>0</v>
      </c>
      <c r="H1399" s="22">
        <f>IFERROR(VLOOKUP(A1399,'Banco de dados'!$A$6:F1595, 3,0),0)</f>
        <v>0</v>
      </c>
      <c r="I1399" s="24">
        <f>IFERROR(VLOOKUP(A1399,'Banco de dados'!$A$6:$F$199, 5,0),0)</f>
        <v>0</v>
      </c>
      <c r="J1399" s="19"/>
    </row>
    <row r="1400" spans="2:10" x14ac:dyDescent="0.25">
      <c r="B1400" s="18"/>
      <c r="C1400" s="17"/>
      <c r="D1400" s="33">
        <f>IFERROR(VLOOKUP(A1400,'Banco de dados'!$A$6:H1596, 8,0),0)</f>
        <v>0</v>
      </c>
      <c r="E1400" s="26">
        <f t="shared" si="65"/>
        <v>0</v>
      </c>
      <c r="F1400" s="29">
        <f t="shared" si="63"/>
        <v>0</v>
      </c>
      <c r="G1400" s="23">
        <f t="shared" si="64"/>
        <v>0</v>
      </c>
      <c r="H1400" s="22">
        <f>IFERROR(VLOOKUP(A1400,'Banco de dados'!$A$6:F1596, 3,0),0)</f>
        <v>0</v>
      </c>
      <c r="I1400" s="24">
        <f>IFERROR(VLOOKUP(A1400,'Banco de dados'!$A$6:$F$199, 5,0),0)</f>
        <v>0</v>
      </c>
      <c r="J1400" s="19"/>
    </row>
    <row r="1401" spans="2:10" x14ac:dyDescent="0.25">
      <c r="B1401" s="18"/>
      <c r="C1401" s="17"/>
      <c r="D1401" s="33">
        <f>IFERROR(VLOOKUP(A1401,'Banco de dados'!$A$6:H1597, 8,0),0)</f>
        <v>0</v>
      </c>
      <c r="E1401" s="26">
        <f t="shared" si="65"/>
        <v>0</v>
      </c>
      <c r="F1401" s="29">
        <f t="shared" si="63"/>
        <v>0</v>
      </c>
      <c r="G1401" s="23">
        <f t="shared" si="64"/>
        <v>0</v>
      </c>
      <c r="H1401" s="22">
        <f>IFERROR(VLOOKUP(A1401,'Banco de dados'!$A$6:F1597, 3,0),0)</f>
        <v>0</v>
      </c>
      <c r="I1401" s="24">
        <f>IFERROR(VLOOKUP(A1401,'Banco de dados'!$A$6:$F$199, 5,0),0)</f>
        <v>0</v>
      </c>
      <c r="J1401" s="19"/>
    </row>
    <row r="1402" spans="2:10" x14ac:dyDescent="0.25">
      <c r="B1402" s="18"/>
      <c r="C1402" s="17"/>
      <c r="D1402" s="33">
        <f>IFERROR(VLOOKUP(A1402,'Banco de dados'!$A$6:H1598, 8,0),0)</f>
        <v>0</v>
      </c>
      <c r="E1402" s="26">
        <f t="shared" si="65"/>
        <v>0</v>
      </c>
      <c r="F1402" s="29">
        <f t="shared" si="63"/>
        <v>0</v>
      </c>
      <c r="G1402" s="23">
        <f t="shared" si="64"/>
        <v>0</v>
      </c>
      <c r="H1402" s="22">
        <f>IFERROR(VLOOKUP(A1402,'Banco de dados'!$A$6:F1598, 3,0),0)</f>
        <v>0</v>
      </c>
      <c r="I1402" s="24">
        <f>IFERROR(VLOOKUP(A1402,'Banco de dados'!$A$6:$F$199, 5,0),0)</f>
        <v>0</v>
      </c>
      <c r="J1402" s="19"/>
    </row>
    <row r="1403" spans="2:10" x14ac:dyDescent="0.25">
      <c r="B1403" s="18"/>
      <c r="C1403" s="17"/>
      <c r="D1403" s="33">
        <f>IFERROR(VLOOKUP(A1403,'Banco de dados'!$A$6:H1599, 8,0),0)</f>
        <v>0</v>
      </c>
      <c r="E1403" s="26">
        <f t="shared" si="65"/>
        <v>0</v>
      </c>
      <c r="F1403" s="29">
        <f t="shared" si="63"/>
        <v>0</v>
      </c>
      <c r="G1403" s="23">
        <f t="shared" si="64"/>
        <v>0</v>
      </c>
      <c r="H1403" s="22">
        <f>IFERROR(VLOOKUP(A1403,'Banco de dados'!$A$6:F1599, 3,0),0)</f>
        <v>0</v>
      </c>
      <c r="I1403" s="24">
        <f>IFERROR(VLOOKUP(A1403,'Banco de dados'!$A$6:$F$199, 5,0),0)</f>
        <v>0</v>
      </c>
      <c r="J1403" s="19"/>
    </row>
    <row r="1404" spans="2:10" x14ac:dyDescent="0.25">
      <c r="B1404" s="18"/>
      <c r="C1404" s="17"/>
      <c r="D1404" s="33">
        <f>IFERROR(VLOOKUP(A1404,'Banco de dados'!$A$6:H1600, 8,0),0)</f>
        <v>0</v>
      </c>
      <c r="E1404" s="26">
        <f t="shared" si="65"/>
        <v>0</v>
      </c>
      <c r="F1404" s="29">
        <f t="shared" si="63"/>
        <v>0</v>
      </c>
      <c r="G1404" s="23">
        <f t="shared" si="64"/>
        <v>0</v>
      </c>
      <c r="H1404" s="22">
        <f>IFERROR(VLOOKUP(A1404,'Banco de dados'!$A$6:F1600, 3,0),0)</f>
        <v>0</v>
      </c>
      <c r="I1404" s="24">
        <f>IFERROR(VLOOKUP(A1404,'Banco de dados'!$A$6:$F$199, 5,0),0)</f>
        <v>0</v>
      </c>
      <c r="J1404" s="19"/>
    </row>
    <row r="1405" spans="2:10" x14ac:dyDescent="0.25">
      <c r="B1405" s="18"/>
      <c r="C1405" s="17"/>
      <c r="D1405" s="33">
        <f>IFERROR(VLOOKUP(A1405,'Banco de dados'!$A$6:H1601, 8,0),0)</f>
        <v>0</v>
      </c>
      <c r="E1405" s="26">
        <f t="shared" si="65"/>
        <v>0</v>
      </c>
      <c r="F1405" s="29">
        <f t="shared" si="63"/>
        <v>0</v>
      </c>
      <c r="G1405" s="23">
        <f t="shared" si="64"/>
        <v>0</v>
      </c>
      <c r="H1405" s="22">
        <f>IFERROR(VLOOKUP(A1405,'Banco de dados'!$A$6:F1601, 3,0),0)</f>
        <v>0</v>
      </c>
      <c r="I1405" s="24">
        <f>IFERROR(VLOOKUP(A1405,'Banco de dados'!$A$6:$F$199, 5,0),0)</f>
        <v>0</v>
      </c>
      <c r="J1405" s="19"/>
    </row>
    <row r="1406" spans="2:10" x14ac:dyDescent="0.25">
      <c r="B1406" s="18"/>
      <c r="C1406" s="17"/>
      <c r="D1406" s="33">
        <f>IFERROR(VLOOKUP(A1406,'Banco de dados'!$A$6:H1602, 8,0),0)</f>
        <v>0</v>
      </c>
      <c r="E1406" s="26">
        <f t="shared" si="65"/>
        <v>0</v>
      </c>
      <c r="F1406" s="29">
        <f t="shared" si="63"/>
        <v>0</v>
      </c>
      <c r="G1406" s="23">
        <f t="shared" si="64"/>
        <v>0</v>
      </c>
      <c r="H1406" s="22">
        <f>IFERROR(VLOOKUP(A1406,'Banco de dados'!$A$6:F1602, 3,0),0)</f>
        <v>0</v>
      </c>
      <c r="I1406" s="24">
        <f>IFERROR(VLOOKUP(A1406,'Banco de dados'!$A$6:$F$199, 5,0),0)</f>
        <v>0</v>
      </c>
      <c r="J1406" s="19"/>
    </row>
    <row r="1407" spans="2:10" x14ac:dyDescent="0.25">
      <c r="B1407" s="18"/>
      <c r="C1407" s="17"/>
      <c r="D1407" s="33">
        <f>IFERROR(VLOOKUP(A1407,'Banco de dados'!$A$6:H1603, 8,0),0)</f>
        <v>0</v>
      </c>
      <c r="E1407" s="26">
        <f t="shared" si="65"/>
        <v>0</v>
      </c>
      <c r="F1407" s="29">
        <f t="shared" si="63"/>
        <v>0</v>
      </c>
      <c r="G1407" s="23">
        <f t="shared" si="64"/>
        <v>0</v>
      </c>
      <c r="H1407" s="22">
        <f>IFERROR(VLOOKUP(A1407,'Banco de dados'!$A$6:F1603, 3,0),0)</f>
        <v>0</v>
      </c>
      <c r="I1407" s="24">
        <f>IFERROR(VLOOKUP(A1407,'Banco de dados'!$A$6:$F$199, 5,0),0)</f>
        <v>0</v>
      </c>
      <c r="J1407" s="19"/>
    </row>
    <row r="1408" spans="2:10" x14ac:dyDescent="0.25">
      <c r="B1408" s="18"/>
      <c r="C1408" s="17"/>
      <c r="D1408" s="33">
        <f>IFERROR(VLOOKUP(A1408,'Banco de dados'!$A$6:H1604, 8,0),0)</f>
        <v>0</v>
      </c>
      <c r="E1408" s="26">
        <f t="shared" si="65"/>
        <v>0</v>
      </c>
      <c r="F1408" s="29">
        <f t="shared" si="63"/>
        <v>0</v>
      </c>
      <c r="G1408" s="23">
        <f t="shared" si="64"/>
        <v>0</v>
      </c>
      <c r="H1408" s="22">
        <f>IFERROR(VLOOKUP(A1408,'Banco de dados'!$A$6:F1604, 3,0),0)</f>
        <v>0</v>
      </c>
      <c r="I1408" s="24">
        <f>IFERROR(VLOOKUP(A1408,'Banco de dados'!$A$6:$F$199, 5,0),0)</f>
        <v>0</v>
      </c>
      <c r="J1408" s="19"/>
    </row>
    <row r="1409" spans="2:10" x14ac:dyDescent="0.25">
      <c r="B1409" s="18"/>
      <c r="C1409" s="17"/>
      <c r="D1409" s="33">
        <f>IFERROR(VLOOKUP(A1409,'Banco de dados'!$A$6:H1605, 8,0),0)</f>
        <v>0</v>
      </c>
      <c r="E1409" s="26">
        <f t="shared" si="65"/>
        <v>0</v>
      </c>
      <c r="F1409" s="29">
        <f t="shared" si="63"/>
        <v>0</v>
      </c>
      <c r="G1409" s="23">
        <f t="shared" si="64"/>
        <v>0</v>
      </c>
      <c r="H1409" s="22">
        <f>IFERROR(VLOOKUP(A1409,'Banco de dados'!$A$6:F1605, 3,0),0)</f>
        <v>0</v>
      </c>
      <c r="I1409" s="24">
        <f>IFERROR(VLOOKUP(A1409,'Banco de dados'!$A$6:$F$199, 5,0),0)</f>
        <v>0</v>
      </c>
      <c r="J1409" s="19"/>
    </row>
    <row r="1410" spans="2:10" x14ac:dyDescent="0.25">
      <c r="B1410" s="18"/>
      <c r="C1410" s="17"/>
      <c r="D1410" s="33">
        <f>IFERROR(VLOOKUP(A1410,'Banco de dados'!$A$6:H1606, 8,0),0)</f>
        <v>0</v>
      </c>
      <c r="E1410" s="26">
        <f t="shared" si="65"/>
        <v>0</v>
      </c>
      <c r="F1410" s="29">
        <f t="shared" si="63"/>
        <v>0</v>
      </c>
      <c r="G1410" s="23">
        <f t="shared" si="64"/>
        <v>0</v>
      </c>
      <c r="H1410" s="22">
        <f>IFERROR(VLOOKUP(A1410,'Banco de dados'!$A$6:F1606, 3,0),0)</f>
        <v>0</v>
      </c>
      <c r="I1410" s="24">
        <f>IFERROR(VLOOKUP(A1410,'Banco de dados'!$A$6:$F$199, 5,0),0)</f>
        <v>0</v>
      </c>
      <c r="J1410" s="19"/>
    </row>
    <row r="1411" spans="2:10" x14ac:dyDescent="0.25">
      <c r="B1411" s="18"/>
      <c r="C1411" s="17"/>
      <c r="D1411" s="33">
        <f>IFERROR(VLOOKUP(A1411,'Banco de dados'!$A$6:H1607, 8,0),0)</f>
        <v>0</v>
      </c>
      <c r="E1411" s="26">
        <f t="shared" si="65"/>
        <v>0</v>
      </c>
      <c r="F1411" s="29">
        <f t="shared" ref="F1411:F1474" si="66">E1411*I1411</f>
        <v>0</v>
      </c>
      <c r="G1411" s="23">
        <f t="shared" ref="G1411:G1474" si="67">E1411*H1411</f>
        <v>0</v>
      </c>
      <c r="H1411" s="22">
        <f>IFERROR(VLOOKUP(A1411,'Banco de dados'!$A$6:F1607, 3,0),0)</f>
        <v>0</v>
      </c>
      <c r="I1411" s="24">
        <f>IFERROR(VLOOKUP(A1411,'Banco de dados'!$A$6:$F$199, 5,0),0)</f>
        <v>0</v>
      </c>
      <c r="J1411" s="19"/>
    </row>
    <row r="1412" spans="2:10" x14ac:dyDescent="0.25">
      <c r="B1412" s="18"/>
      <c r="C1412" s="17"/>
      <c r="D1412" s="33">
        <f>IFERROR(VLOOKUP(A1412,'Banco de dados'!$A$6:H1608, 8,0),0)</f>
        <v>0</v>
      </c>
      <c r="E1412" s="26">
        <f t="shared" ref="E1412:E1475" si="68">B1412*C1412</f>
        <v>0</v>
      </c>
      <c r="F1412" s="29">
        <f t="shared" si="66"/>
        <v>0</v>
      </c>
      <c r="G1412" s="23">
        <f t="shared" si="67"/>
        <v>0</v>
      </c>
      <c r="H1412" s="22">
        <f>IFERROR(VLOOKUP(A1412,'Banco de dados'!$A$6:F1608, 3,0),0)</f>
        <v>0</v>
      </c>
      <c r="I1412" s="24">
        <f>IFERROR(VLOOKUP(A1412,'Banco de dados'!$A$6:$F$199, 5,0),0)</f>
        <v>0</v>
      </c>
      <c r="J1412" s="19"/>
    </row>
    <row r="1413" spans="2:10" x14ac:dyDescent="0.25">
      <c r="B1413" s="18"/>
      <c r="C1413" s="17"/>
      <c r="D1413" s="33">
        <f>IFERROR(VLOOKUP(A1413,'Banco de dados'!$A$6:H1609, 8,0),0)</f>
        <v>0</v>
      </c>
      <c r="E1413" s="26">
        <f t="shared" si="68"/>
        <v>0</v>
      </c>
      <c r="F1413" s="29">
        <f t="shared" si="66"/>
        <v>0</v>
      </c>
      <c r="G1413" s="23">
        <f t="shared" si="67"/>
        <v>0</v>
      </c>
      <c r="H1413" s="22">
        <f>IFERROR(VLOOKUP(A1413,'Banco de dados'!$A$6:F1609, 3,0),0)</f>
        <v>0</v>
      </c>
      <c r="I1413" s="24">
        <f>IFERROR(VLOOKUP(A1413,'Banco de dados'!$A$6:$F$199, 5,0),0)</f>
        <v>0</v>
      </c>
      <c r="J1413" s="19"/>
    </row>
    <row r="1414" spans="2:10" x14ac:dyDescent="0.25">
      <c r="B1414" s="18"/>
      <c r="C1414" s="17"/>
      <c r="D1414" s="33">
        <f>IFERROR(VLOOKUP(A1414,'Banco de dados'!$A$6:H1610, 8,0),0)</f>
        <v>0</v>
      </c>
      <c r="E1414" s="26">
        <f t="shared" si="68"/>
        <v>0</v>
      </c>
      <c r="F1414" s="29">
        <f t="shared" si="66"/>
        <v>0</v>
      </c>
      <c r="G1414" s="23">
        <f t="shared" si="67"/>
        <v>0</v>
      </c>
      <c r="H1414" s="22">
        <f>IFERROR(VLOOKUP(A1414,'Banco de dados'!$A$6:F1610, 3,0),0)</f>
        <v>0</v>
      </c>
      <c r="I1414" s="24">
        <f>IFERROR(VLOOKUP(A1414,'Banco de dados'!$A$6:$F$199, 5,0),0)</f>
        <v>0</v>
      </c>
      <c r="J1414" s="19"/>
    </row>
    <row r="1415" spans="2:10" x14ac:dyDescent="0.25">
      <c r="B1415" s="18"/>
      <c r="C1415" s="17"/>
      <c r="D1415" s="33">
        <f>IFERROR(VLOOKUP(A1415,'Banco de dados'!$A$6:H1611, 8,0),0)</f>
        <v>0</v>
      </c>
      <c r="E1415" s="26">
        <f t="shared" si="68"/>
        <v>0</v>
      </c>
      <c r="F1415" s="29">
        <f t="shared" si="66"/>
        <v>0</v>
      </c>
      <c r="G1415" s="23">
        <f t="shared" si="67"/>
        <v>0</v>
      </c>
      <c r="H1415" s="22">
        <f>IFERROR(VLOOKUP(A1415,'Banco de dados'!$A$6:F1611, 3,0),0)</f>
        <v>0</v>
      </c>
      <c r="I1415" s="24">
        <f>IFERROR(VLOOKUP(A1415,'Banco de dados'!$A$6:$F$199, 5,0),0)</f>
        <v>0</v>
      </c>
      <c r="J1415" s="19"/>
    </row>
    <row r="1416" spans="2:10" x14ac:dyDescent="0.25">
      <c r="B1416" s="18"/>
      <c r="C1416" s="17"/>
      <c r="D1416" s="33">
        <f>IFERROR(VLOOKUP(A1416,'Banco de dados'!$A$6:H1612, 8,0),0)</f>
        <v>0</v>
      </c>
      <c r="E1416" s="26">
        <f t="shared" si="68"/>
        <v>0</v>
      </c>
      <c r="F1416" s="29">
        <f t="shared" si="66"/>
        <v>0</v>
      </c>
      <c r="G1416" s="23">
        <f t="shared" si="67"/>
        <v>0</v>
      </c>
      <c r="H1416" s="22">
        <f>IFERROR(VLOOKUP(A1416,'Banco de dados'!$A$6:F1612, 3,0),0)</f>
        <v>0</v>
      </c>
      <c r="I1416" s="24">
        <f>IFERROR(VLOOKUP(A1416,'Banco de dados'!$A$6:$F$199, 5,0),0)</f>
        <v>0</v>
      </c>
      <c r="J1416" s="19"/>
    </row>
    <row r="1417" spans="2:10" x14ac:dyDescent="0.25">
      <c r="B1417" s="18"/>
      <c r="C1417" s="17"/>
      <c r="D1417" s="33">
        <f>IFERROR(VLOOKUP(A1417,'Banco de dados'!$A$6:H1613, 8,0),0)</f>
        <v>0</v>
      </c>
      <c r="E1417" s="26">
        <f t="shared" si="68"/>
        <v>0</v>
      </c>
      <c r="F1417" s="29">
        <f t="shared" si="66"/>
        <v>0</v>
      </c>
      <c r="G1417" s="23">
        <f t="shared" si="67"/>
        <v>0</v>
      </c>
      <c r="H1417" s="22">
        <f>IFERROR(VLOOKUP(A1417,'Banco de dados'!$A$6:F1613, 3,0),0)</f>
        <v>0</v>
      </c>
      <c r="I1417" s="24">
        <f>IFERROR(VLOOKUP(A1417,'Banco de dados'!$A$6:$F$199, 5,0),0)</f>
        <v>0</v>
      </c>
      <c r="J1417" s="19"/>
    </row>
    <row r="1418" spans="2:10" x14ac:dyDescent="0.25">
      <c r="B1418" s="18"/>
      <c r="C1418" s="17"/>
      <c r="D1418" s="33">
        <f>IFERROR(VLOOKUP(A1418,'Banco de dados'!$A$6:H1614, 8,0),0)</f>
        <v>0</v>
      </c>
      <c r="E1418" s="26">
        <f t="shared" si="68"/>
        <v>0</v>
      </c>
      <c r="F1418" s="29">
        <f t="shared" si="66"/>
        <v>0</v>
      </c>
      <c r="G1418" s="23">
        <f t="shared" si="67"/>
        <v>0</v>
      </c>
      <c r="H1418" s="22">
        <f>IFERROR(VLOOKUP(A1418,'Banco de dados'!$A$6:F1614, 3,0),0)</f>
        <v>0</v>
      </c>
      <c r="I1418" s="24">
        <f>IFERROR(VLOOKUP(A1418,'Banco de dados'!$A$6:$F$199, 5,0),0)</f>
        <v>0</v>
      </c>
      <c r="J1418" s="19"/>
    </row>
    <row r="1419" spans="2:10" x14ac:dyDescent="0.25">
      <c r="B1419" s="18"/>
      <c r="C1419" s="17"/>
      <c r="D1419" s="33">
        <f>IFERROR(VLOOKUP(A1419,'Banco de dados'!$A$6:H1615, 8,0),0)</f>
        <v>0</v>
      </c>
      <c r="E1419" s="26">
        <f t="shared" si="68"/>
        <v>0</v>
      </c>
      <c r="F1419" s="29">
        <f t="shared" si="66"/>
        <v>0</v>
      </c>
      <c r="G1419" s="23">
        <f t="shared" si="67"/>
        <v>0</v>
      </c>
      <c r="H1419" s="22">
        <f>IFERROR(VLOOKUP(A1419,'Banco de dados'!$A$6:F1615, 3,0),0)</f>
        <v>0</v>
      </c>
      <c r="I1419" s="24">
        <f>IFERROR(VLOOKUP(A1419,'Banco de dados'!$A$6:$F$199, 5,0),0)</f>
        <v>0</v>
      </c>
      <c r="J1419" s="19"/>
    </row>
    <row r="1420" spans="2:10" x14ac:dyDescent="0.25">
      <c r="B1420" s="18"/>
      <c r="C1420" s="17"/>
      <c r="D1420" s="33">
        <f>IFERROR(VLOOKUP(A1420,'Banco de dados'!$A$6:H1616, 8,0),0)</f>
        <v>0</v>
      </c>
      <c r="E1420" s="26">
        <f t="shared" si="68"/>
        <v>0</v>
      </c>
      <c r="F1420" s="29">
        <f t="shared" si="66"/>
        <v>0</v>
      </c>
      <c r="G1420" s="23">
        <f t="shared" si="67"/>
        <v>0</v>
      </c>
      <c r="H1420" s="22">
        <f>IFERROR(VLOOKUP(A1420,'Banco de dados'!$A$6:F1616, 3,0),0)</f>
        <v>0</v>
      </c>
      <c r="I1420" s="24">
        <f>IFERROR(VLOOKUP(A1420,'Banco de dados'!$A$6:$F$199, 5,0),0)</f>
        <v>0</v>
      </c>
      <c r="J1420" s="19"/>
    </row>
    <row r="1421" spans="2:10" x14ac:dyDescent="0.25">
      <c r="B1421" s="18"/>
      <c r="C1421" s="17"/>
      <c r="D1421" s="33">
        <f>IFERROR(VLOOKUP(A1421,'Banco de dados'!$A$6:H1617, 8,0),0)</f>
        <v>0</v>
      </c>
      <c r="E1421" s="26">
        <f t="shared" si="68"/>
        <v>0</v>
      </c>
      <c r="F1421" s="29">
        <f t="shared" si="66"/>
        <v>0</v>
      </c>
      <c r="G1421" s="23">
        <f t="shared" si="67"/>
        <v>0</v>
      </c>
      <c r="H1421" s="22">
        <f>IFERROR(VLOOKUP(A1421,'Banco de dados'!$A$6:F1617, 3,0),0)</f>
        <v>0</v>
      </c>
      <c r="I1421" s="24">
        <f>IFERROR(VLOOKUP(A1421,'Banco de dados'!$A$6:$F$199, 5,0),0)</f>
        <v>0</v>
      </c>
      <c r="J1421" s="19"/>
    </row>
    <row r="1422" spans="2:10" x14ac:dyDescent="0.25">
      <c r="B1422" s="18"/>
      <c r="C1422" s="17"/>
      <c r="D1422" s="33">
        <f>IFERROR(VLOOKUP(A1422,'Banco de dados'!$A$6:H1618, 8,0),0)</f>
        <v>0</v>
      </c>
      <c r="E1422" s="26">
        <f t="shared" si="68"/>
        <v>0</v>
      </c>
      <c r="F1422" s="29">
        <f t="shared" si="66"/>
        <v>0</v>
      </c>
      <c r="G1422" s="23">
        <f t="shared" si="67"/>
        <v>0</v>
      </c>
      <c r="H1422" s="22">
        <f>IFERROR(VLOOKUP(A1422,'Banco de dados'!$A$6:F1618, 3,0),0)</f>
        <v>0</v>
      </c>
      <c r="I1422" s="24">
        <f>IFERROR(VLOOKUP(A1422,'Banco de dados'!$A$6:$F$199, 5,0),0)</f>
        <v>0</v>
      </c>
      <c r="J1422" s="19"/>
    </row>
    <row r="1423" spans="2:10" x14ac:dyDescent="0.25">
      <c r="B1423" s="18"/>
      <c r="C1423" s="17"/>
      <c r="D1423" s="33">
        <f>IFERROR(VLOOKUP(A1423,'Banco de dados'!$A$6:H1619, 8,0),0)</f>
        <v>0</v>
      </c>
      <c r="E1423" s="26">
        <f t="shared" si="68"/>
        <v>0</v>
      </c>
      <c r="F1423" s="29">
        <f t="shared" si="66"/>
        <v>0</v>
      </c>
      <c r="G1423" s="23">
        <f t="shared" si="67"/>
        <v>0</v>
      </c>
      <c r="H1423" s="22">
        <f>IFERROR(VLOOKUP(A1423,'Banco de dados'!$A$6:F1619, 3,0),0)</f>
        <v>0</v>
      </c>
      <c r="I1423" s="24">
        <f>IFERROR(VLOOKUP(A1423,'Banco de dados'!$A$6:$F$199, 5,0),0)</f>
        <v>0</v>
      </c>
      <c r="J1423" s="19"/>
    </row>
    <row r="1424" spans="2:10" x14ac:dyDescent="0.25">
      <c r="B1424" s="18"/>
      <c r="C1424" s="17"/>
      <c r="D1424" s="33">
        <f>IFERROR(VLOOKUP(A1424,'Banco de dados'!$A$6:H1620, 8,0),0)</f>
        <v>0</v>
      </c>
      <c r="E1424" s="26">
        <f t="shared" si="68"/>
        <v>0</v>
      </c>
      <c r="F1424" s="29">
        <f t="shared" si="66"/>
        <v>0</v>
      </c>
      <c r="G1424" s="23">
        <f t="shared" si="67"/>
        <v>0</v>
      </c>
      <c r="H1424" s="22">
        <f>IFERROR(VLOOKUP(A1424,'Banco de dados'!$A$6:F1620, 3,0),0)</f>
        <v>0</v>
      </c>
      <c r="I1424" s="24">
        <f>IFERROR(VLOOKUP(A1424,'Banco de dados'!$A$6:$F$199, 5,0),0)</f>
        <v>0</v>
      </c>
      <c r="J1424" s="19"/>
    </row>
    <row r="1425" spans="2:10" x14ac:dyDescent="0.25">
      <c r="B1425" s="18"/>
      <c r="C1425" s="17"/>
      <c r="D1425" s="33">
        <f>IFERROR(VLOOKUP(A1425,'Banco de dados'!$A$6:H1621, 8,0),0)</f>
        <v>0</v>
      </c>
      <c r="E1425" s="26">
        <f t="shared" si="68"/>
        <v>0</v>
      </c>
      <c r="F1425" s="29">
        <f t="shared" si="66"/>
        <v>0</v>
      </c>
      <c r="G1425" s="23">
        <f t="shared" si="67"/>
        <v>0</v>
      </c>
      <c r="H1425" s="22">
        <f>IFERROR(VLOOKUP(A1425,'Banco de dados'!$A$6:F1621, 3,0),0)</f>
        <v>0</v>
      </c>
      <c r="I1425" s="24">
        <f>IFERROR(VLOOKUP(A1425,'Banco de dados'!$A$6:$F$199, 5,0),0)</f>
        <v>0</v>
      </c>
      <c r="J1425" s="19"/>
    </row>
    <row r="1426" spans="2:10" x14ac:dyDescent="0.25">
      <c r="B1426" s="18"/>
      <c r="C1426" s="17"/>
      <c r="D1426" s="33">
        <f>IFERROR(VLOOKUP(A1426,'Banco de dados'!$A$6:H1622, 8,0),0)</f>
        <v>0</v>
      </c>
      <c r="E1426" s="26">
        <f t="shared" si="68"/>
        <v>0</v>
      </c>
      <c r="F1426" s="29">
        <f t="shared" si="66"/>
        <v>0</v>
      </c>
      <c r="G1426" s="23">
        <f t="shared" si="67"/>
        <v>0</v>
      </c>
      <c r="H1426" s="22">
        <f>IFERROR(VLOOKUP(A1426,'Banco de dados'!$A$6:F1622, 3,0),0)</f>
        <v>0</v>
      </c>
      <c r="I1426" s="24">
        <f>IFERROR(VLOOKUP(A1426,'Banco de dados'!$A$6:$F$199, 5,0),0)</f>
        <v>0</v>
      </c>
      <c r="J1426" s="19"/>
    </row>
    <row r="1427" spans="2:10" x14ac:dyDescent="0.25">
      <c r="B1427" s="18"/>
      <c r="C1427" s="17"/>
      <c r="D1427" s="33">
        <f>IFERROR(VLOOKUP(A1427,'Banco de dados'!$A$6:H1623, 8,0),0)</f>
        <v>0</v>
      </c>
      <c r="E1427" s="26">
        <f t="shared" si="68"/>
        <v>0</v>
      </c>
      <c r="F1427" s="29">
        <f t="shared" si="66"/>
        <v>0</v>
      </c>
      <c r="G1427" s="23">
        <f t="shared" si="67"/>
        <v>0</v>
      </c>
      <c r="H1427" s="22">
        <f>IFERROR(VLOOKUP(A1427,'Banco de dados'!$A$6:F1623, 3,0),0)</f>
        <v>0</v>
      </c>
      <c r="I1427" s="24">
        <f>IFERROR(VLOOKUP(A1427,'Banco de dados'!$A$6:$F$199, 5,0),0)</f>
        <v>0</v>
      </c>
      <c r="J1427" s="19"/>
    </row>
    <row r="1428" spans="2:10" x14ac:dyDescent="0.25">
      <c r="B1428" s="18"/>
      <c r="C1428" s="17"/>
      <c r="D1428" s="33">
        <f>IFERROR(VLOOKUP(A1428,'Banco de dados'!$A$6:H1624, 8,0),0)</f>
        <v>0</v>
      </c>
      <c r="E1428" s="26">
        <f t="shared" si="68"/>
        <v>0</v>
      </c>
      <c r="F1428" s="29">
        <f t="shared" si="66"/>
        <v>0</v>
      </c>
      <c r="G1428" s="23">
        <f t="shared" si="67"/>
        <v>0</v>
      </c>
      <c r="H1428" s="22">
        <f>IFERROR(VLOOKUP(A1428,'Banco de dados'!$A$6:F1624, 3,0),0)</f>
        <v>0</v>
      </c>
      <c r="I1428" s="24">
        <f>IFERROR(VLOOKUP(A1428,'Banco de dados'!$A$6:$F$199, 5,0),0)</f>
        <v>0</v>
      </c>
      <c r="J1428" s="19"/>
    </row>
    <row r="1429" spans="2:10" x14ac:dyDescent="0.25">
      <c r="B1429" s="18"/>
      <c r="C1429" s="17"/>
      <c r="D1429" s="33">
        <f>IFERROR(VLOOKUP(A1429,'Banco de dados'!$A$6:H1625, 8,0),0)</f>
        <v>0</v>
      </c>
      <c r="E1429" s="26">
        <f t="shared" si="68"/>
        <v>0</v>
      </c>
      <c r="F1429" s="29">
        <f t="shared" si="66"/>
        <v>0</v>
      </c>
      <c r="G1429" s="23">
        <f t="shared" si="67"/>
        <v>0</v>
      </c>
      <c r="H1429" s="22">
        <f>IFERROR(VLOOKUP(A1429,'Banco de dados'!$A$6:F1625, 3,0),0)</f>
        <v>0</v>
      </c>
      <c r="I1429" s="24">
        <f>IFERROR(VLOOKUP(A1429,'Banco de dados'!$A$6:$F$199, 5,0),0)</f>
        <v>0</v>
      </c>
      <c r="J1429" s="19"/>
    </row>
    <row r="1430" spans="2:10" x14ac:dyDescent="0.25">
      <c r="B1430" s="18"/>
      <c r="C1430" s="17"/>
      <c r="D1430" s="33">
        <f>IFERROR(VLOOKUP(A1430,'Banco de dados'!$A$6:H1626, 8,0),0)</f>
        <v>0</v>
      </c>
      <c r="E1430" s="26">
        <f t="shared" si="68"/>
        <v>0</v>
      </c>
      <c r="F1430" s="29">
        <f t="shared" si="66"/>
        <v>0</v>
      </c>
      <c r="G1430" s="23">
        <f t="shared" si="67"/>
        <v>0</v>
      </c>
      <c r="H1430" s="22">
        <f>IFERROR(VLOOKUP(A1430,'Banco de dados'!$A$6:F1626, 3,0),0)</f>
        <v>0</v>
      </c>
      <c r="I1430" s="24">
        <f>IFERROR(VLOOKUP(A1430,'Banco de dados'!$A$6:$F$199, 5,0),0)</f>
        <v>0</v>
      </c>
      <c r="J1430" s="19"/>
    </row>
    <row r="1431" spans="2:10" x14ac:dyDescent="0.25">
      <c r="B1431" s="18"/>
      <c r="C1431" s="17"/>
      <c r="D1431" s="33">
        <f>IFERROR(VLOOKUP(A1431,'Banco de dados'!$A$6:H1627, 8,0),0)</f>
        <v>0</v>
      </c>
      <c r="E1431" s="26">
        <f t="shared" si="68"/>
        <v>0</v>
      </c>
      <c r="F1431" s="29">
        <f t="shared" si="66"/>
        <v>0</v>
      </c>
      <c r="G1431" s="23">
        <f t="shared" si="67"/>
        <v>0</v>
      </c>
      <c r="H1431" s="22">
        <f>IFERROR(VLOOKUP(A1431,'Banco de dados'!$A$6:F1627, 3,0),0)</f>
        <v>0</v>
      </c>
      <c r="I1431" s="24">
        <f>IFERROR(VLOOKUP(A1431,'Banco de dados'!$A$6:$F$199, 5,0),0)</f>
        <v>0</v>
      </c>
      <c r="J1431" s="19"/>
    </row>
    <row r="1432" spans="2:10" x14ac:dyDescent="0.25">
      <c r="B1432" s="18"/>
      <c r="C1432" s="17"/>
      <c r="D1432" s="33">
        <f>IFERROR(VLOOKUP(A1432,'Banco de dados'!$A$6:H1628, 8,0),0)</f>
        <v>0</v>
      </c>
      <c r="E1432" s="26">
        <f t="shared" si="68"/>
        <v>0</v>
      </c>
      <c r="F1432" s="29">
        <f t="shared" si="66"/>
        <v>0</v>
      </c>
      <c r="G1432" s="23">
        <f t="shared" si="67"/>
        <v>0</v>
      </c>
      <c r="H1432" s="22">
        <f>IFERROR(VLOOKUP(A1432,'Banco de dados'!$A$6:F1628, 3,0),0)</f>
        <v>0</v>
      </c>
      <c r="I1432" s="24">
        <f>IFERROR(VLOOKUP(A1432,'Banco de dados'!$A$6:$F$199, 5,0),0)</f>
        <v>0</v>
      </c>
      <c r="J1432" s="19"/>
    </row>
    <row r="1433" spans="2:10" x14ac:dyDescent="0.25">
      <c r="B1433" s="18"/>
      <c r="C1433" s="17"/>
      <c r="D1433" s="33">
        <f>IFERROR(VLOOKUP(A1433,'Banco de dados'!$A$6:H1629, 8,0),0)</f>
        <v>0</v>
      </c>
      <c r="E1433" s="26">
        <f t="shared" si="68"/>
        <v>0</v>
      </c>
      <c r="F1433" s="29">
        <f t="shared" si="66"/>
        <v>0</v>
      </c>
      <c r="G1433" s="23">
        <f t="shared" si="67"/>
        <v>0</v>
      </c>
      <c r="H1433" s="22">
        <f>IFERROR(VLOOKUP(A1433,'Banco de dados'!$A$6:F1629, 3,0),0)</f>
        <v>0</v>
      </c>
      <c r="I1433" s="24">
        <f>IFERROR(VLOOKUP(A1433,'Banco de dados'!$A$6:$F$199, 5,0),0)</f>
        <v>0</v>
      </c>
      <c r="J1433" s="19"/>
    </row>
    <row r="1434" spans="2:10" x14ac:dyDescent="0.25">
      <c r="B1434" s="18"/>
      <c r="C1434" s="17"/>
      <c r="D1434" s="33">
        <f>IFERROR(VLOOKUP(A1434,'Banco de dados'!$A$6:H1630, 8,0),0)</f>
        <v>0</v>
      </c>
      <c r="E1434" s="26">
        <f t="shared" si="68"/>
        <v>0</v>
      </c>
      <c r="F1434" s="29">
        <f t="shared" si="66"/>
        <v>0</v>
      </c>
      <c r="G1434" s="23">
        <f t="shared" si="67"/>
        <v>0</v>
      </c>
      <c r="H1434" s="22">
        <f>IFERROR(VLOOKUP(A1434,'Banco de dados'!$A$6:F1630, 3,0),0)</f>
        <v>0</v>
      </c>
      <c r="I1434" s="24">
        <f>IFERROR(VLOOKUP(A1434,'Banco de dados'!$A$6:$F$199, 5,0),0)</f>
        <v>0</v>
      </c>
      <c r="J1434" s="19"/>
    </row>
    <row r="1435" spans="2:10" x14ac:dyDescent="0.25">
      <c r="B1435" s="18"/>
      <c r="C1435" s="17"/>
      <c r="D1435" s="33">
        <f>IFERROR(VLOOKUP(A1435,'Banco de dados'!$A$6:H1631, 8,0),0)</f>
        <v>0</v>
      </c>
      <c r="E1435" s="26">
        <f t="shared" si="68"/>
        <v>0</v>
      </c>
      <c r="F1435" s="29">
        <f t="shared" si="66"/>
        <v>0</v>
      </c>
      <c r="G1435" s="23">
        <f t="shared" si="67"/>
        <v>0</v>
      </c>
      <c r="H1435" s="22">
        <f>IFERROR(VLOOKUP(A1435,'Banco de dados'!$A$6:F1631, 3,0),0)</f>
        <v>0</v>
      </c>
      <c r="I1435" s="24">
        <f>IFERROR(VLOOKUP(A1435,'Banco de dados'!$A$6:$F$199, 5,0),0)</f>
        <v>0</v>
      </c>
      <c r="J1435" s="19"/>
    </row>
    <row r="1436" spans="2:10" x14ac:dyDescent="0.25">
      <c r="B1436" s="18"/>
      <c r="C1436" s="17"/>
      <c r="D1436" s="33">
        <f>IFERROR(VLOOKUP(A1436,'Banco de dados'!$A$6:H1632, 8,0),0)</f>
        <v>0</v>
      </c>
      <c r="E1436" s="26">
        <f t="shared" si="68"/>
        <v>0</v>
      </c>
      <c r="F1436" s="29">
        <f t="shared" si="66"/>
        <v>0</v>
      </c>
      <c r="G1436" s="23">
        <f t="shared" si="67"/>
        <v>0</v>
      </c>
      <c r="H1436" s="22">
        <f>IFERROR(VLOOKUP(A1436,'Banco de dados'!$A$6:F1632, 3,0),0)</f>
        <v>0</v>
      </c>
      <c r="I1436" s="24">
        <f>IFERROR(VLOOKUP(A1436,'Banco de dados'!$A$6:$F$199, 5,0),0)</f>
        <v>0</v>
      </c>
      <c r="J1436" s="19"/>
    </row>
    <row r="1437" spans="2:10" x14ac:dyDescent="0.25">
      <c r="B1437" s="18"/>
      <c r="C1437" s="17"/>
      <c r="D1437" s="33">
        <f>IFERROR(VLOOKUP(A1437,'Banco de dados'!$A$6:H1633, 8,0),0)</f>
        <v>0</v>
      </c>
      <c r="E1437" s="26">
        <f t="shared" si="68"/>
        <v>0</v>
      </c>
      <c r="F1437" s="29">
        <f t="shared" si="66"/>
        <v>0</v>
      </c>
      <c r="G1437" s="23">
        <f t="shared" si="67"/>
        <v>0</v>
      </c>
      <c r="H1437" s="22">
        <f>IFERROR(VLOOKUP(A1437,'Banco de dados'!$A$6:F1633, 3,0),0)</f>
        <v>0</v>
      </c>
      <c r="I1437" s="24">
        <f>IFERROR(VLOOKUP(A1437,'Banco de dados'!$A$6:$F$199, 5,0),0)</f>
        <v>0</v>
      </c>
      <c r="J1437" s="19"/>
    </row>
    <row r="1438" spans="2:10" x14ac:dyDescent="0.25">
      <c r="B1438" s="18"/>
      <c r="C1438" s="17"/>
      <c r="D1438" s="33">
        <f>IFERROR(VLOOKUP(A1438,'Banco de dados'!$A$6:H1634, 8,0),0)</f>
        <v>0</v>
      </c>
      <c r="E1438" s="26">
        <f t="shared" si="68"/>
        <v>0</v>
      </c>
      <c r="F1438" s="29">
        <f t="shared" si="66"/>
        <v>0</v>
      </c>
      <c r="G1438" s="23">
        <f t="shared" si="67"/>
        <v>0</v>
      </c>
      <c r="H1438" s="22">
        <f>IFERROR(VLOOKUP(A1438,'Banco de dados'!$A$6:F1634, 3,0),0)</f>
        <v>0</v>
      </c>
      <c r="I1438" s="24">
        <f>IFERROR(VLOOKUP(A1438,'Banco de dados'!$A$6:$F$199, 5,0),0)</f>
        <v>0</v>
      </c>
      <c r="J1438" s="19"/>
    </row>
    <row r="1439" spans="2:10" x14ac:dyDescent="0.25">
      <c r="B1439" s="18"/>
      <c r="C1439" s="17"/>
      <c r="D1439" s="33">
        <f>IFERROR(VLOOKUP(A1439,'Banco de dados'!$A$6:H1635, 8,0),0)</f>
        <v>0</v>
      </c>
      <c r="E1439" s="26">
        <f t="shared" si="68"/>
        <v>0</v>
      </c>
      <c r="F1439" s="29">
        <f t="shared" si="66"/>
        <v>0</v>
      </c>
      <c r="G1439" s="23">
        <f t="shared" si="67"/>
        <v>0</v>
      </c>
      <c r="H1439" s="22">
        <f>IFERROR(VLOOKUP(A1439,'Banco de dados'!$A$6:F1635, 3,0),0)</f>
        <v>0</v>
      </c>
      <c r="I1439" s="24">
        <f>IFERROR(VLOOKUP(A1439,'Banco de dados'!$A$6:$F$199, 5,0),0)</f>
        <v>0</v>
      </c>
      <c r="J1439" s="19"/>
    </row>
    <row r="1440" spans="2:10" x14ac:dyDescent="0.25">
      <c r="B1440" s="18"/>
      <c r="C1440" s="17"/>
      <c r="D1440" s="33">
        <f>IFERROR(VLOOKUP(A1440,'Banco de dados'!$A$6:H1636, 8,0),0)</f>
        <v>0</v>
      </c>
      <c r="E1440" s="26">
        <f t="shared" si="68"/>
        <v>0</v>
      </c>
      <c r="F1440" s="29">
        <f t="shared" si="66"/>
        <v>0</v>
      </c>
      <c r="G1440" s="23">
        <f t="shared" si="67"/>
        <v>0</v>
      </c>
      <c r="H1440" s="22">
        <f>IFERROR(VLOOKUP(A1440,'Banco de dados'!$A$6:F1636, 3,0),0)</f>
        <v>0</v>
      </c>
      <c r="I1440" s="24">
        <f>IFERROR(VLOOKUP(A1440,'Banco de dados'!$A$6:$F$199, 5,0),0)</f>
        <v>0</v>
      </c>
      <c r="J1440" s="19"/>
    </row>
    <row r="1441" spans="2:10" x14ac:dyDescent="0.25">
      <c r="B1441" s="18"/>
      <c r="C1441" s="17"/>
      <c r="D1441" s="33">
        <f>IFERROR(VLOOKUP(A1441,'Banco de dados'!$A$6:H1637, 8,0),0)</f>
        <v>0</v>
      </c>
      <c r="E1441" s="26">
        <f t="shared" si="68"/>
        <v>0</v>
      </c>
      <c r="F1441" s="29">
        <f t="shared" si="66"/>
        <v>0</v>
      </c>
      <c r="G1441" s="23">
        <f t="shared" si="67"/>
        <v>0</v>
      </c>
      <c r="H1441" s="22">
        <f>IFERROR(VLOOKUP(A1441,'Banco de dados'!$A$6:F1637, 3,0),0)</f>
        <v>0</v>
      </c>
      <c r="I1441" s="24">
        <f>IFERROR(VLOOKUP(A1441,'Banco de dados'!$A$6:$F$199, 5,0),0)</f>
        <v>0</v>
      </c>
      <c r="J1441" s="19"/>
    </row>
    <row r="1442" spans="2:10" x14ac:dyDescent="0.25">
      <c r="B1442" s="18"/>
      <c r="C1442" s="17"/>
      <c r="D1442" s="33">
        <f>IFERROR(VLOOKUP(A1442,'Banco de dados'!$A$6:H1638, 8,0),0)</f>
        <v>0</v>
      </c>
      <c r="E1442" s="26">
        <f t="shared" si="68"/>
        <v>0</v>
      </c>
      <c r="F1442" s="29">
        <f t="shared" si="66"/>
        <v>0</v>
      </c>
      <c r="G1442" s="23">
        <f t="shared" si="67"/>
        <v>0</v>
      </c>
      <c r="H1442" s="22">
        <f>IFERROR(VLOOKUP(A1442,'Banco de dados'!$A$6:F1638, 3,0),0)</f>
        <v>0</v>
      </c>
      <c r="I1442" s="24">
        <f>IFERROR(VLOOKUP(A1442,'Banco de dados'!$A$6:$F$199, 5,0),0)</f>
        <v>0</v>
      </c>
      <c r="J1442" s="19"/>
    </row>
    <row r="1443" spans="2:10" x14ac:dyDescent="0.25">
      <c r="B1443" s="18"/>
      <c r="C1443" s="17"/>
      <c r="D1443" s="33">
        <f>IFERROR(VLOOKUP(A1443,'Banco de dados'!$A$6:H1639, 8,0),0)</f>
        <v>0</v>
      </c>
      <c r="E1443" s="26">
        <f t="shared" si="68"/>
        <v>0</v>
      </c>
      <c r="F1443" s="29">
        <f t="shared" si="66"/>
        <v>0</v>
      </c>
      <c r="G1443" s="23">
        <f t="shared" si="67"/>
        <v>0</v>
      </c>
      <c r="H1443" s="22">
        <f>IFERROR(VLOOKUP(A1443,'Banco de dados'!$A$6:F1639, 3,0),0)</f>
        <v>0</v>
      </c>
      <c r="I1443" s="24">
        <f>IFERROR(VLOOKUP(A1443,'Banco de dados'!$A$6:$F$199, 5,0),0)</f>
        <v>0</v>
      </c>
      <c r="J1443" s="19"/>
    </row>
    <row r="1444" spans="2:10" x14ac:dyDescent="0.25">
      <c r="B1444" s="18"/>
      <c r="C1444" s="17"/>
      <c r="D1444" s="33">
        <f>IFERROR(VLOOKUP(A1444,'Banco de dados'!$A$6:H1640, 8,0),0)</f>
        <v>0</v>
      </c>
      <c r="E1444" s="26">
        <f t="shared" si="68"/>
        <v>0</v>
      </c>
      <c r="F1444" s="29">
        <f t="shared" si="66"/>
        <v>0</v>
      </c>
      <c r="G1444" s="23">
        <f t="shared" si="67"/>
        <v>0</v>
      </c>
      <c r="H1444" s="22">
        <f>IFERROR(VLOOKUP(A1444,'Banco de dados'!$A$6:F1640, 3,0),0)</f>
        <v>0</v>
      </c>
      <c r="I1444" s="24">
        <f>IFERROR(VLOOKUP(A1444,'Banco de dados'!$A$6:$F$199, 5,0),0)</f>
        <v>0</v>
      </c>
      <c r="J1444" s="19"/>
    </row>
    <row r="1445" spans="2:10" x14ac:dyDescent="0.25">
      <c r="B1445" s="18"/>
      <c r="C1445" s="17"/>
      <c r="D1445" s="33">
        <f>IFERROR(VLOOKUP(A1445,'Banco de dados'!$A$6:H1641, 8,0),0)</f>
        <v>0</v>
      </c>
      <c r="E1445" s="26">
        <f t="shared" si="68"/>
        <v>0</v>
      </c>
      <c r="F1445" s="29">
        <f t="shared" si="66"/>
        <v>0</v>
      </c>
      <c r="G1445" s="23">
        <f t="shared" si="67"/>
        <v>0</v>
      </c>
      <c r="H1445" s="22">
        <f>IFERROR(VLOOKUP(A1445,'Banco de dados'!$A$6:F1641, 3,0),0)</f>
        <v>0</v>
      </c>
      <c r="I1445" s="24">
        <f>IFERROR(VLOOKUP(A1445,'Banco de dados'!$A$6:$F$199, 5,0),0)</f>
        <v>0</v>
      </c>
      <c r="J1445" s="19"/>
    </row>
    <row r="1446" spans="2:10" x14ac:dyDescent="0.25">
      <c r="B1446" s="18"/>
      <c r="C1446" s="17"/>
      <c r="D1446" s="33">
        <f>IFERROR(VLOOKUP(A1446,'Banco de dados'!$A$6:H1642, 8,0),0)</f>
        <v>0</v>
      </c>
      <c r="E1446" s="26">
        <f t="shared" si="68"/>
        <v>0</v>
      </c>
      <c r="F1446" s="29">
        <f t="shared" si="66"/>
        <v>0</v>
      </c>
      <c r="G1446" s="23">
        <f t="shared" si="67"/>
        <v>0</v>
      </c>
      <c r="H1446" s="22">
        <f>IFERROR(VLOOKUP(A1446,'Banco de dados'!$A$6:F1642, 3,0),0)</f>
        <v>0</v>
      </c>
      <c r="I1446" s="24">
        <f>IFERROR(VLOOKUP(A1446,'Banco de dados'!$A$6:$F$199, 5,0),0)</f>
        <v>0</v>
      </c>
      <c r="J1446" s="19"/>
    </row>
    <row r="1447" spans="2:10" x14ac:dyDescent="0.25">
      <c r="B1447" s="18"/>
      <c r="C1447" s="17"/>
      <c r="D1447" s="33">
        <f>IFERROR(VLOOKUP(A1447,'Banco de dados'!$A$6:H1643, 8,0),0)</f>
        <v>0</v>
      </c>
      <c r="E1447" s="26">
        <f t="shared" si="68"/>
        <v>0</v>
      </c>
      <c r="F1447" s="29">
        <f t="shared" si="66"/>
        <v>0</v>
      </c>
      <c r="G1447" s="23">
        <f t="shared" si="67"/>
        <v>0</v>
      </c>
      <c r="H1447" s="22">
        <f>IFERROR(VLOOKUP(A1447,'Banco de dados'!$A$6:F1643, 3,0),0)</f>
        <v>0</v>
      </c>
      <c r="I1447" s="24">
        <f>IFERROR(VLOOKUP(A1447,'Banco de dados'!$A$6:$F$199, 5,0),0)</f>
        <v>0</v>
      </c>
      <c r="J1447" s="19"/>
    </row>
    <row r="1448" spans="2:10" x14ac:dyDescent="0.25">
      <c r="B1448" s="18"/>
      <c r="C1448" s="17"/>
      <c r="D1448" s="33">
        <f>IFERROR(VLOOKUP(A1448,'Banco de dados'!$A$6:H1644, 8,0),0)</f>
        <v>0</v>
      </c>
      <c r="E1448" s="26">
        <f t="shared" si="68"/>
        <v>0</v>
      </c>
      <c r="F1448" s="29">
        <f t="shared" si="66"/>
        <v>0</v>
      </c>
      <c r="G1448" s="23">
        <f t="shared" si="67"/>
        <v>0</v>
      </c>
      <c r="H1448" s="22">
        <f>IFERROR(VLOOKUP(A1448,'Banco de dados'!$A$6:F1644, 3,0),0)</f>
        <v>0</v>
      </c>
      <c r="I1448" s="24">
        <f>IFERROR(VLOOKUP(A1448,'Banco de dados'!$A$6:$F$199, 5,0),0)</f>
        <v>0</v>
      </c>
      <c r="J1448" s="19"/>
    </row>
    <row r="1449" spans="2:10" x14ac:dyDescent="0.25">
      <c r="B1449" s="18"/>
      <c r="C1449" s="17"/>
      <c r="D1449" s="33">
        <f>IFERROR(VLOOKUP(A1449,'Banco de dados'!$A$6:H1645, 8,0),0)</f>
        <v>0</v>
      </c>
      <c r="E1449" s="26">
        <f t="shared" si="68"/>
        <v>0</v>
      </c>
      <c r="F1449" s="29">
        <f t="shared" si="66"/>
        <v>0</v>
      </c>
      <c r="G1449" s="23">
        <f t="shared" si="67"/>
        <v>0</v>
      </c>
      <c r="H1449" s="22">
        <f>IFERROR(VLOOKUP(A1449,'Banco de dados'!$A$6:F1645, 3,0),0)</f>
        <v>0</v>
      </c>
      <c r="I1449" s="24">
        <f>IFERROR(VLOOKUP(A1449,'Banco de dados'!$A$6:$F$199, 5,0),0)</f>
        <v>0</v>
      </c>
      <c r="J1449" s="19"/>
    </row>
    <row r="1450" spans="2:10" x14ac:dyDescent="0.25">
      <c r="B1450" s="18"/>
      <c r="C1450" s="17"/>
      <c r="D1450" s="33">
        <f>IFERROR(VLOOKUP(A1450,'Banco de dados'!$A$6:H1646, 8,0),0)</f>
        <v>0</v>
      </c>
      <c r="E1450" s="26">
        <f t="shared" si="68"/>
        <v>0</v>
      </c>
      <c r="F1450" s="29">
        <f t="shared" si="66"/>
        <v>0</v>
      </c>
      <c r="G1450" s="23">
        <f t="shared" si="67"/>
        <v>0</v>
      </c>
      <c r="H1450" s="22">
        <f>IFERROR(VLOOKUP(A1450,'Banco de dados'!$A$6:F1646, 3,0),0)</f>
        <v>0</v>
      </c>
      <c r="I1450" s="24">
        <f>IFERROR(VLOOKUP(A1450,'Banco de dados'!$A$6:$F$199, 5,0),0)</f>
        <v>0</v>
      </c>
      <c r="J1450" s="19"/>
    </row>
    <row r="1451" spans="2:10" x14ac:dyDescent="0.25">
      <c r="B1451" s="18"/>
      <c r="C1451" s="17"/>
      <c r="D1451" s="33">
        <f>IFERROR(VLOOKUP(A1451,'Banco de dados'!$A$6:H1647, 8,0),0)</f>
        <v>0</v>
      </c>
      <c r="E1451" s="26">
        <f t="shared" si="68"/>
        <v>0</v>
      </c>
      <c r="F1451" s="29">
        <f t="shared" si="66"/>
        <v>0</v>
      </c>
      <c r="G1451" s="23">
        <f t="shared" si="67"/>
        <v>0</v>
      </c>
      <c r="H1451" s="22">
        <f>IFERROR(VLOOKUP(A1451,'Banco de dados'!$A$6:F1647, 3,0),0)</f>
        <v>0</v>
      </c>
      <c r="I1451" s="24">
        <f>IFERROR(VLOOKUP(A1451,'Banco de dados'!$A$6:$F$199, 5,0),0)</f>
        <v>0</v>
      </c>
      <c r="J1451" s="19"/>
    </row>
    <row r="1452" spans="2:10" x14ac:dyDescent="0.25">
      <c r="B1452" s="18"/>
      <c r="C1452" s="17"/>
      <c r="D1452" s="33">
        <f>IFERROR(VLOOKUP(A1452,'Banco de dados'!$A$6:H1648, 8,0),0)</f>
        <v>0</v>
      </c>
      <c r="E1452" s="26">
        <f t="shared" si="68"/>
        <v>0</v>
      </c>
      <c r="F1452" s="29">
        <f t="shared" si="66"/>
        <v>0</v>
      </c>
      <c r="G1452" s="23">
        <f t="shared" si="67"/>
        <v>0</v>
      </c>
      <c r="H1452" s="22">
        <f>IFERROR(VLOOKUP(A1452,'Banco de dados'!$A$6:F1648, 3,0),0)</f>
        <v>0</v>
      </c>
      <c r="I1452" s="24">
        <f>IFERROR(VLOOKUP(A1452,'Banco de dados'!$A$6:$F$199, 5,0),0)</f>
        <v>0</v>
      </c>
      <c r="J1452" s="19"/>
    </row>
    <row r="1453" spans="2:10" x14ac:dyDescent="0.25">
      <c r="B1453" s="18"/>
      <c r="C1453" s="17"/>
      <c r="D1453" s="33">
        <f>IFERROR(VLOOKUP(A1453,'Banco de dados'!$A$6:H1649, 8,0),0)</f>
        <v>0</v>
      </c>
      <c r="E1453" s="26">
        <f t="shared" si="68"/>
        <v>0</v>
      </c>
      <c r="F1453" s="29">
        <f t="shared" si="66"/>
        <v>0</v>
      </c>
      <c r="G1453" s="23">
        <f t="shared" si="67"/>
        <v>0</v>
      </c>
      <c r="H1453" s="22">
        <f>IFERROR(VLOOKUP(A1453,'Banco de dados'!$A$6:F1649, 3,0),0)</f>
        <v>0</v>
      </c>
      <c r="I1453" s="24">
        <f>IFERROR(VLOOKUP(A1453,'Banco de dados'!$A$6:$F$199, 5,0),0)</f>
        <v>0</v>
      </c>
      <c r="J1453" s="19"/>
    </row>
    <row r="1454" spans="2:10" x14ac:dyDescent="0.25">
      <c r="B1454" s="18"/>
      <c r="C1454" s="17"/>
      <c r="D1454" s="33">
        <f>IFERROR(VLOOKUP(A1454,'Banco de dados'!$A$6:H1650, 8,0),0)</f>
        <v>0</v>
      </c>
      <c r="E1454" s="26">
        <f t="shared" si="68"/>
        <v>0</v>
      </c>
      <c r="F1454" s="29">
        <f t="shared" si="66"/>
        <v>0</v>
      </c>
      <c r="G1454" s="23">
        <f t="shared" si="67"/>
        <v>0</v>
      </c>
      <c r="H1454" s="22">
        <f>IFERROR(VLOOKUP(A1454,'Banco de dados'!$A$6:F1650, 3,0),0)</f>
        <v>0</v>
      </c>
      <c r="I1454" s="24">
        <f>IFERROR(VLOOKUP(A1454,'Banco de dados'!$A$6:$F$199, 5,0),0)</f>
        <v>0</v>
      </c>
      <c r="J1454" s="19"/>
    </row>
    <row r="1455" spans="2:10" x14ac:dyDescent="0.25">
      <c r="B1455" s="18"/>
      <c r="C1455" s="17"/>
      <c r="D1455" s="33">
        <f>IFERROR(VLOOKUP(A1455,'Banco de dados'!$A$6:H1651, 8,0),0)</f>
        <v>0</v>
      </c>
      <c r="E1455" s="26">
        <f t="shared" si="68"/>
        <v>0</v>
      </c>
      <c r="F1455" s="29">
        <f t="shared" si="66"/>
        <v>0</v>
      </c>
      <c r="G1455" s="23">
        <f t="shared" si="67"/>
        <v>0</v>
      </c>
      <c r="H1455" s="22">
        <f>IFERROR(VLOOKUP(A1455,'Banco de dados'!$A$6:F1651, 3,0),0)</f>
        <v>0</v>
      </c>
      <c r="I1455" s="24">
        <f>IFERROR(VLOOKUP(A1455,'Banco de dados'!$A$6:$F$199, 5,0),0)</f>
        <v>0</v>
      </c>
      <c r="J1455" s="19"/>
    </row>
    <row r="1456" spans="2:10" x14ac:dyDescent="0.25">
      <c r="B1456" s="18"/>
      <c r="C1456" s="17"/>
      <c r="D1456" s="33">
        <f>IFERROR(VLOOKUP(A1456,'Banco de dados'!$A$6:H1652, 8,0),0)</f>
        <v>0</v>
      </c>
      <c r="E1456" s="26">
        <f t="shared" si="68"/>
        <v>0</v>
      </c>
      <c r="F1456" s="29">
        <f t="shared" si="66"/>
        <v>0</v>
      </c>
      <c r="G1456" s="23">
        <f t="shared" si="67"/>
        <v>0</v>
      </c>
      <c r="H1456" s="22">
        <f>IFERROR(VLOOKUP(A1456,'Banco de dados'!$A$6:F1652, 3,0),0)</f>
        <v>0</v>
      </c>
      <c r="I1456" s="24">
        <f>IFERROR(VLOOKUP(A1456,'Banco de dados'!$A$6:$F$199, 5,0),0)</f>
        <v>0</v>
      </c>
      <c r="J1456" s="19"/>
    </row>
    <row r="1457" spans="2:10" x14ac:dyDescent="0.25">
      <c r="B1457" s="18"/>
      <c r="C1457" s="17"/>
      <c r="D1457" s="33">
        <f>IFERROR(VLOOKUP(A1457,'Banco de dados'!$A$6:H1653, 8,0),0)</f>
        <v>0</v>
      </c>
      <c r="E1457" s="26">
        <f t="shared" si="68"/>
        <v>0</v>
      </c>
      <c r="F1457" s="29">
        <f t="shared" si="66"/>
        <v>0</v>
      </c>
      <c r="G1457" s="23">
        <f t="shared" si="67"/>
        <v>0</v>
      </c>
      <c r="H1457" s="22">
        <f>IFERROR(VLOOKUP(A1457,'Banco de dados'!$A$6:F1653, 3,0),0)</f>
        <v>0</v>
      </c>
      <c r="I1457" s="24">
        <f>IFERROR(VLOOKUP(A1457,'Banco de dados'!$A$6:$F$199, 5,0),0)</f>
        <v>0</v>
      </c>
      <c r="J1457" s="19"/>
    </row>
    <row r="1458" spans="2:10" x14ac:dyDescent="0.25">
      <c r="B1458" s="18"/>
      <c r="C1458" s="17"/>
      <c r="D1458" s="33">
        <f>IFERROR(VLOOKUP(A1458,'Banco de dados'!$A$6:H1654, 8,0),0)</f>
        <v>0</v>
      </c>
      <c r="E1458" s="26">
        <f t="shared" si="68"/>
        <v>0</v>
      </c>
      <c r="F1458" s="29">
        <f t="shared" si="66"/>
        <v>0</v>
      </c>
      <c r="G1458" s="23">
        <f t="shared" si="67"/>
        <v>0</v>
      </c>
      <c r="H1458" s="22">
        <f>IFERROR(VLOOKUP(A1458,'Banco de dados'!$A$6:F1654, 3,0),0)</f>
        <v>0</v>
      </c>
      <c r="I1458" s="24">
        <f>IFERROR(VLOOKUP(A1458,'Banco de dados'!$A$6:$F$199, 5,0),0)</f>
        <v>0</v>
      </c>
      <c r="J1458" s="19"/>
    </row>
    <row r="1459" spans="2:10" x14ac:dyDescent="0.25">
      <c r="B1459" s="18"/>
      <c r="C1459" s="17"/>
      <c r="D1459" s="33">
        <f>IFERROR(VLOOKUP(A1459,'Banco de dados'!$A$6:H1655, 8,0),0)</f>
        <v>0</v>
      </c>
      <c r="E1459" s="26">
        <f t="shared" si="68"/>
        <v>0</v>
      </c>
      <c r="F1459" s="29">
        <f t="shared" si="66"/>
        <v>0</v>
      </c>
      <c r="G1459" s="23">
        <f t="shared" si="67"/>
        <v>0</v>
      </c>
      <c r="H1459" s="22">
        <f>IFERROR(VLOOKUP(A1459,'Banco de dados'!$A$6:F1655, 3,0),0)</f>
        <v>0</v>
      </c>
      <c r="I1459" s="24">
        <f>IFERROR(VLOOKUP(A1459,'Banco de dados'!$A$6:$F$199, 5,0),0)</f>
        <v>0</v>
      </c>
      <c r="J1459" s="19"/>
    </row>
    <row r="1460" spans="2:10" x14ac:dyDescent="0.25">
      <c r="B1460" s="18"/>
      <c r="C1460" s="17"/>
      <c r="D1460" s="33">
        <f>IFERROR(VLOOKUP(A1460,'Banco de dados'!$A$6:H1656, 8,0),0)</f>
        <v>0</v>
      </c>
      <c r="E1460" s="26">
        <f t="shared" si="68"/>
        <v>0</v>
      </c>
      <c r="F1460" s="29">
        <f t="shared" si="66"/>
        <v>0</v>
      </c>
      <c r="G1460" s="23">
        <f t="shared" si="67"/>
        <v>0</v>
      </c>
      <c r="H1460" s="22">
        <f>IFERROR(VLOOKUP(A1460,'Banco de dados'!$A$6:F1656, 3,0),0)</f>
        <v>0</v>
      </c>
      <c r="I1460" s="24">
        <f>IFERROR(VLOOKUP(A1460,'Banco de dados'!$A$6:$F$199, 5,0),0)</f>
        <v>0</v>
      </c>
      <c r="J1460" s="19"/>
    </row>
    <row r="1461" spans="2:10" x14ac:dyDescent="0.25">
      <c r="B1461" s="18"/>
      <c r="C1461" s="17"/>
      <c r="D1461" s="33">
        <f>IFERROR(VLOOKUP(A1461,'Banco de dados'!$A$6:H1657, 8,0),0)</f>
        <v>0</v>
      </c>
      <c r="E1461" s="26">
        <f t="shared" si="68"/>
        <v>0</v>
      </c>
      <c r="F1461" s="29">
        <f t="shared" si="66"/>
        <v>0</v>
      </c>
      <c r="G1461" s="23">
        <f t="shared" si="67"/>
        <v>0</v>
      </c>
      <c r="H1461" s="22">
        <f>IFERROR(VLOOKUP(A1461,'Banco de dados'!$A$6:F1657, 3,0),0)</f>
        <v>0</v>
      </c>
      <c r="I1461" s="24">
        <f>IFERROR(VLOOKUP(A1461,'Banco de dados'!$A$6:$F$199, 5,0),0)</f>
        <v>0</v>
      </c>
      <c r="J1461" s="19"/>
    </row>
    <row r="1462" spans="2:10" x14ac:dyDescent="0.25">
      <c r="B1462" s="18"/>
      <c r="C1462" s="17"/>
      <c r="D1462" s="33">
        <f>IFERROR(VLOOKUP(A1462,'Banco de dados'!$A$6:H1658, 8,0),0)</f>
        <v>0</v>
      </c>
      <c r="E1462" s="26">
        <f t="shared" si="68"/>
        <v>0</v>
      </c>
      <c r="F1462" s="29">
        <f t="shared" si="66"/>
        <v>0</v>
      </c>
      <c r="G1462" s="23">
        <f t="shared" si="67"/>
        <v>0</v>
      </c>
      <c r="H1462" s="22">
        <f>IFERROR(VLOOKUP(A1462,'Banco de dados'!$A$6:F1658, 3,0),0)</f>
        <v>0</v>
      </c>
      <c r="I1462" s="24">
        <f>IFERROR(VLOOKUP(A1462,'Banco de dados'!$A$6:$F$199, 5,0),0)</f>
        <v>0</v>
      </c>
      <c r="J1462" s="19"/>
    </row>
    <row r="1463" spans="2:10" x14ac:dyDescent="0.25">
      <c r="B1463" s="18"/>
      <c r="C1463" s="17"/>
      <c r="D1463" s="33">
        <f>IFERROR(VLOOKUP(A1463,'Banco de dados'!$A$6:H1659, 8,0),0)</f>
        <v>0</v>
      </c>
      <c r="E1463" s="26">
        <f t="shared" si="68"/>
        <v>0</v>
      </c>
      <c r="F1463" s="29">
        <f t="shared" si="66"/>
        <v>0</v>
      </c>
      <c r="G1463" s="23">
        <f t="shared" si="67"/>
        <v>0</v>
      </c>
      <c r="H1463" s="22">
        <f>IFERROR(VLOOKUP(A1463,'Banco de dados'!$A$6:F1659, 3,0),0)</f>
        <v>0</v>
      </c>
      <c r="I1463" s="24">
        <f>IFERROR(VLOOKUP(A1463,'Banco de dados'!$A$6:$F$199, 5,0),0)</f>
        <v>0</v>
      </c>
      <c r="J1463" s="19"/>
    </row>
    <row r="1464" spans="2:10" x14ac:dyDescent="0.25">
      <c r="B1464" s="18"/>
      <c r="C1464" s="17"/>
      <c r="D1464" s="33">
        <f>IFERROR(VLOOKUP(A1464,'Banco de dados'!$A$6:H1660, 8,0),0)</f>
        <v>0</v>
      </c>
      <c r="E1464" s="26">
        <f t="shared" si="68"/>
        <v>0</v>
      </c>
      <c r="F1464" s="29">
        <f t="shared" si="66"/>
        <v>0</v>
      </c>
      <c r="G1464" s="23">
        <f t="shared" si="67"/>
        <v>0</v>
      </c>
      <c r="H1464" s="22">
        <f>IFERROR(VLOOKUP(A1464,'Banco de dados'!$A$6:F1660, 3,0),0)</f>
        <v>0</v>
      </c>
      <c r="I1464" s="24">
        <f>IFERROR(VLOOKUP(A1464,'Banco de dados'!$A$6:$F$199, 5,0),0)</f>
        <v>0</v>
      </c>
      <c r="J1464" s="19"/>
    </row>
    <row r="1465" spans="2:10" x14ac:dyDescent="0.25">
      <c r="B1465" s="18"/>
      <c r="C1465" s="17"/>
      <c r="D1465" s="33">
        <f>IFERROR(VLOOKUP(A1465,'Banco de dados'!$A$6:H1661, 8,0),0)</f>
        <v>0</v>
      </c>
      <c r="E1465" s="26">
        <f t="shared" si="68"/>
        <v>0</v>
      </c>
      <c r="F1465" s="29">
        <f t="shared" si="66"/>
        <v>0</v>
      </c>
      <c r="G1465" s="23">
        <f t="shared" si="67"/>
        <v>0</v>
      </c>
      <c r="H1465" s="22">
        <f>IFERROR(VLOOKUP(A1465,'Banco de dados'!$A$6:F1661, 3,0),0)</f>
        <v>0</v>
      </c>
      <c r="I1465" s="24">
        <f>IFERROR(VLOOKUP(A1465,'Banco de dados'!$A$6:$F$199, 5,0),0)</f>
        <v>0</v>
      </c>
      <c r="J1465" s="19"/>
    </row>
    <row r="1466" spans="2:10" x14ac:dyDescent="0.25">
      <c r="B1466" s="18"/>
      <c r="C1466" s="17"/>
      <c r="D1466" s="33">
        <f>IFERROR(VLOOKUP(A1466,'Banco de dados'!$A$6:H1662, 8,0),0)</f>
        <v>0</v>
      </c>
      <c r="E1466" s="26">
        <f t="shared" si="68"/>
        <v>0</v>
      </c>
      <c r="F1466" s="29">
        <f t="shared" si="66"/>
        <v>0</v>
      </c>
      <c r="G1466" s="23">
        <f t="shared" si="67"/>
        <v>0</v>
      </c>
      <c r="H1466" s="22">
        <f>IFERROR(VLOOKUP(A1466,'Banco de dados'!$A$6:F1662, 3,0),0)</f>
        <v>0</v>
      </c>
      <c r="I1466" s="24">
        <f>IFERROR(VLOOKUP(A1466,'Banco de dados'!$A$6:$F$199, 5,0),0)</f>
        <v>0</v>
      </c>
      <c r="J1466" s="19"/>
    </row>
    <row r="1467" spans="2:10" x14ac:dyDescent="0.25">
      <c r="B1467" s="18"/>
      <c r="C1467" s="17"/>
      <c r="D1467" s="33">
        <f>IFERROR(VLOOKUP(A1467,'Banco de dados'!$A$6:H1663, 8,0),0)</f>
        <v>0</v>
      </c>
      <c r="E1467" s="26">
        <f t="shared" si="68"/>
        <v>0</v>
      </c>
      <c r="F1467" s="29">
        <f t="shared" si="66"/>
        <v>0</v>
      </c>
      <c r="G1467" s="23">
        <f t="shared" si="67"/>
        <v>0</v>
      </c>
      <c r="H1467" s="22">
        <f>IFERROR(VLOOKUP(A1467,'Banco de dados'!$A$6:F1663, 3,0),0)</f>
        <v>0</v>
      </c>
      <c r="I1467" s="24">
        <f>IFERROR(VLOOKUP(A1467,'Banco de dados'!$A$6:$F$199, 5,0),0)</f>
        <v>0</v>
      </c>
      <c r="J1467" s="19"/>
    </row>
    <row r="1468" spans="2:10" x14ac:dyDescent="0.25">
      <c r="B1468" s="18"/>
      <c r="C1468" s="17"/>
      <c r="D1468" s="33">
        <f>IFERROR(VLOOKUP(A1468,'Banco de dados'!$A$6:H1664, 8,0),0)</f>
        <v>0</v>
      </c>
      <c r="E1468" s="26">
        <f t="shared" si="68"/>
        <v>0</v>
      </c>
      <c r="F1468" s="29">
        <f t="shared" si="66"/>
        <v>0</v>
      </c>
      <c r="G1468" s="23">
        <f t="shared" si="67"/>
        <v>0</v>
      </c>
      <c r="H1468" s="22">
        <f>IFERROR(VLOOKUP(A1468,'Banco de dados'!$A$6:F1664, 3,0),0)</f>
        <v>0</v>
      </c>
      <c r="I1468" s="24">
        <f>IFERROR(VLOOKUP(A1468,'Banco de dados'!$A$6:$F$199, 5,0),0)</f>
        <v>0</v>
      </c>
      <c r="J1468" s="19"/>
    </row>
    <row r="1469" spans="2:10" x14ac:dyDescent="0.25">
      <c r="B1469" s="18"/>
      <c r="C1469" s="17"/>
      <c r="D1469" s="33">
        <f>IFERROR(VLOOKUP(A1469,'Banco de dados'!$A$6:H1665, 8,0),0)</f>
        <v>0</v>
      </c>
      <c r="E1469" s="26">
        <f t="shared" si="68"/>
        <v>0</v>
      </c>
      <c r="F1469" s="29">
        <f t="shared" si="66"/>
        <v>0</v>
      </c>
      <c r="G1469" s="23">
        <f t="shared" si="67"/>
        <v>0</v>
      </c>
      <c r="H1469" s="22">
        <f>IFERROR(VLOOKUP(A1469,'Banco de dados'!$A$6:F1665, 3,0),0)</f>
        <v>0</v>
      </c>
      <c r="I1469" s="24">
        <f>IFERROR(VLOOKUP(A1469,'Banco de dados'!$A$6:$F$199, 5,0),0)</f>
        <v>0</v>
      </c>
      <c r="J1469" s="19"/>
    </row>
    <row r="1470" spans="2:10" x14ac:dyDescent="0.25">
      <c r="B1470" s="18"/>
      <c r="C1470" s="17"/>
      <c r="D1470" s="33">
        <f>IFERROR(VLOOKUP(A1470,'Banco de dados'!$A$6:H1666, 8,0),0)</f>
        <v>0</v>
      </c>
      <c r="E1470" s="26">
        <f t="shared" si="68"/>
        <v>0</v>
      </c>
      <c r="F1470" s="29">
        <f t="shared" si="66"/>
        <v>0</v>
      </c>
      <c r="G1470" s="23">
        <f t="shared" si="67"/>
        <v>0</v>
      </c>
      <c r="H1470" s="22">
        <f>IFERROR(VLOOKUP(A1470,'Banco de dados'!$A$6:F1666, 3,0),0)</f>
        <v>0</v>
      </c>
      <c r="I1470" s="24">
        <f>IFERROR(VLOOKUP(A1470,'Banco de dados'!$A$6:$F$199, 5,0),0)</f>
        <v>0</v>
      </c>
      <c r="J1470" s="19"/>
    </row>
    <row r="1471" spans="2:10" x14ac:dyDescent="0.25">
      <c r="B1471" s="18"/>
      <c r="C1471" s="17"/>
      <c r="D1471" s="33">
        <f>IFERROR(VLOOKUP(A1471,'Banco de dados'!$A$6:H1667, 8,0),0)</f>
        <v>0</v>
      </c>
      <c r="E1471" s="26">
        <f t="shared" si="68"/>
        <v>0</v>
      </c>
      <c r="F1471" s="29">
        <f t="shared" si="66"/>
        <v>0</v>
      </c>
      <c r="G1471" s="23">
        <f t="shared" si="67"/>
        <v>0</v>
      </c>
      <c r="H1471" s="22">
        <f>IFERROR(VLOOKUP(A1471,'Banco de dados'!$A$6:F1667, 3,0),0)</f>
        <v>0</v>
      </c>
      <c r="I1471" s="24">
        <f>IFERROR(VLOOKUP(A1471,'Banco de dados'!$A$6:$F$199, 5,0),0)</f>
        <v>0</v>
      </c>
      <c r="J1471" s="19"/>
    </row>
    <row r="1472" spans="2:10" x14ac:dyDescent="0.25">
      <c r="B1472" s="18"/>
      <c r="C1472" s="17"/>
      <c r="D1472" s="33">
        <f>IFERROR(VLOOKUP(A1472,'Banco de dados'!$A$6:H1668, 8,0),0)</f>
        <v>0</v>
      </c>
      <c r="E1472" s="26">
        <f t="shared" si="68"/>
        <v>0</v>
      </c>
      <c r="F1472" s="29">
        <f t="shared" si="66"/>
        <v>0</v>
      </c>
      <c r="G1472" s="23">
        <f t="shared" si="67"/>
        <v>0</v>
      </c>
      <c r="H1472" s="22">
        <f>IFERROR(VLOOKUP(A1472,'Banco de dados'!$A$6:F1668, 3,0),0)</f>
        <v>0</v>
      </c>
      <c r="I1472" s="24">
        <f>IFERROR(VLOOKUP(A1472,'Banco de dados'!$A$6:$F$199, 5,0),0)</f>
        <v>0</v>
      </c>
      <c r="J1472" s="19"/>
    </row>
    <row r="1473" spans="2:10" x14ac:dyDescent="0.25">
      <c r="B1473" s="18"/>
      <c r="C1473" s="17"/>
      <c r="D1473" s="33">
        <f>IFERROR(VLOOKUP(A1473,'Banco de dados'!$A$6:H1669, 8,0),0)</f>
        <v>0</v>
      </c>
      <c r="E1473" s="26">
        <f t="shared" si="68"/>
        <v>0</v>
      </c>
      <c r="F1473" s="29">
        <f t="shared" si="66"/>
        <v>0</v>
      </c>
      <c r="G1473" s="23">
        <f t="shared" si="67"/>
        <v>0</v>
      </c>
      <c r="H1473" s="22">
        <f>IFERROR(VLOOKUP(A1473,'Banco de dados'!$A$6:F1669, 3,0),0)</f>
        <v>0</v>
      </c>
      <c r="I1473" s="24">
        <f>IFERROR(VLOOKUP(A1473,'Banco de dados'!$A$6:$F$199, 5,0),0)</f>
        <v>0</v>
      </c>
      <c r="J1473" s="19"/>
    </row>
    <row r="1474" spans="2:10" x14ac:dyDescent="0.25">
      <c r="B1474" s="18"/>
      <c r="C1474" s="17"/>
      <c r="D1474" s="33">
        <f>IFERROR(VLOOKUP(A1474,'Banco de dados'!$A$6:H1670, 8,0),0)</f>
        <v>0</v>
      </c>
      <c r="E1474" s="26">
        <f t="shared" si="68"/>
        <v>0</v>
      </c>
      <c r="F1474" s="29">
        <f t="shared" si="66"/>
        <v>0</v>
      </c>
      <c r="G1474" s="23">
        <f t="shared" si="67"/>
        <v>0</v>
      </c>
      <c r="H1474" s="22">
        <f>IFERROR(VLOOKUP(A1474,'Banco de dados'!$A$6:F1670, 3,0),0)</f>
        <v>0</v>
      </c>
      <c r="I1474" s="24">
        <f>IFERROR(VLOOKUP(A1474,'Banco de dados'!$A$6:$F$199, 5,0),0)</f>
        <v>0</v>
      </c>
      <c r="J1474" s="19"/>
    </row>
    <row r="1475" spans="2:10" x14ac:dyDescent="0.25">
      <c r="B1475" s="18"/>
      <c r="C1475" s="17"/>
      <c r="D1475" s="33">
        <f>IFERROR(VLOOKUP(A1475,'Banco de dados'!$A$6:H1671, 8,0),0)</f>
        <v>0</v>
      </c>
      <c r="E1475" s="26">
        <f t="shared" si="68"/>
        <v>0</v>
      </c>
      <c r="F1475" s="29">
        <f t="shared" ref="F1475:F1538" si="69">E1475*I1475</f>
        <v>0</v>
      </c>
      <c r="G1475" s="23">
        <f t="shared" ref="G1475:G1538" si="70">E1475*H1475</f>
        <v>0</v>
      </c>
      <c r="H1475" s="22">
        <f>IFERROR(VLOOKUP(A1475,'Banco de dados'!$A$6:F1671, 3,0),0)</f>
        <v>0</v>
      </c>
      <c r="I1475" s="24">
        <f>IFERROR(VLOOKUP(A1475,'Banco de dados'!$A$6:$F$199, 5,0),0)</f>
        <v>0</v>
      </c>
      <c r="J1475" s="19"/>
    </row>
    <row r="1476" spans="2:10" x14ac:dyDescent="0.25">
      <c r="B1476" s="18"/>
      <c r="C1476" s="17"/>
      <c r="D1476" s="33">
        <f>IFERROR(VLOOKUP(A1476,'Banco de dados'!$A$6:H1672, 8,0),0)</f>
        <v>0</v>
      </c>
      <c r="E1476" s="26">
        <f t="shared" ref="E1476:E1539" si="71">B1476*C1476</f>
        <v>0</v>
      </c>
      <c r="F1476" s="29">
        <f t="shared" si="69"/>
        <v>0</v>
      </c>
      <c r="G1476" s="23">
        <f t="shared" si="70"/>
        <v>0</v>
      </c>
      <c r="H1476" s="22">
        <f>IFERROR(VLOOKUP(A1476,'Banco de dados'!$A$6:F1672, 3,0),0)</f>
        <v>0</v>
      </c>
      <c r="I1476" s="24">
        <f>IFERROR(VLOOKUP(A1476,'Banco de dados'!$A$6:$F$199, 5,0),0)</f>
        <v>0</v>
      </c>
      <c r="J1476" s="19"/>
    </row>
    <row r="1477" spans="2:10" x14ac:dyDescent="0.25">
      <c r="B1477" s="18"/>
      <c r="C1477" s="17"/>
      <c r="D1477" s="33">
        <f>IFERROR(VLOOKUP(A1477,'Banco de dados'!$A$6:H1673, 8,0),0)</f>
        <v>0</v>
      </c>
      <c r="E1477" s="26">
        <f t="shared" si="71"/>
        <v>0</v>
      </c>
      <c r="F1477" s="29">
        <f t="shared" si="69"/>
        <v>0</v>
      </c>
      <c r="G1477" s="23">
        <f t="shared" si="70"/>
        <v>0</v>
      </c>
      <c r="H1477" s="22">
        <f>IFERROR(VLOOKUP(A1477,'Banco de dados'!$A$6:F1673, 3,0),0)</f>
        <v>0</v>
      </c>
      <c r="I1477" s="24">
        <f>IFERROR(VLOOKUP(A1477,'Banco de dados'!$A$6:$F$199, 5,0),0)</f>
        <v>0</v>
      </c>
      <c r="J1477" s="19"/>
    </row>
    <row r="1478" spans="2:10" x14ac:dyDescent="0.25">
      <c r="B1478" s="18"/>
      <c r="C1478" s="17"/>
      <c r="D1478" s="33">
        <f>IFERROR(VLOOKUP(A1478,'Banco de dados'!$A$6:H1674, 8,0),0)</f>
        <v>0</v>
      </c>
      <c r="E1478" s="26">
        <f t="shared" si="71"/>
        <v>0</v>
      </c>
      <c r="F1478" s="29">
        <f t="shared" si="69"/>
        <v>0</v>
      </c>
      <c r="G1478" s="23">
        <f t="shared" si="70"/>
        <v>0</v>
      </c>
      <c r="H1478" s="22">
        <f>IFERROR(VLOOKUP(A1478,'Banco de dados'!$A$6:F1674, 3,0),0)</f>
        <v>0</v>
      </c>
      <c r="I1478" s="24">
        <f>IFERROR(VLOOKUP(A1478,'Banco de dados'!$A$6:$F$199, 5,0),0)</f>
        <v>0</v>
      </c>
      <c r="J1478" s="19"/>
    </row>
    <row r="1479" spans="2:10" x14ac:dyDescent="0.25">
      <c r="B1479" s="18"/>
      <c r="C1479" s="17"/>
      <c r="D1479" s="33">
        <f>IFERROR(VLOOKUP(A1479,'Banco de dados'!$A$6:H1675, 8,0),0)</f>
        <v>0</v>
      </c>
      <c r="E1479" s="26">
        <f t="shared" si="71"/>
        <v>0</v>
      </c>
      <c r="F1479" s="29">
        <f t="shared" si="69"/>
        <v>0</v>
      </c>
      <c r="G1479" s="23">
        <f t="shared" si="70"/>
        <v>0</v>
      </c>
      <c r="H1479" s="22">
        <f>IFERROR(VLOOKUP(A1479,'Banco de dados'!$A$6:F1675, 3,0),0)</f>
        <v>0</v>
      </c>
      <c r="I1479" s="24">
        <f>IFERROR(VLOOKUP(A1479,'Banco de dados'!$A$6:$F$199, 5,0),0)</f>
        <v>0</v>
      </c>
      <c r="J1479" s="19"/>
    </row>
    <row r="1480" spans="2:10" x14ac:dyDescent="0.25">
      <c r="B1480" s="18"/>
      <c r="C1480" s="17"/>
      <c r="D1480" s="33">
        <f>IFERROR(VLOOKUP(A1480,'Banco de dados'!$A$6:H1676, 8,0),0)</f>
        <v>0</v>
      </c>
      <c r="E1480" s="26">
        <f t="shared" si="71"/>
        <v>0</v>
      </c>
      <c r="F1480" s="29">
        <f t="shared" si="69"/>
        <v>0</v>
      </c>
      <c r="G1480" s="23">
        <f t="shared" si="70"/>
        <v>0</v>
      </c>
      <c r="H1480" s="22">
        <f>IFERROR(VLOOKUP(A1480,'Banco de dados'!$A$6:F1676, 3,0),0)</f>
        <v>0</v>
      </c>
      <c r="I1480" s="24">
        <f>IFERROR(VLOOKUP(A1480,'Banco de dados'!$A$6:$F$199, 5,0),0)</f>
        <v>0</v>
      </c>
      <c r="J1480" s="19"/>
    </row>
    <row r="1481" spans="2:10" x14ac:dyDescent="0.25">
      <c r="B1481" s="18"/>
      <c r="C1481" s="17"/>
      <c r="D1481" s="33">
        <f>IFERROR(VLOOKUP(A1481,'Banco de dados'!$A$6:H1677, 8,0),0)</f>
        <v>0</v>
      </c>
      <c r="E1481" s="26">
        <f t="shared" si="71"/>
        <v>0</v>
      </c>
      <c r="F1481" s="29">
        <f t="shared" si="69"/>
        <v>0</v>
      </c>
      <c r="G1481" s="23">
        <f t="shared" si="70"/>
        <v>0</v>
      </c>
      <c r="H1481" s="22">
        <f>IFERROR(VLOOKUP(A1481,'Banco de dados'!$A$6:F1677, 3,0),0)</f>
        <v>0</v>
      </c>
      <c r="I1481" s="24">
        <f>IFERROR(VLOOKUP(A1481,'Banco de dados'!$A$6:$F$199, 5,0),0)</f>
        <v>0</v>
      </c>
      <c r="J1481" s="19"/>
    </row>
    <row r="1482" spans="2:10" x14ac:dyDescent="0.25">
      <c r="B1482" s="18"/>
      <c r="C1482" s="17"/>
      <c r="D1482" s="33">
        <f>IFERROR(VLOOKUP(A1482,'Banco de dados'!$A$6:H1678, 8,0),0)</f>
        <v>0</v>
      </c>
      <c r="E1482" s="26">
        <f t="shared" si="71"/>
        <v>0</v>
      </c>
      <c r="F1482" s="29">
        <f t="shared" si="69"/>
        <v>0</v>
      </c>
      <c r="G1482" s="23">
        <f t="shared" si="70"/>
        <v>0</v>
      </c>
      <c r="H1482" s="22">
        <f>IFERROR(VLOOKUP(A1482,'Banco de dados'!$A$6:F1678, 3,0),0)</f>
        <v>0</v>
      </c>
      <c r="I1482" s="24">
        <f>IFERROR(VLOOKUP(A1482,'Banco de dados'!$A$6:$F$199, 5,0),0)</f>
        <v>0</v>
      </c>
      <c r="J1482" s="19"/>
    </row>
    <row r="1483" spans="2:10" x14ac:dyDescent="0.25">
      <c r="B1483" s="18"/>
      <c r="C1483" s="17"/>
      <c r="D1483" s="33">
        <f>IFERROR(VLOOKUP(A1483,'Banco de dados'!$A$6:H1679, 8,0),0)</f>
        <v>0</v>
      </c>
      <c r="E1483" s="26">
        <f t="shared" si="71"/>
        <v>0</v>
      </c>
      <c r="F1483" s="29">
        <f t="shared" si="69"/>
        <v>0</v>
      </c>
      <c r="G1483" s="23">
        <f t="shared" si="70"/>
        <v>0</v>
      </c>
      <c r="H1483" s="22">
        <f>IFERROR(VLOOKUP(A1483,'Banco de dados'!$A$6:F1679, 3,0),0)</f>
        <v>0</v>
      </c>
      <c r="I1483" s="24">
        <f>IFERROR(VLOOKUP(A1483,'Banco de dados'!$A$6:$F$199, 5,0),0)</f>
        <v>0</v>
      </c>
      <c r="J1483" s="19"/>
    </row>
    <row r="1484" spans="2:10" x14ac:dyDescent="0.25">
      <c r="B1484" s="18"/>
      <c r="C1484" s="17"/>
      <c r="D1484" s="33">
        <f>IFERROR(VLOOKUP(A1484,'Banco de dados'!$A$6:H1680, 8,0),0)</f>
        <v>0</v>
      </c>
      <c r="E1484" s="26">
        <f t="shared" si="71"/>
        <v>0</v>
      </c>
      <c r="F1484" s="29">
        <f t="shared" si="69"/>
        <v>0</v>
      </c>
      <c r="G1484" s="23">
        <f t="shared" si="70"/>
        <v>0</v>
      </c>
      <c r="H1484" s="22">
        <f>IFERROR(VLOOKUP(A1484,'Banco de dados'!$A$6:F1680, 3,0),0)</f>
        <v>0</v>
      </c>
      <c r="I1484" s="24">
        <f>IFERROR(VLOOKUP(A1484,'Banco de dados'!$A$6:$F$199, 5,0),0)</f>
        <v>0</v>
      </c>
      <c r="J1484" s="19"/>
    </row>
    <row r="1485" spans="2:10" x14ac:dyDescent="0.25">
      <c r="B1485" s="18"/>
      <c r="C1485" s="17"/>
      <c r="D1485" s="33">
        <f>IFERROR(VLOOKUP(A1485,'Banco de dados'!$A$6:H1681, 8,0),0)</f>
        <v>0</v>
      </c>
      <c r="E1485" s="26">
        <f t="shared" si="71"/>
        <v>0</v>
      </c>
      <c r="F1485" s="29">
        <f t="shared" si="69"/>
        <v>0</v>
      </c>
      <c r="G1485" s="23">
        <f t="shared" si="70"/>
        <v>0</v>
      </c>
      <c r="H1485" s="22">
        <f>IFERROR(VLOOKUP(A1485,'Banco de dados'!$A$6:F1681, 3,0),0)</f>
        <v>0</v>
      </c>
      <c r="I1485" s="24">
        <f>IFERROR(VLOOKUP(A1485,'Banco de dados'!$A$6:$F$199, 5,0),0)</f>
        <v>0</v>
      </c>
      <c r="J1485" s="19"/>
    </row>
    <row r="1486" spans="2:10" x14ac:dyDescent="0.25">
      <c r="B1486" s="18"/>
      <c r="C1486" s="17"/>
      <c r="D1486" s="33">
        <f>IFERROR(VLOOKUP(A1486,'Banco de dados'!$A$6:H1682, 8,0),0)</f>
        <v>0</v>
      </c>
      <c r="E1486" s="26">
        <f t="shared" si="71"/>
        <v>0</v>
      </c>
      <c r="F1486" s="29">
        <f t="shared" si="69"/>
        <v>0</v>
      </c>
      <c r="G1486" s="23">
        <f t="shared" si="70"/>
        <v>0</v>
      </c>
      <c r="H1486" s="22">
        <f>IFERROR(VLOOKUP(A1486,'Banco de dados'!$A$6:F1682, 3,0),0)</f>
        <v>0</v>
      </c>
      <c r="I1486" s="24">
        <f>IFERROR(VLOOKUP(A1486,'Banco de dados'!$A$6:$F$199, 5,0),0)</f>
        <v>0</v>
      </c>
      <c r="J1486" s="19"/>
    </row>
    <row r="1487" spans="2:10" x14ac:dyDescent="0.25">
      <c r="B1487" s="18"/>
      <c r="C1487" s="17"/>
      <c r="D1487" s="33">
        <f>IFERROR(VLOOKUP(A1487,'Banco de dados'!$A$6:H1683, 8,0),0)</f>
        <v>0</v>
      </c>
      <c r="E1487" s="26">
        <f t="shared" si="71"/>
        <v>0</v>
      </c>
      <c r="F1487" s="29">
        <f t="shared" si="69"/>
        <v>0</v>
      </c>
      <c r="G1487" s="23">
        <f t="shared" si="70"/>
        <v>0</v>
      </c>
      <c r="H1487" s="22">
        <f>IFERROR(VLOOKUP(A1487,'Banco de dados'!$A$6:F1683, 3,0),0)</f>
        <v>0</v>
      </c>
      <c r="I1487" s="24">
        <f>IFERROR(VLOOKUP(A1487,'Banco de dados'!$A$6:$F$199, 5,0),0)</f>
        <v>0</v>
      </c>
      <c r="J1487" s="19"/>
    </row>
    <row r="1488" spans="2:10" x14ac:dyDescent="0.25">
      <c r="B1488" s="18"/>
      <c r="C1488" s="17"/>
      <c r="D1488" s="33">
        <f>IFERROR(VLOOKUP(A1488,'Banco de dados'!$A$6:H1684, 8,0),0)</f>
        <v>0</v>
      </c>
      <c r="E1488" s="26">
        <f t="shared" si="71"/>
        <v>0</v>
      </c>
      <c r="F1488" s="29">
        <f t="shared" si="69"/>
        <v>0</v>
      </c>
      <c r="G1488" s="23">
        <f t="shared" si="70"/>
        <v>0</v>
      </c>
      <c r="H1488" s="22">
        <f>IFERROR(VLOOKUP(A1488,'Banco de dados'!$A$6:F1684, 3,0),0)</f>
        <v>0</v>
      </c>
      <c r="I1488" s="24">
        <f>IFERROR(VLOOKUP(A1488,'Banco de dados'!$A$6:$F$199, 5,0),0)</f>
        <v>0</v>
      </c>
      <c r="J1488" s="19"/>
    </row>
    <row r="1489" spans="2:10" x14ac:dyDescent="0.25">
      <c r="B1489" s="18"/>
      <c r="C1489" s="17"/>
      <c r="D1489" s="33">
        <f>IFERROR(VLOOKUP(A1489,'Banco de dados'!$A$6:H1685, 8,0),0)</f>
        <v>0</v>
      </c>
      <c r="E1489" s="26">
        <f t="shared" si="71"/>
        <v>0</v>
      </c>
      <c r="F1489" s="29">
        <f t="shared" si="69"/>
        <v>0</v>
      </c>
      <c r="G1489" s="23">
        <f t="shared" si="70"/>
        <v>0</v>
      </c>
      <c r="H1489" s="22">
        <f>IFERROR(VLOOKUP(A1489,'Banco de dados'!$A$6:F1685, 3,0),0)</f>
        <v>0</v>
      </c>
      <c r="I1489" s="24">
        <f>IFERROR(VLOOKUP(A1489,'Banco de dados'!$A$6:$F$199, 5,0),0)</f>
        <v>0</v>
      </c>
      <c r="J1489" s="19"/>
    </row>
    <row r="1490" spans="2:10" x14ac:dyDescent="0.25">
      <c r="B1490" s="18"/>
      <c r="C1490" s="17"/>
      <c r="D1490" s="33">
        <f>IFERROR(VLOOKUP(A1490,'Banco de dados'!$A$6:H1686, 8,0),0)</f>
        <v>0</v>
      </c>
      <c r="E1490" s="26">
        <f t="shared" si="71"/>
        <v>0</v>
      </c>
      <c r="F1490" s="29">
        <f t="shared" si="69"/>
        <v>0</v>
      </c>
      <c r="G1490" s="23">
        <f t="shared" si="70"/>
        <v>0</v>
      </c>
      <c r="H1490" s="22">
        <f>IFERROR(VLOOKUP(A1490,'Banco de dados'!$A$6:F1686, 3,0),0)</f>
        <v>0</v>
      </c>
      <c r="I1490" s="24">
        <f>IFERROR(VLOOKUP(A1490,'Banco de dados'!$A$6:$F$199, 5,0),0)</f>
        <v>0</v>
      </c>
      <c r="J1490" s="19"/>
    </row>
    <row r="1491" spans="2:10" x14ac:dyDescent="0.25">
      <c r="B1491" s="18"/>
      <c r="C1491" s="17"/>
      <c r="D1491" s="33">
        <f>IFERROR(VLOOKUP(A1491,'Banco de dados'!$A$6:H1687, 8,0),0)</f>
        <v>0</v>
      </c>
      <c r="E1491" s="26">
        <f t="shared" si="71"/>
        <v>0</v>
      </c>
      <c r="F1491" s="29">
        <f t="shared" si="69"/>
        <v>0</v>
      </c>
      <c r="G1491" s="23">
        <f t="shared" si="70"/>
        <v>0</v>
      </c>
      <c r="H1491" s="22">
        <f>IFERROR(VLOOKUP(A1491,'Banco de dados'!$A$6:F1687, 3,0),0)</f>
        <v>0</v>
      </c>
      <c r="I1491" s="24">
        <f>IFERROR(VLOOKUP(A1491,'Banco de dados'!$A$6:$F$199, 5,0),0)</f>
        <v>0</v>
      </c>
      <c r="J1491" s="19"/>
    </row>
    <row r="1492" spans="2:10" x14ac:dyDescent="0.25">
      <c r="B1492" s="18"/>
      <c r="C1492" s="17"/>
      <c r="D1492" s="33">
        <f>IFERROR(VLOOKUP(A1492,'Banco de dados'!$A$6:H1688, 8,0),0)</f>
        <v>0</v>
      </c>
      <c r="E1492" s="26">
        <f t="shared" si="71"/>
        <v>0</v>
      </c>
      <c r="F1492" s="29">
        <f t="shared" si="69"/>
        <v>0</v>
      </c>
      <c r="G1492" s="23">
        <f t="shared" si="70"/>
        <v>0</v>
      </c>
      <c r="H1492" s="22">
        <f>IFERROR(VLOOKUP(A1492,'Banco de dados'!$A$6:F1688, 3,0),0)</f>
        <v>0</v>
      </c>
      <c r="I1492" s="24">
        <f>IFERROR(VLOOKUP(A1492,'Banco de dados'!$A$6:$F$199, 5,0),0)</f>
        <v>0</v>
      </c>
      <c r="J1492" s="19"/>
    </row>
    <row r="1493" spans="2:10" x14ac:dyDescent="0.25">
      <c r="B1493" s="18"/>
      <c r="C1493" s="17"/>
      <c r="D1493" s="33">
        <f>IFERROR(VLOOKUP(A1493,'Banco de dados'!$A$6:H1689, 8,0),0)</f>
        <v>0</v>
      </c>
      <c r="E1493" s="26">
        <f t="shared" si="71"/>
        <v>0</v>
      </c>
      <c r="F1493" s="29">
        <f t="shared" si="69"/>
        <v>0</v>
      </c>
      <c r="G1493" s="23">
        <f t="shared" si="70"/>
        <v>0</v>
      </c>
      <c r="H1493" s="22">
        <f>IFERROR(VLOOKUP(A1493,'Banco de dados'!$A$6:F1689, 3,0),0)</f>
        <v>0</v>
      </c>
      <c r="I1493" s="24">
        <f>IFERROR(VLOOKUP(A1493,'Banco de dados'!$A$6:$F$199, 5,0),0)</f>
        <v>0</v>
      </c>
      <c r="J1493" s="19"/>
    </row>
    <row r="1494" spans="2:10" x14ac:dyDescent="0.25">
      <c r="B1494" s="18"/>
      <c r="C1494" s="17"/>
      <c r="D1494" s="33">
        <f>IFERROR(VLOOKUP(A1494,'Banco de dados'!$A$6:H1690, 8,0),0)</f>
        <v>0</v>
      </c>
      <c r="E1494" s="26">
        <f t="shared" si="71"/>
        <v>0</v>
      </c>
      <c r="F1494" s="29">
        <f t="shared" si="69"/>
        <v>0</v>
      </c>
      <c r="G1494" s="23">
        <f t="shared" si="70"/>
        <v>0</v>
      </c>
      <c r="H1494" s="22">
        <f>IFERROR(VLOOKUP(A1494,'Banco de dados'!$A$6:F1690, 3,0),0)</f>
        <v>0</v>
      </c>
      <c r="I1494" s="24">
        <f>IFERROR(VLOOKUP(A1494,'Banco de dados'!$A$6:$F$199, 5,0),0)</f>
        <v>0</v>
      </c>
      <c r="J1494" s="19"/>
    </row>
    <row r="1495" spans="2:10" x14ac:dyDescent="0.25">
      <c r="B1495" s="18"/>
      <c r="C1495" s="17"/>
      <c r="D1495" s="33">
        <f>IFERROR(VLOOKUP(A1495,'Banco de dados'!$A$6:H1691, 8,0),0)</f>
        <v>0</v>
      </c>
      <c r="E1495" s="26">
        <f t="shared" si="71"/>
        <v>0</v>
      </c>
      <c r="F1495" s="29">
        <f t="shared" si="69"/>
        <v>0</v>
      </c>
      <c r="G1495" s="23">
        <f t="shared" si="70"/>
        <v>0</v>
      </c>
      <c r="H1495" s="22">
        <f>IFERROR(VLOOKUP(A1495,'Banco de dados'!$A$6:F1691, 3,0),0)</f>
        <v>0</v>
      </c>
      <c r="I1495" s="24">
        <f>IFERROR(VLOOKUP(A1495,'Banco de dados'!$A$6:$F$199, 5,0),0)</f>
        <v>0</v>
      </c>
      <c r="J1495" s="19"/>
    </row>
    <row r="1496" spans="2:10" x14ac:dyDescent="0.25">
      <c r="B1496" s="18"/>
      <c r="C1496" s="17"/>
      <c r="D1496" s="33">
        <f>IFERROR(VLOOKUP(A1496,'Banco de dados'!$A$6:H1692, 8,0),0)</f>
        <v>0</v>
      </c>
      <c r="E1496" s="26">
        <f t="shared" si="71"/>
        <v>0</v>
      </c>
      <c r="F1496" s="29">
        <f t="shared" si="69"/>
        <v>0</v>
      </c>
      <c r="G1496" s="23">
        <f t="shared" si="70"/>
        <v>0</v>
      </c>
      <c r="H1496" s="22">
        <f>IFERROR(VLOOKUP(A1496,'Banco de dados'!$A$6:F1692, 3,0),0)</f>
        <v>0</v>
      </c>
      <c r="I1496" s="24">
        <f>IFERROR(VLOOKUP(A1496,'Banco de dados'!$A$6:$F$199, 5,0),0)</f>
        <v>0</v>
      </c>
      <c r="J1496" s="19"/>
    </row>
    <row r="1497" spans="2:10" x14ac:dyDescent="0.25">
      <c r="B1497" s="18"/>
      <c r="C1497" s="17"/>
      <c r="D1497" s="33">
        <f>IFERROR(VLOOKUP(A1497,'Banco de dados'!$A$6:H1693, 8,0),0)</f>
        <v>0</v>
      </c>
      <c r="E1497" s="26">
        <f t="shared" si="71"/>
        <v>0</v>
      </c>
      <c r="F1497" s="29">
        <f t="shared" si="69"/>
        <v>0</v>
      </c>
      <c r="G1497" s="23">
        <f t="shared" si="70"/>
        <v>0</v>
      </c>
      <c r="H1497" s="22">
        <f>IFERROR(VLOOKUP(A1497,'Banco de dados'!$A$6:F1693, 3,0),0)</f>
        <v>0</v>
      </c>
      <c r="I1497" s="24">
        <f>IFERROR(VLOOKUP(A1497,'Banco de dados'!$A$6:$F$199, 5,0),0)</f>
        <v>0</v>
      </c>
      <c r="J1497" s="19"/>
    </row>
    <row r="1498" spans="2:10" x14ac:dyDescent="0.25">
      <c r="B1498" s="18"/>
      <c r="C1498" s="17"/>
      <c r="D1498" s="33">
        <f>IFERROR(VLOOKUP(A1498,'Banco de dados'!$A$6:H1694, 8,0),0)</f>
        <v>0</v>
      </c>
      <c r="E1498" s="26">
        <f t="shared" si="71"/>
        <v>0</v>
      </c>
      <c r="F1498" s="29">
        <f t="shared" si="69"/>
        <v>0</v>
      </c>
      <c r="G1498" s="23">
        <f t="shared" si="70"/>
        <v>0</v>
      </c>
      <c r="H1498" s="22">
        <f>IFERROR(VLOOKUP(A1498,'Banco de dados'!$A$6:F1694, 3,0),0)</f>
        <v>0</v>
      </c>
      <c r="I1498" s="24">
        <f>IFERROR(VLOOKUP(A1498,'Banco de dados'!$A$6:$F$199, 5,0),0)</f>
        <v>0</v>
      </c>
      <c r="J1498" s="19"/>
    </row>
    <row r="1499" spans="2:10" x14ac:dyDescent="0.25">
      <c r="B1499" s="18"/>
      <c r="C1499" s="17"/>
      <c r="D1499" s="33">
        <f>IFERROR(VLOOKUP(A1499,'Banco de dados'!$A$6:H1695, 8,0),0)</f>
        <v>0</v>
      </c>
      <c r="E1499" s="26">
        <f t="shared" si="71"/>
        <v>0</v>
      </c>
      <c r="F1499" s="29">
        <f t="shared" si="69"/>
        <v>0</v>
      </c>
      <c r="G1499" s="23">
        <f t="shared" si="70"/>
        <v>0</v>
      </c>
      <c r="H1499" s="22">
        <f>IFERROR(VLOOKUP(A1499,'Banco de dados'!$A$6:F1695, 3,0),0)</f>
        <v>0</v>
      </c>
      <c r="I1499" s="24">
        <f>IFERROR(VLOOKUP(A1499,'Banco de dados'!$A$6:$F$199, 5,0),0)</f>
        <v>0</v>
      </c>
      <c r="J1499" s="19"/>
    </row>
    <row r="1500" spans="2:10" x14ac:dyDescent="0.25">
      <c r="B1500" s="18"/>
      <c r="C1500" s="17"/>
      <c r="D1500" s="33">
        <f>IFERROR(VLOOKUP(A1500,'Banco de dados'!$A$6:H1696, 8,0),0)</f>
        <v>0</v>
      </c>
      <c r="E1500" s="26">
        <f t="shared" si="71"/>
        <v>0</v>
      </c>
      <c r="F1500" s="29">
        <f t="shared" si="69"/>
        <v>0</v>
      </c>
      <c r="G1500" s="23">
        <f t="shared" si="70"/>
        <v>0</v>
      </c>
      <c r="H1500" s="22">
        <f>IFERROR(VLOOKUP(A1500,'Banco de dados'!$A$6:F1696, 3,0),0)</f>
        <v>0</v>
      </c>
      <c r="I1500" s="24">
        <f>IFERROR(VLOOKUP(A1500,'Banco de dados'!$A$6:$F$199, 5,0),0)</f>
        <v>0</v>
      </c>
      <c r="J1500" s="19"/>
    </row>
    <row r="1501" spans="2:10" x14ac:dyDescent="0.25">
      <c r="B1501" s="18"/>
      <c r="C1501" s="17"/>
      <c r="D1501" s="33">
        <f>IFERROR(VLOOKUP(A1501,'Banco de dados'!$A$6:H1697, 8,0),0)</f>
        <v>0</v>
      </c>
      <c r="E1501" s="26">
        <f t="shared" si="71"/>
        <v>0</v>
      </c>
      <c r="F1501" s="29">
        <f t="shared" si="69"/>
        <v>0</v>
      </c>
      <c r="G1501" s="23">
        <f t="shared" si="70"/>
        <v>0</v>
      </c>
      <c r="H1501" s="22">
        <f>IFERROR(VLOOKUP(A1501,'Banco de dados'!$A$6:F1697, 3,0),0)</f>
        <v>0</v>
      </c>
      <c r="I1501" s="24">
        <f>IFERROR(VLOOKUP(A1501,'Banco de dados'!$A$6:$F$199, 5,0),0)</f>
        <v>0</v>
      </c>
      <c r="J1501" s="19"/>
    </row>
    <row r="1502" spans="2:10" x14ac:dyDescent="0.25">
      <c r="B1502" s="18"/>
      <c r="C1502" s="17"/>
      <c r="D1502" s="33">
        <f>IFERROR(VLOOKUP(A1502,'Banco de dados'!$A$6:H1698, 8,0),0)</f>
        <v>0</v>
      </c>
      <c r="E1502" s="26">
        <f t="shared" si="71"/>
        <v>0</v>
      </c>
      <c r="F1502" s="29">
        <f t="shared" si="69"/>
        <v>0</v>
      </c>
      <c r="G1502" s="23">
        <f t="shared" si="70"/>
        <v>0</v>
      </c>
      <c r="H1502" s="22">
        <f>IFERROR(VLOOKUP(A1502,'Banco de dados'!$A$6:F1698, 3,0),0)</f>
        <v>0</v>
      </c>
      <c r="I1502" s="24">
        <f>IFERROR(VLOOKUP(A1502,'Banco de dados'!$A$6:$F$199, 5,0),0)</f>
        <v>0</v>
      </c>
      <c r="J1502" s="19"/>
    </row>
    <row r="1503" spans="2:10" x14ac:dyDescent="0.25">
      <c r="B1503" s="18"/>
      <c r="C1503" s="17"/>
      <c r="D1503" s="33">
        <f>IFERROR(VLOOKUP(A1503,'Banco de dados'!$A$6:H1699, 8,0),0)</f>
        <v>0</v>
      </c>
      <c r="E1503" s="26">
        <f t="shared" si="71"/>
        <v>0</v>
      </c>
      <c r="F1503" s="29">
        <f t="shared" si="69"/>
        <v>0</v>
      </c>
      <c r="G1503" s="23">
        <f t="shared" si="70"/>
        <v>0</v>
      </c>
      <c r="H1503" s="22">
        <f>IFERROR(VLOOKUP(A1503,'Banco de dados'!$A$6:F1699, 3,0),0)</f>
        <v>0</v>
      </c>
      <c r="I1503" s="24">
        <f>IFERROR(VLOOKUP(A1503,'Banco de dados'!$A$6:$F$199, 5,0),0)</f>
        <v>0</v>
      </c>
      <c r="J1503" s="19"/>
    </row>
    <row r="1504" spans="2:10" x14ac:dyDescent="0.25">
      <c r="B1504" s="18"/>
      <c r="C1504" s="17"/>
      <c r="D1504" s="33">
        <f>IFERROR(VLOOKUP(A1504,'Banco de dados'!$A$6:H1700, 8,0),0)</f>
        <v>0</v>
      </c>
      <c r="E1504" s="26">
        <f t="shared" si="71"/>
        <v>0</v>
      </c>
      <c r="F1504" s="29">
        <f t="shared" si="69"/>
        <v>0</v>
      </c>
      <c r="G1504" s="23">
        <f t="shared" si="70"/>
        <v>0</v>
      </c>
      <c r="H1504" s="22">
        <f>IFERROR(VLOOKUP(A1504,'Banco de dados'!$A$6:F1700, 3,0),0)</f>
        <v>0</v>
      </c>
      <c r="I1504" s="24">
        <f>IFERROR(VLOOKUP(A1504,'Banco de dados'!$A$6:$F$199, 5,0),0)</f>
        <v>0</v>
      </c>
      <c r="J1504" s="19"/>
    </row>
    <row r="1505" spans="2:10" x14ac:dyDescent="0.25">
      <c r="B1505" s="18"/>
      <c r="C1505" s="17"/>
      <c r="D1505" s="33">
        <f>IFERROR(VLOOKUP(A1505,'Banco de dados'!$A$6:H1701, 8,0),0)</f>
        <v>0</v>
      </c>
      <c r="E1505" s="26">
        <f t="shared" si="71"/>
        <v>0</v>
      </c>
      <c r="F1505" s="29">
        <f t="shared" si="69"/>
        <v>0</v>
      </c>
      <c r="G1505" s="23">
        <f t="shared" si="70"/>
        <v>0</v>
      </c>
      <c r="H1505" s="22">
        <f>IFERROR(VLOOKUP(A1505,'Banco de dados'!$A$6:F1701, 3,0),0)</f>
        <v>0</v>
      </c>
      <c r="I1505" s="24">
        <f>IFERROR(VLOOKUP(A1505,'Banco de dados'!$A$6:$F$199, 5,0),0)</f>
        <v>0</v>
      </c>
      <c r="J1505" s="19"/>
    </row>
    <row r="1506" spans="2:10" x14ac:dyDescent="0.25">
      <c r="B1506" s="18"/>
      <c r="C1506" s="17"/>
      <c r="D1506" s="33">
        <f>IFERROR(VLOOKUP(A1506,'Banco de dados'!$A$6:H1702, 8,0),0)</f>
        <v>0</v>
      </c>
      <c r="E1506" s="26">
        <f t="shared" si="71"/>
        <v>0</v>
      </c>
      <c r="F1506" s="29">
        <f t="shared" si="69"/>
        <v>0</v>
      </c>
      <c r="G1506" s="23">
        <f t="shared" si="70"/>
        <v>0</v>
      </c>
      <c r="H1506" s="22">
        <f>IFERROR(VLOOKUP(A1506,'Banco de dados'!$A$6:F1702, 3,0),0)</f>
        <v>0</v>
      </c>
      <c r="I1506" s="24">
        <f>IFERROR(VLOOKUP(A1506,'Banco de dados'!$A$6:$F$199, 5,0),0)</f>
        <v>0</v>
      </c>
      <c r="J1506" s="19"/>
    </row>
    <row r="1507" spans="2:10" x14ac:dyDescent="0.25">
      <c r="B1507" s="18"/>
      <c r="C1507" s="17"/>
      <c r="D1507" s="33">
        <f>IFERROR(VLOOKUP(A1507,'Banco de dados'!$A$6:H1703, 8,0),0)</f>
        <v>0</v>
      </c>
      <c r="E1507" s="26">
        <f t="shared" si="71"/>
        <v>0</v>
      </c>
      <c r="F1507" s="29">
        <f t="shared" si="69"/>
        <v>0</v>
      </c>
      <c r="G1507" s="23">
        <f t="shared" si="70"/>
        <v>0</v>
      </c>
      <c r="H1507" s="22">
        <f>IFERROR(VLOOKUP(A1507,'Banco de dados'!$A$6:F1703, 3,0),0)</f>
        <v>0</v>
      </c>
      <c r="I1507" s="24">
        <f>IFERROR(VLOOKUP(A1507,'Banco de dados'!$A$6:$F$199, 5,0),0)</f>
        <v>0</v>
      </c>
      <c r="J1507" s="19"/>
    </row>
    <row r="1508" spans="2:10" x14ac:dyDescent="0.25">
      <c r="B1508" s="18"/>
      <c r="C1508" s="17"/>
      <c r="D1508" s="33">
        <f>IFERROR(VLOOKUP(A1508,'Banco de dados'!$A$6:H1704, 8,0),0)</f>
        <v>0</v>
      </c>
      <c r="E1508" s="26">
        <f t="shared" si="71"/>
        <v>0</v>
      </c>
      <c r="F1508" s="29">
        <f t="shared" si="69"/>
        <v>0</v>
      </c>
      <c r="G1508" s="23">
        <f t="shared" si="70"/>
        <v>0</v>
      </c>
      <c r="H1508" s="22">
        <f>IFERROR(VLOOKUP(A1508,'Banco de dados'!$A$6:F1704, 3,0),0)</f>
        <v>0</v>
      </c>
      <c r="I1508" s="24">
        <f>IFERROR(VLOOKUP(A1508,'Banco de dados'!$A$6:$F$199, 5,0),0)</f>
        <v>0</v>
      </c>
      <c r="J1508" s="19"/>
    </row>
    <row r="1509" spans="2:10" x14ac:dyDescent="0.25">
      <c r="B1509" s="18"/>
      <c r="C1509" s="17"/>
      <c r="D1509" s="33">
        <f>IFERROR(VLOOKUP(A1509,'Banco de dados'!$A$6:H1705, 8,0),0)</f>
        <v>0</v>
      </c>
      <c r="E1509" s="26">
        <f t="shared" si="71"/>
        <v>0</v>
      </c>
      <c r="F1509" s="29">
        <f t="shared" si="69"/>
        <v>0</v>
      </c>
      <c r="G1509" s="23">
        <f t="shared" si="70"/>
        <v>0</v>
      </c>
      <c r="H1509" s="22">
        <f>IFERROR(VLOOKUP(A1509,'Banco de dados'!$A$6:F1705, 3,0),0)</f>
        <v>0</v>
      </c>
      <c r="I1509" s="24">
        <f>IFERROR(VLOOKUP(A1509,'Banco de dados'!$A$6:$F$199, 5,0),0)</f>
        <v>0</v>
      </c>
      <c r="J1509" s="19"/>
    </row>
    <row r="1510" spans="2:10" x14ac:dyDescent="0.25">
      <c r="B1510" s="18"/>
      <c r="C1510" s="17"/>
      <c r="D1510" s="33">
        <f>IFERROR(VLOOKUP(A1510,'Banco de dados'!$A$6:H1706, 8,0),0)</f>
        <v>0</v>
      </c>
      <c r="E1510" s="26">
        <f t="shared" si="71"/>
        <v>0</v>
      </c>
      <c r="F1510" s="29">
        <f t="shared" si="69"/>
        <v>0</v>
      </c>
      <c r="G1510" s="23">
        <f t="shared" si="70"/>
        <v>0</v>
      </c>
      <c r="H1510" s="22">
        <f>IFERROR(VLOOKUP(A1510,'Banco de dados'!$A$6:F1706, 3,0),0)</f>
        <v>0</v>
      </c>
      <c r="I1510" s="24">
        <f>IFERROR(VLOOKUP(A1510,'Banco de dados'!$A$6:$F$199, 5,0),0)</f>
        <v>0</v>
      </c>
      <c r="J1510" s="19"/>
    </row>
    <row r="1511" spans="2:10" x14ac:dyDescent="0.25">
      <c r="B1511" s="18"/>
      <c r="C1511" s="17"/>
      <c r="D1511" s="33">
        <f>IFERROR(VLOOKUP(A1511,'Banco de dados'!$A$6:H1707, 8,0),0)</f>
        <v>0</v>
      </c>
      <c r="E1511" s="26">
        <f t="shared" si="71"/>
        <v>0</v>
      </c>
      <c r="F1511" s="29">
        <f t="shared" si="69"/>
        <v>0</v>
      </c>
      <c r="G1511" s="23">
        <f t="shared" si="70"/>
        <v>0</v>
      </c>
      <c r="H1511" s="22">
        <f>IFERROR(VLOOKUP(A1511,'Banco de dados'!$A$6:F1707, 3,0),0)</f>
        <v>0</v>
      </c>
      <c r="I1511" s="24">
        <f>IFERROR(VLOOKUP(A1511,'Banco de dados'!$A$6:$F$199, 5,0),0)</f>
        <v>0</v>
      </c>
      <c r="J1511" s="19"/>
    </row>
    <row r="1512" spans="2:10" x14ac:dyDescent="0.25">
      <c r="B1512" s="18"/>
      <c r="C1512" s="17"/>
      <c r="D1512" s="33">
        <f>IFERROR(VLOOKUP(A1512,'Banco de dados'!$A$6:H1708, 8,0),0)</f>
        <v>0</v>
      </c>
      <c r="E1512" s="26">
        <f t="shared" si="71"/>
        <v>0</v>
      </c>
      <c r="F1512" s="29">
        <f t="shared" si="69"/>
        <v>0</v>
      </c>
      <c r="G1512" s="23">
        <f t="shared" si="70"/>
        <v>0</v>
      </c>
      <c r="H1512" s="22">
        <f>IFERROR(VLOOKUP(A1512,'Banco de dados'!$A$6:F1708, 3,0),0)</f>
        <v>0</v>
      </c>
      <c r="I1512" s="24">
        <f>IFERROR(VLOOKUP(A1512,'Banco de dados'!$A$6:$F$199, 5,0),0)</f>
        <v>0</v>
      </c>
      <c r="J1512" s="19"/>
    </row>
    <row r="1513" spans="2:10" x14ac:dyDescent="0.25">
      <c r="B1513" s="18"/>
      <c r="C1513" s="17"/>
      <c r="D1513" s="33">
        <f>IFERROR(VLOOKUP(A1513,'Banco de dados'!$A$6:H1709, 8,0),0)</f>
        <v>0</v>
      </c>
      <c r="E1513" s="26">
        <f t="shared" si="71"/>
        <v>0</v>
      </c>
      <c r="F1513" s="29">
        <f t="shared" si="69"/>
        <v>0</v>
      </c>
      <c r="G1513" s="23">
        <f t="shared" si="70"/>
        <v>0</v>
      </c>
      <c r="H1513" s="22">
        <f>IFERROR(VLOOKUP(A1513,'Banco de dados'!$A$6:F1709, 3,0),0)</f>
        <v>0</v>
      </c>
      <c r="I1513" s="24">
        <f>IFERROR(VLOOKUP(A1513,'Banco de dados'!$A$6:$F$199, 5,0),0)</f>
        <v>0</v>
      </c>
      <c r="J1513" s="19"/>
    </row>
    <row r="1514" spans="2:10" x14ac:dyDescent="0.25">
      <c r="B1514" s="18"/>
      <c r="C1514" s="17"/>
      <c r="D1514" s="33">
        <f>IFERROR(VLOOKUP(A1514,'Banco de dados'!$A$6:H1710, 8,0),0)</f>
        <v>0</v>
      </c>
      <c r="E1514" s="26">
        <f t="shared" si="71"/>
        <v>0</v>
      </c>
      <c r="F1514" s="29">
        <f t="shared" si="69"/>
        <v>0</v>
      </c>
      <c r="G1514" s="23">
        <f t="shared" si="70"/>
        <v>0</v>
      </c>
      <c r="H1514" s="22">
        <f>IFERROR(VLOOKUP(A1514,'Banco de dados'!$A$6:F1710, 3,0),0)</f>
        <v>0</v>
      </c>
      <c r="I1514" s="24">
        <f>IFERROR(VLOOKUP(A1514,'Banco de dados'!$A$6:$F$199, 5,0),0)</f>
        <v>0</v>
      </c>
      <c r="J1514" s="19"/>
    </row>
    <row r="1515" spans="2:10" x14ac:dyDescent="0.25">
      <c r="B1515" s="18"/>
      <c r="C1515" s="17"/>
      <c r="D1515" s="33">
        <f>IFERROR(VLOOKUP(A1515,'Banco de dados'!$A$6:H1711, 8,0),0)</f>
        <v>0</v>
      </c>
      <c r="E1515" s="26">
        <f t="shared" si="71"/>
        <v>0</v>
      </c>
      <c r="F1515" s="29">
        <f t="shared" si="69"/>
        <v>0</v>
      </c>
      <c r="G1515" s="23">
        <f t="shared" si="70"/>
        <v>0</v>
      </c>
      <c r="H1515" s="22">
        <f>IFERROR(VLOOKUP(A1515,'Banco de dados'!$A$6:F1711, 3,0),0)</f>
        <v>0</v>
      </c>
      <c r="I1515" s="24">
        <f>IFERROR(VLOOKUP(A1515,'Banco de dados'!$A$6:$F$199, 5,0),0)</f>
        <v>0</v>
      </c>
      <c r="J1515" s="19"/>
    </row>
    <row r="1516" spans="2:10" x14ac:dyDescent="0.25">
      <c r="B1516" s="18"/>
      <c r="C1516" s="17"/>
      <c r="D1516" s="33">
        <f>IFERROR(VLOOKUP(A1516,'Banco de dados'!$A$6:H1712, 8,0),0)</f>
        <v>0</v>
      </c>
      <c r="E1516" s="26">
        <f t="shared" si="71"/>
        <v>0</v>
      </c>
      <c r="F1516" s="29">
        <f t="shared" si="69"/>
        <v>0</v>
      </c>
      <c r="G1516" s="23">
        <f t="shared" si="70"/>
        <v>0</v>
      </c>
      <c r="H1516" s="22">
        <f>IFERROR(VLOOKUP(A1516,'Banco de dados'!$A$6:F1712, 3,0),0)</f>
        <v>0</v>
      </c>
      <c r="I1516" s="24">
        <f>IFERROR(VLOOKUP(A1516,'Banco de dados'!$A$6:$F$199, 5,0),0)</f>
        <v>0</v>
      </c>
      <c r="J1516" s="19"/>
    </row>
    <row r="1517" spans="2:10" x14ac:dyDescent="0.25">
      <c r="B1517" s="18"/>
      <c r="C1517" s="17"/>
      <c r="D1517" s="33">
        <f>IFERROR(VLOOKUP(A1517,'Banco de dados'!$A$6:H1713, 8,0),0)</f>
        <v>0</v>
      </c>
      <c r="E1517" s="26">
        <f t="shared" si="71"/>
        <v>0</v>
      </c>
      <c r="F1517" s="29">
        <f t="shared" si="69"/>
        <v>0</v>
      </c>
      <c r="G1517" s="23">
        <f t="shared" si="70"/>
        <v>0</v>
      </c>
      <c r="H1517" s="22">
        <f>IFERROR(VLOOKUP(A1517,'Banco de dados'!$A$6:F1713, 3,0),0)</f>
        <v>0</v>
      </c>
      <c r="I1517" s="24">
        <f>IFERROR(VLOOKUP(A1517,'Banco de dados'!$A$6:$F$199, 5,0),0)</f>
        <v>0</v>
      </c>
      <c r="J1517" s="19"/>
    </row>
    <row r="1518" spans="2:10" x14ac:dyDescent="0.25">
      <c r="B1518" s="18"/>
      <c r="C1518" s="17"/>
      <c r="D1518" s="33">
        <f>IFERROR(VLOOKUP(A1518,'Banco de dados'!$A$6:H1714, 8,0),0)</f>
        <v>0</v>
      </c>
      <c r="E1518" s="26">
        <f t="shared" si="71"/>
        <v>0</v>
      </c>
      <c r="F1518" s="29">
        <f t="shared" si="69"/>
        <v>0</v>
      </c>
      <c r="G1518" s="23">
        <f t="shared" si="70"/>
        <v>0</v>
      </c>
      <c r="H1518" s="22">
        <f>IFERROR(VLOOKUP(A1518,'Banco de dados'!$A$6:F1714, 3,0),0)</f>
        <v>0</v>
      </c>
      <c r="I1518" s="24">
        <f>IFERROR(VLOOKUP(A1518,'Banco de dados'!$A$6:$F$199, 5,0),0)</f>
        <v>0</v>
      </c>
      <c r="J1518" s="19"/>
    </row>
    <row r="1519" spans="2:10" x14ac:dyDescent="0.25">
      <c r="B1519" s="18"/>
      <c r="C1519" s="17"/>
      <c r="D1519" s="33">
        <f>IFERROR(VLOOKUP(A1519,'Banco de dados'!$A$6:H1715, 8,0),0)</f>
        <v>0</v>
      </c>
      <c r="E1519" s="26">
        <f t="shared" si="71"/>
        <v>0</v>
      </c>
      <c r="F1519" s="29">
        <f t="shared" si="69"/>
        <v>0</v>
      </c>
      <c r="G1519" s="23">
        <f t="shared" si="70"/>
        <v>0</v>
      </c>
      <c r="H1519" s="22">
        <f>IFERROR(VLOOKUP(A1519,'Banco de dados'!$A$6:F1715, 3,0),0)</f>
        <v>0</v>
      </c>
      <c r="I1519" s="24">
        <f>IFERROR(VLOOKUP(A1519,'Banco de dados'!$A$6:$F$199, 5,0),0)</f>
        <v>0</v>
      </c>
      <c r="J1519" s="19"/>
    </row>
    <row r="1520" spans="2:10" x14ac:dyDescent="0.25">
      <c r="B1520" s="18"/>
      <c r="C1520" s="17"/>
      <c r="D1520" s="33">
        <f>IFERROR(VLOOKUP(A1520,'Banco de dados'!$A$6:H1716, 8,0),0)</f>
        <v>0</v>
      </c>
      <c r="E1520" s="26">
        <f t="shared" si="71"/>
        <v>0</v>
      </c>
      <c r="F1520" s="29">
        <f t="shared" si="69"/>
        <v>0</v>
      </c>
      <c r="G1520" s="23">
        <f t="shared" si="70"/>
        <v>0</v>
      </c>
      <c r="H1520" s="22">
        <f>IFERROR(VLOOKUP(A1520,'Banco de dados'!$A$6:F1716, 3,0),0)</f>
        <v>0</v>
      </c>
      <c r="I1520" s="24">
        <f>IFERROR(VLOOKUP(A1520,'Banco de dados'!$A$6:$F$199, 5,0),0)</f>
        <v>0</v>
      </c>
      <c r="J1520" s="19"/>
    </row>
    <row r="1521" spans="2:10" x14ac:dyDescent="0.25">
      <c r="B1521" s="18"/>
      <c r="C1521" s="17"/>
      <c r="D1521" s="33">
        <f>IFERROR(VLOOKUP(A1521,'Banco de dados'!$A$6:H1717, 8,0),0)</f>
        <v>0</v>
      </c>
      <c r="E1521" s="26">
        <f t="shared" si="71"/>
        <v>0</v>
      </c>
      <c r="F1521" s="29">
        <f t="shared" si="69"/>
        <v>0</v>
      </c>
      <c r="G1521" s="23">
        <f t="shared" si="70"/>
        <v>0</v>
      </c>
      <c r="H1521" s="22">
        <f>IFERROR(VLOOKUP(A1521,'Banco de dados'!$A$6:F1717, 3,0),0)</f>
        <v>0</v>
      </c>
      <c r="I1521" s="24">
        <f>IFERROR(VLOOKUP(A1521,'Banco de dados'!$A$6:$F$199, 5,0),0)</f>
        <v>0</v>
      </c>
      <c r="J1521" s="19"/>
    </row>
    <row r="1522" spans="2:10" x14ac:dyDescent="0.25">
      <c r="B1522" s="18"/>
      <c r="C1522" s="17"/>
      <c r="D1522" s="33">
        <f>IFERROR(VLOOKUP(A1522,'Banco de dados'!$A$6:H1718, 8,0),0)</f>
        <v>0</v>
      </c>
      <c r="E1522" s="26">
        <f t="shared" si="71"/>
        <v>0</v>
      </c>
      <c r="F1522" s="29">
        <f t="shared" si="69"/>
        <v>0</v>
      </c>
      <c r="G1522" s="23">
        <f t="shared" si="70"/>
        <v>0</v>
      </c>
      <c r="H1522" s="22">
        <f>IFERROR(VLOOKUP(A1522,'Banco de dados'!$A$6:F1718, 3,0),0)</f>
        <v>0</v>
      </c>
      <c r="I1522" s="24">
        <f>IFERROR(VLOOKUP(A1522,'Banco de dados'!$A$6:$F$199, 5,0),0)</f>
        <v>0</v>
      </c>
      <c r="J1522" s="19"/>
    </row>
    <row r="1523" spans="2:10" x14ac:dyDescent="0.25">
      <c r="B1523" s="18"/>
      <c r="C1523" s="17"/>
      <c r="D1523" s="33">
        <f>IFERROR(VLOOKUP(A1523,'Banco de dados'!$A$6:H1719, 8,0),0)</f>
        <v>0</v>
      </c>
      <c r="E1523" s="26">
        <f t="shared" si="71"/>
        <v>0</v>
      </c>
      <c r="F1523" s="29">
        <f t="shared" si="69"/>
        <v>0</v>
      </c>
      <c r="G1523" s="23">
        <f t="shared" si="70"/>
        <v>0</v>
      </c>
      <c r="H1523" s="22">
        <f>IFERROR(VLOOKUP(A1523,'Banco de dados'!$A$6:F1719, 3,0),0)</f>
        <v>0</v>
      </c>
      <c r="I1523" s="24">
        <f>IFERROR(VLOOKUP(A1523,'Banco de dados'!$A$6:$F$199, 5,0),0)</f>
        <v>0</v>
      </c>
      <c r="J1523" s="19"/>
    </row>
    <row r="1524" spans="2:10" x14ac:dyDescent="0.25">
      <c r="B1524" s="18"/>
      <c r="C1524" s="17"/>
      <c r="D1524" s="33">
        <f>IFERROR(VLOOKUP(A1524,'Banco de dados'!$A$6:H1720, 8,0),0)</f>
        <v>0</v>
      </c>
      <c r="E1524" s="26">
        <f t="shared" si="71"/>
        <v>0</v>
      </c>
      <c r="F1524" s="29">
        <f t="shared" si="69"/>
        <v>0</v>
      </c>
      <c r="G1524" s="23">
        <f t="shared" si="70"/>
        <v>0</v>
      </c>
      <c r="H1524" s="22">
        <f>IFERROR(VLOOKUP(A1524,'Banco de dados'!$A$6:F1720, 3,0),0)</f>
        <v>0</v>
      </c>
      <c r="I1524" s="24">
        <f>IFERROR(VLOOKUP(A1524,'Banco de dados'!$A$6:$F$199, 5,0),0)</f>
        <v>0</v>
      </c>
      <c r="J1524" s="19"/>
    </row>
    <row r="1525" spans="2:10" x14ac:dyDescent="0.25">
      <c r="B1525" s="18"/>
      <c r="C1525" s="17"/>
      <c r="D1525" s="33">
        <f>IFERROR(VLOOKUP(A1525,'Banco de dados'!$A$6:H1721, 8,0),0)</f>
        <v>0</v>
      </c>
      <c r="E1525" s="26">
        <f t="shared" si="71"/>
        <v>0</v>
      </c>
      <c r="F1525" s="29">
        <f t="shared" si="69"/>
        <v>0</v>
      </c>
      <c r="G1525" s="23">
        <f t="shared" si="70"/>
        <v>0</v>
      </c>
      <c r="H1525" s="22">
        <f>IFERROR(VLOOKUP(A1525,'Banco de dados'!$A$6:F1721, 3,0),0)</f>
        <v>0</v>
      </c>
      <c r="I1525" s="24">
        <f>IFERROR(VLOOKUP(A1525,'Banco de dados'!$A$6:$F$199, 5,0),0)</f>
        <v>0</v>
      </c>
      <c r="J1525" s="19"/>
    </row>
    <row r="1526" spans="2:10" x14ac:dyDescent="0.25">
      <c r="B1526" s="18"/>
      <c r="C1526" s="17"/>
      <c r="D1526" s="33">
        <f>IFERROR(VLOOKUP(A1526,'Banco de dados'!$A$6:H1722, 8,0),0)</f>
        <v>0</v>
      </c>
      <c r="E1526" s="26">
        <f t="shared" si="71"/>
        <v>0</v>
      </c>
      <c r="F1526" s="29">
        <f t="shared" si="69"/>
        <v>0</v>
      </c>
      <c r="G1526" s="23">
        <f t="shared" si="70"/>
        <v>0</v>
      </c>
      <c r="H1526" s="22">
        <f>IFERROR(VLOOKUP(A1526,'Banco de dados'!$A$6:F1722, 3,0),0)</f>
        <v>0</v>
      </c>
      <c r="I1526" s="24">
        <f>IFERROR(VLOOKUP(A1526,'Banco de dados'!$A$6:$F$199, 5,0),0)</f>
        <v>0</v>
      </c>
      <c r="J1526" s="19"/>
    </row>
    <row r="1527" spans="2:10" x14ac:dyDescent="0.25">
      <c r="B1527" s="18"/>
      <c r="C1527" s="17"/>
      <c r="D1527" s="33">
        <f>IFERROR(VLOOKUP(A1527,'Banco de dados'!$A$6:H1723, 8,0),0)</f>
        <v>0</v>
      </c>
      <c r="E1527" s="26">
        <f t="shared" si="71"/>
        <v>0</v>
      </c>
      <c r="F1527" s="29">
        <f t="shared" si="69"/>
        <v>0</v>
      </c>
      <c r="G1527" s="23">
        <f t="shared" si="70"/>
        <v>0</v>
      </c>
      <c r="H1527" s="22">
        <f>IFERROR(VLOOKUP(A1527,'Banco de dados'!$A$6:F1723, 3,0),0)</f>
        <v>0</v>
      </c>
      <c r="I1527" s="24">
        <f>IFERROR(VLOOKUP(A1527,'Banco de dados'!$A$6:$F$199, 5,0),0)</f>
        <v>0</v>
      </c>
      <c r="J1527" s="19"/>
    </row>
    <row r="1528" spans="2:10" x14ac:dyDescent="0.25">
      <c r="B1528" s="18"/>
      <c r="C1528" s="17"/>
      <c r="D1528" s="33">
        <f>IFERROR(VLOOKUP(A1528,'Banco de dados'!$A$6:H1724, 8,0),0)</f>
        <v>0</v>
      </c>
      <c r="E1528" s="26">
        <f t="shared" si="71"/>
        <v>0</v>
      </c>
      <c r="F1528" s="29">
        <f t="shared" si="69"/>
        <v>0</v>
      </c>
      <c r="G1528" s="23">
        <f t="shared" si="70"/>
        <v>0</v>
      </c>
      <c r="H1528" s="22">
        <f>IFERROR(VLOOKUP(A1528,'Banco de dados'!$A$6:F1724, 3,0),0)</f>
        <v>0</v>
      </c>
      <c r="I1528" s="24">
        <f>IFERROR(VLOOKUP(A1528,'Banco de dados'!$A$6:$F$199, 5,0),0)</f>
        <v>0</v>
      </c>
      <c r="J1528" s="19"/>
    </row>
    <row r="1529" spans="2:10" x14ac:dyDescent="0.25">
      <c r="B1529" s="18"/>
      <c r="C1529" s="17"/>
      <c r="D1529" s="33">
        <f>IFERROR(VLOOKUP(A1529,'Banco de dados'!$A$6:H1725, 8,0),0)</f>
        <v>0</v>
      </c>
      <c r="E1529" s="26">
        <f t="shared" si="71"/>
        <v>0</v>
      </c>
      <c r="F1529" s="29">
        <f t="shared" si="69"/>
        <v>0</v>
      </c>
      <c r="G1529" s="23">
        <f t="shared" si="70"/>
        <v>0</v>
      </c>
      <c r="H1529" s="22">
        <f>IFERROR(VLOOKUP(A1529,'Banco de dados'!$A$6:F1725, 3,0),0)</f>
        <v>0</v>
      </c>
      <c r="I1529" s="24">
        <f>IFERROR(VLOOKUP(A1529,'Banco de dados'!$A$6:$F$199, 5,0),0)</f>
        <v>0</v>
      </c>
      <c r="J1529" s="19"/>
    </row>
    <row r="1530" spans="2:10" x14ac:dyDescent="0.25">
      <c r="B1530" s="18"/>
      <c r="C1530" s="17"/>
      <c r="D1530" s="33">
        <f>IFERROR(VLOOKUP(A1530,'Banco de dados'!$A$6:H1726, 8,0),0)</f>
        <v>0</v>
      </c>
      <c r="E1530" s="26">
        <f t="shared" si="71"/>
        <v>0</v>
      </c>
      <c r="F1530" s="29">
        <f t="shared" si="69"/>
        <v>0</v>
      </c>
      <c r="G1530" s="23">
        <f t="shared" si="70"/>
        <v>0</v>
      </c>
      <c r="H1530" s="22">
        <f>IFERROR(VLOOKUP(A1530,'Banco de dados'!$A$6:F1726, 3,0),0)</f>
        <v>0</v>
      </c>
      <c r="I1530" s="24">
        <f>IFERROR(VLOOKUP(A1530,'Banco de dados'!$A$6:$F$199, 5,0),0)</f>
        <v>0</v>
      </c>
      <c r="J1530" s="19"/>
    </row>
    <row r="1531" spans="2:10" x14ac:dyDescent="0.25">
      <c r="B1531" s="18"/>
      <c r="C1531" s="17"/>
      <c r="D1531" s="33">
        <f>IFERROR(VLOOKUP(A1531,'Banco de dados'!$A$6:H1727, 8,0),0)</f>
        <v>0</v>
      </c>
      <c r="E1531" s="26">
        <f t="shared" si="71"/>
        <v>0</v>
      </c>
      <c r="F1531" s="29">
        <f t="shared" si="69"/>
        <v>0</v>
      </c>
      <c r="G1531" s="23">
        <f t="shared" si="70"/>
        <v>0</v>
      </c>
      <c r="H1531" s="22">
        <f>IFERROR(VLOOKUP(A1531,'Banco de dados'!$A$6:F1727, 3,0),0)</f>
        <v>0</v>
      </c>
      <c r="I1531" s="24">
        <f>IFERROR(VLOOKUP(A1531,'Banco de dados'!$A$6:$F$199, 5,0),0)</f>
        <v>0</v>
      </c>
      <c r="J1531" s="19"/>
    </row>
    <row r="1532" spans="2:10" x14ac:dyDescent="0.25">
      <c r="B1532" s="18"/>
      <c r="C1532" s="17"/>
      <c r="D1532" s="33">
        <f>IFERROR(VLOOKUP(A1532,'Banco de dados'!$A$6:H1728, 8,0),0)</f>
        <v>0</v>
      </c>
      <c r="E1532" s="26">
        <f t="shared" si="71"/>
        <v>0</v>
      </c>
      <c r="F1532" s="29">
        <f t="shared" si="69"/>
        <v>0</v>
      </c>
      <c r="G1532" s="23">
        <f t="shared" si="70"/>
        <v>0</v>
      </c>
      <c r="H1532" s="22">
        <f>IFERROR(VLOOKUP(A1532,'Banco de dados'!$A$6:F1728, 3,0),0)</f>
        <v>0</v>
      </c>
      <c r="I1532" s="24">
        <f>IFERROR(VLOOKUP(A1532,'Banco de dados'!$A$6:$F$199, 5,0),0)</f>
        <v>0</v>
      </c>
      <c r="J1532" s="19"/>
    </row>
    <row r="1533" spans="2:10" x14ac:dyDescent="0.25">
      <c r="B1533" s="18"/>
      <c r="C1533" s="17"/>
      <c r="D1533" s="33">
        <f>IFERROR(VLOOKUP(A1533,'Banco de dados'!$A$6:H1729, 8,0),0)</f>
        <v>0</v>
      </c>
      <c r="E1533" s="26">
        <f t="shared" si="71"/>
        <v>0</v>
      </c>
      <c r="F1533" s="29">
        <f t="shared" si="69"/>
        <v>0</v>
      </c>
      <c r="G1533" s="23">
        <f t="shared" si="70"/>
        <v>0</v>
      </c>
      <c r="H1533" s="22">
        <f>IFERROR(VLOOKUP(A1533,'Banco de dados'!$A$6:F1729, 3,0),0)</f>
        <v>0</v>
      </c>
      <c r="I1533" s="24">
        <f>IFERROR(VLOOKUP(A1533,'Banco de dados'!$A$6:$F$199, 5,0),0)</f>
        <v>0</v>
      </c>
      <c r="J1533" s="19"/>
    </row>
    <row r="1534" spans="2:10" x14ac:dyDescent="0.25">
      <c r="B1534" s="18"/>
      <c r="C1534" s="17"/>
      <c r="D1534" s="33">
        <f>IFERROR(VLOOKUP(A1534,'Banco de dados'!$A$6:H1730, 8,0),0)</f>
        <v>0</v>
      </c>
      <c r="E1534" s="26">
        <f t="shared" si="71"/>
        <v>0</v>
      </c>
      <c r="F1534" s="29">
        <f t="shared" si="69"/>
        <v>0</v>
      </c>
      <c r="G1534" s="23">
        <f t="shared" si="70"/>
        <v>0</v>
      </c>
      <c r="H1534" s="22">
        <f>IFERROR(VLOOKUP(A1534,'Banco de dados'!$A$6:F1730, 3,0),0)</f>
        <v>0</v>
      </c>
      <c r="I1534" s="24">
        <f>IFERROR(VLOOKUP(A1534,'Banco de dados'!$A$6:$F$199, 5,0),0)</f>
        <v>0</v>
      </c>
      <c r="J1534" s="19"/>
    </row>
    <row r="1535" spans="2:10" x14ac:dyDescent="0.25">
      <c r="B1535" s="18"/>
      <c r="C1535" s="17"/>
      <c r="D1535" s="33">
        <f>IFERROR(VLOOKUP(A1535,'Banco de dados'!$A$6:H1731, 8,0),0)</f>
        <v>0</v>
      </c>
      <c r="E1535" s="26">
        <f t="shared" si="71"/>
        <v>0</v>
      </c>
      <c r="F1535" s="29">
        <f t="shared" si="69"/>
        <v>0</v>
      </c>
      <c r="G1535" s="23">
        <f t="shared" si="70"/>
        <v>0</v>
      </c>
      <c r="H1535" s="22">
        <f>IFERROR(VLOOKUP(A1535,'Banco de dados'!$A$6:F1731, 3,0),0)</f>
        <v>0</v>
      </c>
      <c r="I1535" s="24">
        <f>IFERROR(VLOOKUP(A1535,'Banco de dados'!$A$6:$F$199, 5,0),0)</f>
        <v>0</v>
      </c>
      <c r="J1535" s="19"/>
    </row>
    <row r="1536" spans="2:10" x14ac:dyDescent="0.25">
      <c r="B1536" s="18"/>
      <c r="C1536" s="17"/>
      <c r="D1536" s="33">
        <f>IFERROR(VLOOKUP(A1536,'Banco de dados'!$A$6:H1732, 8,0),0)</f>
        <v>0</v>
      </c>
      <c r="E1536" s="26">
        <f t="shared" si="71"/>
        <v>0</v>
      </c>
      <c r="F1536" s="29">
        <f t="shared" si="69"/>
        <v>0</v>
      </c>
      <c r="G1536" s="23">
        <f t="shared" si="70"/>
        <v>0</v>
      </c>
      <c r="H1536" s="22">
        <f>IFERROR(VLOOKUP(A1536,'Banco de dados'!$A$6:F1732, 3,0),0)</f>
        <v>0</v>
      </c>
      <c r="I1536" s="24">
        <f>IFERROR(VLOOKUP(A1536,'Banco de dados'!$A$6:$F$199, 5,0),0)</f>
        <v>0</v>
      </c>
      <c r="J1536" s="19"/>
    </row>
    <row r="1537" spans="2:10" x14ac:dyDescent="0.25">
      <c r="B1537" s="18"/>
      <c r="C1537" s="17"/>
      <c r="D1537" s="33">
        <f>IFERROR(VLOOKUP(A1537,'Banco de dados'!$A$6:H1733, 8,0),0)</f>
        <v>0</v>
      </c>
      <c r="E1537" s="26">
        <f t="shared" si="71"/>
        <v>0</v>
      </c>
      <c r="F1537" s="29">
        <f t="shared" si="69"/>
        <v>0</v>
      </c>
      <c r="G1537" s="23">
        <f t="shared" si="70"/>
        <v>0</v>
      </c>
      <c r="H1537" s="22">
        <f>IFERROR(VLOOKUP(A1537,'Banco de dados'!$A$6:F1733, 3,0),0)</f>
        <v>0</v>
      </c>
      <c r="I1537" s="24">
        <f>IFERROR(VLOOKUP(A1537,'Banco de dados'!$A$6:$F$199, 5,0),0)</f>
        <v>0</v>
      </c>
      <c r="J1537" s="19"/>
    </row>
    <row r="1538" spans="2:10" x14ac:dyDescent="0.25">
      <c r="B1538" s="18"/>
      <c r="C1538" s="17"/>
      <c r="D1538" s="33">
        <f>IFERROR(VLOOKUP(A1538,'Banco de dados'!$A$6:H1734, 8,0),0)</f>
        <v>0</v>
      </c>
      <c r="E1538" s="26">
        <f t="shared" si="71"/>
        <v>0</v>
      </c>
      <c r="F1538" s="29">
        <f t="shared" si="69"/>
        <v>0</v>
      </c>
      <c r="G1538" s="23">
        <f t="shared" si="70"/>
        <v>0</v>
      </c>
      <c r="H1538" s="22">
        <f>IFERROR(VLOOKUP(A1538,'Banco de dados'!$A$6:F1734, 3,0),0)</f>
        <v>0</v>
      </c>
      <c r="I1538" s="24">
        <f>IFERROR(VLOOKUP(A1538,'Banco de dados'!$A$6:$F$199, 5,0),0)</f>
        <v>0</v>
      </c>
      <c r="J1538" s="19"/>
    </row>
    <row r="1539" spans="2:10" x14ac:dyDescent="0.25">
      <c r="B1539" s="18"/>
      <c r="C1539" s="17"/>
      <c r="D1539" s="33">
        <f>IFERROR(VLOOKUP(A1539,'Banco de dados'!$A$6:H1735, 8,0),0)</f>
        <v>0</v>
      </c>
      <c r="E1539" s="26">
        <f t="shared" si="71"/>
        <v>0</v>
      </c>
      <c r="F1539" s="29">
        <f t="shared" ref="F1539:F1602" si="72">E1539*I1539</f>
        <v>0</v>
      </c>
      <c r="G1539" s="23">
        <f t="shared" ref="G1539:G1602" si="73">E1539*H1539</f>
        <v>0</v>
      </c>
      <c r="H1539" s="22">
        <f>IFERROR(VLOOKUP(A1539,'Banco de dados'!$A$6:F1735, 3,0),0)</f>
        <v>0</v>
      </c>
      <c r="I1539" s="24">
        <f>IFERROR(VLOOKUP(A1539,'Banco de dados'!$A$6:$F$199, 5,0),0)</f>
        <v>0</v>
      </c>
      <c r="J1539" s="19"/>
    </row>
    <row r="1540" spans="2:10" x14ac:dyDescent="0.25">
      <c r="B1540" s="18"/>
      <c r="C1540" s="17"/>
      <c r="D1540" s="33">
        <f>IFERROR(VLOOKUP(A1540,'Banco de dados'!$A$6:H1736, 8,0),0)</f>
        <v>0</v>
      </c>
      <c r="E1540" s="26">
        <f t="shared" ref="E1540:E1603" si="74">B1540*C1540</f>
        <v>0</v>
      </c>
      <c r="F1540" s="29">
        <f t="shared" si="72"/>
        <v>0</v>
      </c>
      <c r="G1540" s="23">
        <f t="shared" si="73"/>
        <v>0</v>
      </c>
      <c r="H1540" s="22">
        <f>IFERROR(VLOOKUP(A1540,'Banco de dados'!$A$6:F1736, 3,0),0)</f>
        <v>0</v>
      </c>
      <c r="I1540" s="24">
        <f>IFERROR(VLOOKUP(A1540,'Banco de dados'!$A$6:$F$199, 5,0),0)</f>
        <v>0</v>
      </c>
      <c r="J1540" s="19"/>
    </row>
    <row r="1541" spans="2:10" x14ac:dyDescent="0.25">
      <c r="B1541" s="18"/>
      <c r="C1541" s="17"/>
      <c r="D1541" s="33">
        <f>IFERROR(VLOOKUP(A1541,'Banco de dados'!$A$6:H1737, 8,0),0)</f>
        <v>0</v>
      </c>
      <c r="E1541" s="26">
        <f t="shared" si="74"/>
        <v>0</v>
      </c>
      <c r="F1541" s="29">
        <f t="shared" si="72"/>
        <v>0</v>
      </c>
      <c r="G1541" s="23">
        <f t="shared" si="73"/>
        <v>0</v>
      </c>
      <c r="H1541" s="22">
        <f>IFERROR(VLOOKUP(A1541,'Banco de dados'!$A$6:F1737, 3,0),0)</f>
        <v>0</v>
      </c>
      <c r="I1541" s="24">
        <f>IFERROR(VLOOKUP(A1541,'Banco de dados'!$A$6:$F$199, 5,0),0)</f>
        <v>0</v>
      </c>
      <c r="J1541" s="19"/>
    </row>
    <row r="1542" spans="2:10" x14ac:dyDescent="0.25">
      <c r="B1542" s="18"/>
      <c r="C1542" s="17"/>
      <c r="D1542" s="33">
        <f>IFERROR(VLOOKUP(A1542,'Banco de dados'!$A$6:H1738, 8,0),0)</f>
        <v>0</v>
      </c>
      <c r="E1542" s="26">
        <f t="shared" si="74"/>
        <v>0</v>
      </c>
      <c r="F1542" s="29">
        <f t="shared" si="72"/>
        <v>0</v>
      </c>
      <c r="G1542" s="23">
        <f t="shared" si="73"/>
        <v>0</v>
      </c>
      <c r="H1542" s="22">
        <f>IFERROR(VLOOKUP(A1542,'Banco de dados'!$A$6:F1738, 3,0),0)</f>
        <v>0</v>
      </c>
      <c r="I1542" s="24">
        <f>IFERROR(VLOOKUP(A1542,'Banco de dados'!$A$6:$F$199, 5,0),0)</f>
        <v>0</v>
      </c>
      <c r="J1542" s="19"/>
    </row>
    <row r="1543" spans="2:10" x14ac:dyDescent="0.25">
      <c r="B1543" s="18"/>
      <c r="C1543" s="17"/>
      <c r="D1543" s="33">
        <f>IFERROR(VLOOKUP(A1543,'Banco de dados'!$A$6:H1739, 8,0),0)</f>
        <v>0</v>
      </c>
      <c r="E1543" s="26">
        <f t="shared" si="74"/>
        <v>0</v>
      </c>
      <c r="F1543" s="29">
        <f t="shared" si="72"/>
        <v>0</v>
      </c>
      <c r="G1543" s="23">
        <f t="shared" si="73"/>
        <v>0</v>
      </c>
      <c r="H1543" s="22">
        <f>IFERROR(VLOOKUP(A1543,'Banco de dados'!$A$6:F1739, 3,0),0)</f>
        <v>0</v>
      </c>
      <c r="I1543" s="24">
        <f>IFERROR(VLOOKUP(A1543,'Banco de dados'!$A$6:$F$199, 5,0),0)</f>
        <v>0</v>
      </c>
      <c r="J1543" s="19"/>
    </row>
    <row r="1544" spans="2:10" x14ac:dyDescent="0.25">
      <c r="B1544" s="18"/>
      <c r="C1544" s="17"/>
      <c r="D1544" s="33">
        <f>IFERROR(VLOOKUP(A1544,'Banco de dados'!$A$6:H1740, 8,0),0)</f>
        <v>0</v>
      </c>
      <c r="E1544" s="26">
        <f t="shared" si="74"/>
        <v>0</v>
      </c>
      <c r="F1544" s="29">
        <f t="shared" si="72"/>
        <v>0</v>
      </c>
      <c r="G1544" s="23">
        <f t="shared" si="73"/>
        <v>0</v>
      </c>
      <c r="H1544" s="22">
        <f>IFERROR(VLOOKUP(A1544,'Banco de dados'!$A$6:F1740, 3,0),0)</f>
        <v>0</v>
      </c>
      <c r="I1544" s="24">
        <f>IFERROR(VLOOKUP(A1544,'Banco de dados'!$A$6:$F$199, 5,0),0)</f>
        <v>0</v>
      </c>
      <c r="J1544" s="19"/>
    </row>
    <row r="1545" spans="2:10" x14ac:dyDescent="0.25">
      <c r="B1545" s="18"/>
      <c r="C1545" s="17"/>
      <c r="D1545" s="33">
        <f>IFERROR(VLOOKUP(A1545,'Banco de dados'!$A$6:H1741, 8,0),0)</f>
        <v>0</v>
      </c>
      <c r="E1545" s="26">
        <f t="shared" si="74"/>
        <v>0</v>
      </c>
      <c r="F1545" s="29">
        <f t="shared" si="72"/>
        <v>0</v>
      </c>
      <c r="G1545" s="23">
        <f t="shared" si="73"/>
        <v>0</v>
      </c>
      <c r="H1545" s="22">
        <f>IFERROR(VLOOKUP(A1545,'Banco de dados'!$A$6:F1741, 3,0),0)</f>
        <v>0</v>
      </c>
      <c r="I1545" s="24">
        <f>IFERROR(VLOOKUP(A1545,'Banco de dados'!$A$6:$F$199, 5,0),0)</f>
        <v>0</v>
      </c>
      <c r="J1545" s="19"/>
    </row>
    <row r="1546" spans="2:10" x14ac:dyDescent="0.25">
      <c r="B1546" s="18"/>
      <c r="C1546" s="17"/>
      <c r="D1546" s="33">
        <f>IFERROR(VLOOKUP(A1546,'Banco de dados'!$A$6:H1742, 8,0),0)</f>
        <v>0</v>
      </c>
      <c r="E1546" s="26">
        <f t="shared" si="74"/>
        <v>0</v>
      </c>
      <c r="F1546" s="29">
        <f t="shared" si="72"/>
        <v>0</v>
      </c>
      <c r="G1546" s="23">
        <f t="shared" si="73"/>
        <v>0</v>
      </c>
      <c r="H1546" s="22">
        <f>IFERROR(VLOOKUP(A1546,'Banco de dados'!$A$6:F1742, 3,0),0)</f>
        <v>0</v>
      </c>
      <c r="I1546" s="24">
        <f>IFERROR(VLOOKUP(A1546,'Banco de dados'!$A$6:$F$199, 5,0),0)</f>
        <v>0</v>
      </c>
      <c r="J1546" s="19"/>
    </row>
    <row r="1547" spans="2:10" x14ac:dyDescent="0.25">
      <c r="B1547" s="18"/>
      <c r="C1547" s="17"/>
      <c r="D1547" s="33">
        <f>IFERROR(VLOOKUP(A1547,'Banco de dados'!$A$6:H1743, 8,0),0)</f>
        <v>0</v>
      </c>
      <c r="E1547" s="26">
        <f t="shared" si="74"/>
        <v>0</v>
      </c>
      <c r="F1547" s="29">
        <f t="shared" si="72"/>
        <v>0</v>
      </c>
      <c r="G1547" s="23">
        <f t="shared" si="73"/>
        <v>0</v>
      </c>
      <c r="H1547" s="22">
        <f>IFERROR(VLOOKUP(A1547,'Banco de dados'!$A$6:F1743, 3,0),0)</f>
        <v>0</v>
      </c>
      <c r="I1547" s="24">
        <f>IFERROR(VLOOKUP(A1547,'Banco de dados'!$A$6:$F$199, 5,0),0)</f>
        <v>0</v>
      </c>
      <c r="J1547" s="19"/>
    </row>
    <row r="1548" spans="2:10" x14ac:dyDescent="0.25">
      <c r="B1548" s="18"/>
      <c r="C1548" s="17"/>
      <c r="D1548" s="33">
        <f>IFERROR(VLOOKUP(A1548,'Banco de dados'!$A$6:H1744, 8,0),0)</f>
        <v>0</v>
      </c>
      <c r="E1548" s="26">
        <f t="shared" si="74"/>
        <v>0</v>
      </c>
      <c r="F1548" s="29">
        <f t="shared" si="72"/>
        <v>0</v>
      </c>
      <c r="G1548" s="23">
        <f t="shared" si="73"/>
        <v>0</v>
      </c>
      <c r="H1548" s="22">
        <f>IFERROR(VLOOKUP(A1548,'Banco de dados'!$A$6:F1744, 3,0),0)</f>
        <v>0</v>
      </c>
      <c r="I1548" s="24">
        <f>IFERROR(VLOOKUP(A1548,'Banco de dados'!$A$6:$F$199, 5,0),0)</f>
        <v>0</v>
      </c>
      <c r="J1548" s="19"/>
    </row>
    <row r="1549" spans="2:10" x14ac:dyDescent="0.25">
      <c r="B1549" s="18"/>
      <c r="C1549" s="17"/>
      <c r="D1549" s="33">
        <f>IFERROR(VLOOKUP(A1549,'Banco de dados'!$A$6:H1745, 8,0),0)</f>
        <v>0</v>
      </c>
      <c r="E1549" s="26">
        <f t="shared" si="74"/>
        <v>0</v>
      </c>
      <c r="F1549" s="29">
        <f t="shared" si="72"/>
        <v>0</v>
      </c>
      <c r="G1549" s="23">
        <f t="shared" si="73"/>
        <v>0</v>
      </c>
      <c r="H1549" s="22">
        <f>IFERROR(VLOOKUP(A1549,'Banco de dados'!$A$6:F1745, 3,0),0)</f>
        <v>0</v>
      </c>
      <c r="I1549" s="24">
        <f>IFERROR(VLOOKUP(A1549,'Banco de dados'!$A$6:$F$199, 5,0),0)</f>
        <v>0</v>
      </c>
      <c r="J1549" s="19"/>
    </row>
    <row r="1550" spans="2:10" x14ac:dyDescent="0.25">
      <c r="B1550" s="18"/>
      <c r="C1550" s="17"/>
      <c r="D1550" s="33">
        <f>IFERROR(VLOOKUP(A1550,'Banco de dados'!$A$6:H1746, 8,0),0)</f>
        <v>0</v>
      </c>
      <c r="E1550" s="26">
        <f t="shared" si="74"/>
        <v>0</v>
      </c>
      <c r="F1550" s="29">
        <f t="shared" si="72"/>
        <v>0</v>
      </c>
      <c r="G1550" s="23">
        <f t="shared" si="73"/>
        <v>0</v>
      </c>
      <c r="H1550" s="22">
        <f>IFERROR(VLOOKUP(A1550,'Banco de dados'!$A$6:F1746, 3,0),0)</f>
        <v>0</v>
      </c>
      <c r="I1550" s="24">
        <f>IFERROR(VLOOKUP(A1550,'Banco de dados'!$A$6:$F$199, 5,0),0)</f>
        <v>0</v>
      </c>
      <c r="J1550" s="19"/>
    </row>
    <row r="1551" spans="2:10" x14ac:dyDescent="0.25">
      <c r="B1551" s="18"/>
      <c r="C1551" s="17"/>
      <c r="D1551" s="33">
        <f>IFERROR(VLOOKUP(A1551,'Banco de dados'!$A$6:H1747, 8,0),0)</f>
        <v>0</v>
      </c>
      <c r="E1551" s="26">
        <f t="shared" si="74"/>
        <v>0</v>
      </c>
      <c r="F1551" s="29">
        <f t="shared" si="72"/>
        <v>0</v>
      </c>
      <c r="G1551" s="23">
        <f t="shared" si="73"/>
        <v>0</v>
      </c>
      <c r="H1551" s="22">
        <f>IFERROR(VLOOKUP(A1551,'Banco de dados'!$A$6:F1747, 3,0),0)</f>
        <v>0</v>
      </c>
      <c r="I1551" s="24">
        <f>IFERROR(VLOOKUP(A1551,'Banco de dados'!$A$6:$F$199, 5,0),0)</f>
        <v>0</v>
      </c>
      <c r="J1551" s="19"/>
    </row>
    <row r="1552" spans="2:10" x14ac:dyDescent="0.25">
      <c r="B1552" s="18"/>
      <c r="C1552" s="17"/>
      <c r="D1552" s="33">
        <f>IFERROR(VLOOKUP(A1552,'Banco de dados'!$A$6:H1748, 8,0),0)</f>
        <v>0</v>
      </c>
      <c r="E1552" s="26">
        <f t="shared" si="74"/>
        <v>0</v>
      </c>
      <c r="F1552" s="29">
        <f t="shared" si="72"/>
        <v>0</v>
      </c>
      <c r="G1552" s="23">
        <f t="shared" si="73"/>
        <v>0</v>
      </c>
      <c r="H1552" s="22">
        <f>IFERROR(VLOOKUP(A1552,'Banco de dados'!$A$6:F1748, 3,0),0)</f>
        <v>0</v>
      </c>
      <c r="I1552" s="24">
        <f>IFERROR(VLOOKUP(A1552,'Banco de dados'!$A$6:$F$199, 5,0),0)</f>
        <v>0</v>
      </c>
      <c r="J1552" s="19"/>
    </row>
    <row r="1553" spans="2:10" x14ac:dyDescent="0.25">
      <c r="B1553" s="18"/>
      <c r="C1553" s="17"/>
      <c r="D1553" s="33">
        <f>IFERROR(VLOOKUP(A1553,'Banco de dados'!$A$6:H1749, 8,0),0)</f>
        <v>0</v>
      </c>
      <c r="E1553" s="26">
        <f t="shared" si="74"/>
        <v>0</v>
      </c>
      <c r="F1553" s="29">
        <f t="shared" si="72"/>
        <v>0</v>
      </c>
      <c r="G1553" s="23">
        <f t="shared" si="73"/>
        <v>0</v>
      </c>
      <c r="H1553" s="22">
        <f>IFERROR(VLOOKUP(A1553,'Banco de dados'!$A$6:F1749, 3,0),0)</f>
        <v>0</v>
      </c>
      <c r="I1553" s="24">
        <f>IFERROR(VLOOKUP(A1553,'Banco de dados'!$A$6:$F$199, 5,0),0)</f>
        <v>0</v>
      </c>
      <c r="J1553" s="19"/>
    </row>
    <row r="1554" spans="2:10" x14ac:dyDescent="0.25">
      <c r="B1554" s="18"/>
      <c r="C1554" s="17"/>
      <c r="D1554" s="33">
        <f>IFERROR(VLOOKUP(A1554,'Banco de dados'!$A$6:H1750, 8,0),0)</f>
        <v>0</v>
      </c>
      <c r="E1554" s="26">
        <f t="shared" si="74"/>
        <v>0</v>
      </c>
      <c r="F1554" s="29">
        <f t="shared" si="72"/>
        <v>0</v>
      </c>
      <c r="G1554" s="23">
        <f t="shared" si="73"/>
        <v>0</v>
      </c>
      <c r="H1554" s="22">
        <f>IFERROR(VLOOKUP(A1554,'Banco de dados'!$A$6:F1750, 3,0),0)</f>
        <v>0</v>
      </c>
      <c r="I1554" s="24">
        <f>IFERROR(VLOOKUP(A1554,'Banco de dados'!$A$6:$F$199, 5,0),0)</f>
        <v>0</v>
      </c>
      <c r="J1554" s="19"/>
    </row>
    <row r="1555" spans="2:10" x14ac:dyDescent="0.25">
      <c r="B1555" s="18"/>
      <c r="C1555" s="17"/>
      <c r="D1555" s="33">
        <f>IFERROR(VLOOKUP(A1555,'Banco de dados'!$A$6:H1751, 8,0),0)</f>
        <v>0</v>
      </c>
      <c r="E1555" s="26">
        <f t="shared" si="74"/>
        <v>0</v>
      </c>
      <c r="F1555" s="29">
        <f t="shared" si="72"/>
        <v>0</v>
      </c>
      <c r="G1555" s="23">
        <f t="shared" si="73"/>
        <v>0</v>
      </c>
      <c r="H1555" s="22">
        <f>IFERROR(VLOOKUP(A1555,'Banco de dados'!$A$6:F1751, 3,0),0)</f>
        <v>0</v>
      </c>
      <c r="I1555" s="24">
        <f>IFERROR(VLOOKUP(A1555,'Banco de dados'!$A$6:$F$199, 5,0),0)</f>
        <v>0</v>
      </c>
      <c r="J1555" s="19"/>
    </row>
    <row r="1556" spans="2:10" x14ac:dyDescent="0.25">
      <c r="B1556" s="18"/>
      <c r="C1556" s="17"/>
      <c r="D1556" s="33">
        <f>IFERROR(VLOOKUP(A1556,'Banco de dados'!$A$6:H1752, 8,0),0)</f>
        <v>0</v>
      </c>
      <c r="E1556" s="26">
        <f t="shared" si="74"/>
        <v>0</v>
      </c>
      <c r="F1556" s="29">
        <f t="shared" si="72"/>
        <v>0</v>
      </c>
      <c r="G1556" s="23">
        <f t="shared" si="73"/>
        <v>0</v>
      </c>
      <c r="H1556" s="22">
        <f>IFERROR(VLOOKUP(A1556,'Banco de dados'!$A$6:F1752, 3,0),0)</f>
        <v>0</v>
      </c>
      <c r="I1556" s="24">
        <f>IFERROR(VLOOKUP(A1556,'Banco de dados'!$A$6:$F$199, 5,0),0)</f>
        <v>0</v>
      </c>
      <c r="J1556" s="19"/>
    </row>
    <row r="1557" spans="2:10" x14ac:dyDescent="0.25">
      <c r="B1557" s="18"/>
      <c r="C1557" s="17"/>
      <c r="D1557" s="33">
        <f>IFERROR(VLOOKUP(A1557,'Banco de dados'!$A$6:H1753, 8,0),0)</f>
        <v>0</v>
      </c>
      <c r="E1557" s="26">
        <f t="shared" si="74"/>
        <v>0</v>
      </c>
      <c r="F1557" s="29">
        <f t="shared" si="72"/>
        <v>0</v>
      </c>
      <c r="G1557" s="23">
        <f t="shared" si="73"/>
        <v>0</v>
      </c>
      <c r="H1557" s="22">
        <f>IFERROR(VLOOKUP(A1557,'Banco de dados'!$A$6:F1753, 3,0),0)</f>
        <v>0</v>
      </c>
      <c r="I1557" s="24">
        <f>IFERROR(VLOOKUP(A1557,'Banco de dados'!$A$6:$F$199, 5,0),0)</f>
        <v>0</v>
      </c>
      <c r="J1557" s="19"/>
    </row>
    <row r="1558" spans="2:10" x14ac:dyDescent="0.25">
      <c r="B1558" s="18"/>
      <c r="C1558" s="17"/>
      <c r="D1558" s="33">
        <f>IFERROR(VLOOKUP(A1558,'Banco de dados'!$A$6:H1754, 8,0),0)</f>
        <v>0</v>
      </c>
      <c r="E1558" s="26">
        <f t="shared" si="74"/>
        <v>0</v>
      </c>
      <c r="F1558" s="29">
        <f t="shared" si="72"/>
        <v>0</v>
      </c>
      <c r="G1558" s="23">
        <f t="shared" si="73"/>
        <v>0</v>
      </c>
      <c r="H1558" s="22">
        <f>IFERROR(VLOOKUP(A1558,'Banco de dados'!$A$6:F1754, 3,0),0)</f>
        <v>0</v>
      </c>
      <c r="I1558" s="24">
        <f>IFERROR(VLOOKUP(A1558,'Banco de dados'!$A$6:$F$199, 5,0),0)</f>
        <v>0</v>
      </c>
      <c r="J1558" s="19"/>
    </row>
    <row r="1559" spans="2:10" x14ac:dyDescent="0.25">
      <c r="B1559" s="18"/>
      <c r="C1559" s="17"/>
      <c r="D1559" s="33">
        <f>IFERROR(VLOOKUP(A1559,'Banco de dados'!$A$6:H1755, 8,0),0)</f>
        <v>0</v>
      </c>
      <c r="E1559" s="26">
        <f t="shared" si="74"/>
        <v>0</v>
      </c>
      <c r="F1559" s="29">
        <f t="shared" si="72"/>
        <v>0</v>
      </c>
      <c r="G1559" s="23">
        <f t="shared" si="73"/>
        <v>0</v>
      </c>
      <c r="H1559" s="22">
        <f>IFERROR(VLOOKUP(A1559,'Banco de dados'!$A$6:F1755, 3,0),0)</f>
        <v>0</v>
      </c>
      <c r="I1559" s="24">
        <f>IFERROR(VLOOKUP(A1559,'Banco de dados'!$A$6:$F$199, 5,0),0)</f>
        <v>0</v>
      </c>
      <c r="J1559" s="19"/>
    </row>
    <row r="1560" spans="2:10" x14ac:dyDescent="0.25">
      <c r="B1560" s="18"/>
      <c r="C1560" s="17"/>
      <c r="D1560" s="33">
        <f>IFERROR(VLOOKUP(A1560,'Banco de dados'!$A$6:H1756, 8,0),0)</f>
        <v>0</v>
      </c>
      <c r="E1560" s="26">
        <f t="shared" si="74"/>
        <v>0</v>
      </c>
      <c r="F1560" s="29">
        <f t="shared" si="72"/>
        <v>0</v>
      </c>
      <c r="G1560" s="23">
        <f t="shared" si="73"/>
        <v>0</v>
      </c>
      <c r="H1560" s="22">
        <f>IFERROR(VLOOKUP(A1560,'Banco de dados'!$A$6:F1756, 3,0),0)</f>
        <v>0</v>
      </c>
      <c r="I1560" s="24">
        <f>IFERROR(VLOOKUP(A1560,'Banco de dados'!$A$6:$F$199, 5,0),0)</f>
        <v>0</v>
      </c>
      <c r="J1560" s="19"/>
    </row>
    <row r="1561" spans="2:10" x14ac:dyDescent="0.25">
      <c r="B1561" s="18"/>
      <c r="C1561" s="17"/>
      <c r="D1561" s="33">
        <f>IFERROR(VLOOKUP(A1561,'Banco de dados'!$A$6:H1757, 8,0),0)</f>
        <v>0</v>
      </c>
      <c r="E1561" s="26">
        <f t="shared" si="74"/>
        <v>0</v>
      </c>
      <c r="F1561" s="29">
        <f t="shared" si="72"/>
        <v>0</v>
      </c>
      <c r="G1561" s="23">
        <f t="shared" si="73"/>
        <v>0</v>
      </c>
      <c r="H1561" s="22">
        <f>IFERROR(VLOOKUP(A1561,'Banco de dados'!$A$6:F1757, 3,0),0)</f>
        <v>0</v>
      </c>
      <c r="I1561" s="24">
        <f>IFERROR(VLOOKUP(A1561,'Banco de dados'!$A$6:$F$199, 5,0),0)</f>
        <v>0</v>
      </c>
      <c r="J1561" s="19"/>
    </row>
    <row r="1562" spans="2:10" x14ac:dyDescent="0.25">
      <c r="B1562" s="18"/>
      <c r="C1562" s="17"/>
      <c r="D1562" s="33">
        <f>IFERROR(VLOOKUP(A1562,'Banco de dados'!$A$6:H1758, 8,0),0)</f>
        <v>0</v>
      </c>
      <c r="E1562" s="26">
        <f t="shared" si="74"/>
        <v>0</v>
      </c>
      <c r="F1562" s="29">
        <f t="shared" si="72"/>
        <v>0</v>
      </c>
      <c r="G1562" s="23">
        <f t="shared" si="73"/>
        <v>0</v>
      </c>
      <c r="H1562" s="22">
        <f>IFERROR(VLOOKUP(A1562,'Banco de dados'!$A$6:F1758, 3,0),0)</f>
        <v>0</v>
      </c>
      <c r="I1562" s="24">
        <f>IFERROR(VLOOKUP(A1562,'Banco de dados'!$A$6:$F$199, 5,0),0)</f>
        <v>0</v>
      </c>
      <c r="J1562" s="19"/>
    </row>
    <row r="1563" spans="2:10" x14ac:dyDescent="0.25">
      <c r="B1563" s="18"/>
      <c r="C1563" s="17"/>
      <c r="D1563" s="33">
        <f>IFERROR(VLOOKUP(A1563,'Banco de dados'!$A$6:H1759, 8,0),0)</f>
        <v>0</v>
      </c>
      <c r="E1563" s="26">
        <f t="shared" si="74"/>
        <v>0</v>
      </c>
      <c r="F1563" s="29">
        <f t="shared" si="72"/>
        <v>0</v>
      </c>
      <c r="G1563" s="23">
        <f t="shared" si="73"/>
        <v>0</v>
      </c>
      <c r="H1563" s="22">
        <f>IFERROR(VLOOKUP(A1563,'Banco de dados'!$A$6:F1759, 3,0),0)</f>
        <v>0</v>
      </c>
      <c r="I1563" s="24">
        <f>IFERROR(VLOOKUP(A1563,'Banco de dados'!$A$6:$F$199, 5,0),0)</f>
        <v>0</v>
      </c>
      <c r="J1563" s="19"/>
    </row>
    <row r="1564" spans="2:10" x14ac:dyDescent="0.25">
      <c r="B1564" s="18"/>
      <c r="C1564" s="17"/>
      <c r="D1564" s="33">
        <f>IFERROR(VLOOKUP(A1564,'Banco de dados'!$A$6:H1760, 8,0),0)</f>
        <v>0</v>
      </c>
      <c r="E1564" s="26">
        <f t="shared" si="74"/>
        <v>0</v>
      </c>
      <c r="F1564" s="29">
        <f t="shared" si="72"/>
        <v>0</v>
      </c>
      <c r="G1564" s="23">
        <f t="shared" si="73"/>
        <v>0</v>
      </c>
      <c r="H1564" s="22">
        <f>IFERROR(VLOOKUP(A1564,'Banco de dados'!$A$6:F1760, 3,0),0)</f>
        <v>0</v>
      </c>
      <c r="I1564" s="24">
        <f>IFERROR(VLOOKUP(A1564,'Banco de dados'!$A$6:$F$199, 5,0),0)</f>
        <v>0</v>
      </c>
      <c r="J1564" s="19"/>
    </row>
    <row r="1565" spans="2:10" x14ac:dyDescent="0.25">
      <c r="B1565" s="18"/>
      <c r="C1565" s="17"/>
      <c r="D1565" s="33">
        <f>IFERROR(VLOOKUP(A1565,'Banco de dados'!$A$6:H1761, 8,0),0)</f>
        <v>0</v>
      </c>
      <c r="E1565" s="26">
        <f t="shared" si="74"/>
        <v>0</v>
      </c>
      <c r="F1565" s="29">
        <f t="shared" si="72"/>
        <v>0</v>
      </c>
      <c r="G1565" s="23">
        <f t="shared" si="73"/>
        <v>0</v>
      </c>
      <c r="H1565" s="22">
        <f>IFERROR(VLOOKUP(A1565,'Banco de dados'!$A$6:F1761, 3,0),0)</f>
        <v>0</v>
      </c>
      <c r="I1565" s="24">
        <f>IFERROR(VLOOKUP(A1565,'Banco de dados'!$A$6:$F$199, 5,0),0)</f>
        <v>0</v>
      </c>
      <c r="J1565" s="19"/>
    </row>
    <row r="1566" spans="2:10" x14ac:dyDescent="0.25">
      <c r="B1566" s="18"/>
      <c r="C1566" s="17"/>
      <c r="D1566" s="33">
        <f>IFERROR(VLOOKUP(A1566,'Banco de dados'!$A$6:H1762, 8,0),0)</f>
        <v>0</v>
      </c>
      <c r="E1566" s="26">
        <f t="shared" si="74"/>
        <v>0</v>
      </c>
      <c r="F1566" s="29">
        <f t="shared" si="72"/>
        <v>0</v>
      </c>
      <c r="G1566" s="23">
        <f t="shared" si="73"/>
        <v>0</v>
      </c>
      <c r="H1566" s="22">
        <f>IFERROR(VLOOKUP(A1566,'Banco de dados'!$A$6:F1762, 3,0),0)</f>
        <v>0</v>
      </c>
      <c r="I1566" s="24">
        <f>IFERROR(VLOOKUP(A1566,'Banco de dados'!$A$6:$F$199, 5,0),0)</f>
        <v>0</v>
      </c>
      <c r="J1566" s="19"/>
    </row>
    <row r="1567" spans="2:10" x14ac:dyDescent="0.25">
      <c r="B1567" s="18"/>
      <c r="C1567" s="17"/>
      <c r="D1567" s="33">
        <f>IFERROR(VLOOKUP(A1567,'Banco de dados'!$A$6:H1763, 8,0),0)</f>
        <v>0</v>
      </c>
      <c r="E1567" s="26">
        <f t="shared" si="74"/>
        <v>0</v>
      </c>
      <c r="F1567" s="29">
        <f t="shared" si="72"/>
        <v>0</v>
      </c>
      <c r="G1567" s="23">
        <f t="shared" si="73"/>
        <v>0</v>
      </c>
      <c r="H1567" s="22">
        <f>IFERROR(VLOOKUP(A1567,'Banco de dados'!$A$6:F1763, 3,0),0)</f>
        <v>0</v>
      </c>
      <c r="I1567" s="24">
        <f>IFERROR(VLOOKUP(A1567,'Banco de dados'!$A$6:$F$199, 5,0),0)</f>
        <v>0</v>
      </c>
      <c r="J1567" s="19"/>
    </row>
    <row r="1568" spans="2:10" x14ac:dyDescent="0.25">
      <c r="B1568" s="18"/>
      <c r="C1568" s="17"/>
      <c r="D1568" s="33">
        <f>IFERROR(VLOOKUP(A1568,'Banco de dados'!$A$6:H1764, 8,0),0)</f>
        <v>0</v>
      </c>
      <c r="E1568" s="26">
        <f t="shared" si="74"/>
        <v>0</v>
      </c>
      <c r="F1568" s="29">
        <f t="shared" si="72"/>
        <v>0</v>
      </c>
      <c r="G1568" s="23">
        <f t="shared" si="73"/>
        <v>0</v>
      </c>
      <c r="H1568" s="22">
        <f>IFERROR(VLOOKUP(A1568,'Banco de dados'!$A$6:F1764, 3,0),0)</f>
        <v>0</v>
      </c>
      <c r="I1568" s="24">
        <f>IFERROR(VLOOKUP(A1568,'Banco de dados'!$A$6:$F$199, 5,0),0)</f>
        <v>0</v>
      </c>
      <c r="J1568" s="19"/>
    </row>
    <row r="1569" spans="2:10" x14ac:dyDescent="0.25">
      <c r="B1569" s="18"/>
      <c r="C1569" s="17"/>
      <c r="D1569" s="33">
        <f>IFERROR(VLOOKUP(A1569,'Banco de dados'!$A$6:H1765, 8,0),0)</f>
        <v>0</v>
      </c>
      <c r="E1569" s="26">
        <f t="shared" si="74"/>
        <v>0</v>
      </c>
      <c r="F1569" s="29">
        <f t="shared" si="72"/>
        <v>0</v>
      </c>
      <c r="G1569" s="23">
        <f t="shared" si="73"/>
        <v>0</v>
      </c>
      <c r="H1569" s="22">
        <f>IFERROR(VLOOKUP(A1569,'Banco de dados'!$A$6:F1765, 3,0),0)</f>
        <v>0</v>
      </c>
      <c r="I1569" s="24">
        <f>IFERROR(VLOOKUP(A1569,'Banco de dados'!$A$6:$F$199, 5,0),0)</f>
        <v>0</v>
      </c>
      <c r="J1569" s="19"/>
    </row>
    <row r="1570" spans="2:10" x14ac:dyDescent="0.25">
      <c r="B1570" s="18"/>
      <c r="C1570" s="17"/>
      <c r="D1570" s="33">
        <f>IFERROR(VLOOKUP(A1570,'Banco de dados'!$A$6:H1766, 8,0),0)</f>
        <v>0</v>
      </c>
      <c r="E1570" s="26">
        <f t="shared" si="74"/>
        <v>0</v>
      </c>
      <c r="F1570" s="29">
        <f t="shared" si="72"/>
        <v>0</v>
      </c>
      <c r="G1570" s="23">
        <f t="shared" si="73"/>
        <v>0</v>
      </c>
      <c r="H1570" s="22">
        <f>IFERROR(VLOOKUP(A1570,'Banco de dados'!$A$6:F1766, 3,0),0)</f>
        <v>0</v>
      </c>
      <c r="I1570" s="24">
        <f>IFERROR(VLOOKUP(A1570,'Banco de dados'!$A$6:$F$199, 5,0),0)</f>
        <v>0</v>
      </c>
      <c r="J1570" s="19"/>
    </row>
    <row r="1571" spans="2:10" x14ac:dyDescent="0.25">
      <c r="B1571" s="18"/>
      <c r="C1571" s="17"/>
      <c r="D1571" s="33">
        <f>IFERROR(VLOOKUP(A1571,'Banco de dados'!$A$6:H1767, 8,0),0)</f>
        <v>0</v>
      </c>
      <c r="E1571" s="26">
        <f t="shared" si="74"/>
        <v>0</v>
      </c>
      <c r="F1571" s="29">
        <f t="shared" si="72"/>
        <v>0</v>
      </c>
      <c r="G1571" s="23">
        <f t="shared" si="73"/>
        <v>0</v>
      </c>
      <c r="H1571" s="22">
        <f>IFERROR(VLOOKUP(A1571,'Banco de dados'!$A$6:F1767, 3,0),0)</f>
        <v>0</v>
      </c>
      <c r="I1571" s="24">
        <f>IFERROR(VLOOKUP(A1571,'Banco de dados'!$A$6:$F$199, 5,0),0)</f>
        <v>0</v>
      </c>
      <c r="J1571" s="19"/>
    </row>
    <row r="1572" spans="2:10" x14ac:dyDescent="0.25">
      <c r="B1572" s="18"/>
      <c r="C1572" s="17"/>
      <c r="D1572" s="33">
        <f>IFERROR(VLOOKUP(A1572,'Banco de dados'!$A$6:H1768, 8,0),0)</f>
        <v>0</v>
      </c>
      <c r="E1572" s="26">
        <f t="shared" si="74"/>
        <v>0</v>
      </c>
      <c r="F1572" s="29">
        <f t="shared" si="72"/>
        <v>0</v>
      </c>
      <c r="G1572" s="23">
        <f t="shared" si="73"/>
        <v>0</v>
      </c>
      <c r="H1572" s="22">
        <f>IFERROR(VLOOKUP(A1572,'Banco de dados'!$A$6:F1768, 3,0),0)</f>
        <v>0</v>
      </c>
      <c r="I1572" s="24">
        <f>IFERROR(VLOOKUP(A1572,'Banco de dados'!$A$6:$F$199, 5,0),0)</f>
        <v>0</v>
      </c>
      <c r="J1572" s="19"/>
    </row>
    <row r="1573" spans="2:10" x14ac:dyDescent="0.25">
      <c r="B1573" s="18"/>
      <c r="C1573" s="17"/>
      <c r="D1573" s="33">
        <f>IFERROR(VLOOKUP(A1573,'Banco de dados'!$A$6:H1769, 8,0),0)</f>
        <v>0</v>
      </c>
      <c r="E1573" s="26">
        <f t="shared" si="74"/>
        <v>0</v>
      </c>
      <c r="F1573" s="29">
        <f t="shared" si="72"/>
        <v>0</v>
      </c>
      <c r="G1573" s="23">
        <f t="shared" si="73"/>
        <v>0</v>
      </c>
      <c r="H1573" s="22">
        <f>IFERROR(VLOOKUP(A1573,'Banco de dados'!$A$6:F1769, 3,0),0)</f>
        <v>0</v>
      </c>
      <c r="I1573" s="24">
        <f>IFERROR(VLOOKUP(A1573,'Banco de dados'!$A$6:$F$199, 5,0),0)</f>
        <v>0</v>
      </c>
      <c r="J1573" s="19"/>
    </row>
    <row r="1574" spans="2:10" x14ac:dyDescent="0.25">
      <c r="B1574" s="18"/>
      <c r="C1574" s="17"/>
      <c r="D1574" s="33">
        <f>IFERROR(VLOOKUP(A1574,'Banco de dados'!$A$6:H1770, 8,0),0)</f>
        <v>0</v>
      </c>
      <c r="E1574" s="26">
        <f t="shared" si="74"/>
        <v>0</v>
      </c>
      <c r="F1574" s="29">
        <f t="shared" si="72"/>
        <v>0</v>
      </c>
      <c r="G1574" s="23">
        <f t="shared" si="73"/>
        <v>0</v>
      </c>
      <c r="H1574" s="22">
        <f>IFERROR(VLOOKUP(A1574,'Banco de dados'!$A$6:F1770, 3,0),0)</f>
        <v>0</v>
      </c>
      <c r="I1574" s="24">
        <f>IFERROR(VLOOKUP(A1574,'Banco de dados'!$A$6:$F$199, 5,0),0)</f>
        <v>0</v>
      </c>
      <c r="J1574" s="19"/>
    </row>
    <row r="1575" spans="2:10" x14ac:dyDescent="0.25">
      <c r="B1575" s="18"/>
      <c r="C1575" s="17"/>
      <c r="D1575" s="33">
        <f>IFERROR(VLOOKUP(A1575,'Banco de dados'!$A$6:H1771, 8,0),0)</f>
        <v>0</v>
      </c>
      <c r="E1575" s="26">
        <f t="shared" si="74"/>
        <v>0</v>
      </c>
      <c r="F1575" s="29">
        <f t="shared" si="72"/>
        <v>0</v>
      </c>
      <c r="G1575" s="23">
        <f t="shared" si="73"/>
        <v>0</v>
      </c>
      <c r="H1575" s="22">
        <f>IFERROR(VLOOKUP(A1575,'Banco de dados'!$A$6:F1771, 3,0),0)</f>
        <v>0</v>
      </c>
      <c r="I1575" s="24">
        <f>IFERROR(VLOOKUP(A1575,'Banco de dados'!$A$6:$F$199, 5,0),0)</f>
        <v>0</v>
      </c>
      <c r="J1575" s="19"/>
    </row>
    <row r="1576" spans="2:10" x14ac:dyDescent="0.25">
      <c r="B1576" s="18"/>
      <c r="C1576" s="17"/>
      <c r="D1576" s="33">
        <f>IFERROR(VLOOKUP(A1576,'Banco de dados'!$A$6:H1772, 8,0),0)</f>
        <v>0</v>
      </c>
      <c r="E1576" s="26">
        <f t="shared" si="74"/>
        <v>0</v>
      </c>
      <c r="F1576" s="29">
        <f t="shared" si="72"/>
        <v>0</v>
      </c>
      <c r="G1576" s="23">
        <f t="shared" si="73"/>
        <v>0</v>
      </c>
      <c r="H1576" s="22">
        <f>IFERROR(VLOOKUP(A1576,'Banco de dados'!$A$6:F1772, 3,0),0)</f>
        <v>0</v>
      </c>
      <c r="I1576" s="24">
        <f>IFERROR(VLOOKUP(A1576,'Banco de dados'!$A$6:$F$199, 5,0),0)</f>
        <v>0</v>
      </c>
      <c r="J1576" s="19"/>
    </row>
    <row r="1577" spans="2:10" x14ac:dyDescent="0.25">
      <c r="B1577" s="18"/>
      <c r="C1577" s="17"/>
      <c r="D1577" s="33">
        <f>IFERROR(VLOOKUP(A1577,'Banco de dados'!$A$6:H1773, 8,0),0)</f>
        <v>0</v>
      </c>
      <c r="E1577" s="26">
        <f t="shared" si="74"/>
        <v>0</v>
      </c>
      <c r="F1577" s="29">
        <f t="shared" si="72"/>
        <v>0</v>
      </c>
      <c r="G1577" s="23">
        <f t="shared" si="73"/>
        <v>0</v>
      </c>
      <c r="H1577" s="22">
        <f>IFERROR(VLOOKUP(A1577,'Banco de dados'!$A$6:F1773, 3,0),0)</f>
        <v>0</v>
      </c>
      <c r="I1577" s="24">
        <f>IFERROR(VLOOKUP(A1577,'Banco de dados'!$A$6:$F$199, 5,0),0)</f>
        <v>0</v>
      </c>
      <c r="J1577" s="19"/>
    </row>
    <row r="1578" spans="2:10" x14ac:dyDescent="0.25">
      <c r="B1578" s="18"/>
      <c r="C1578" s="17"/>
      <c r="D1578" s="33">
        <f>IFERROR(VLOOKUP(A1578,'Banco de dados'!$A$6:H1774, 8,0),0)</f>
        <v>0</v>
      </c>
      <c r="E1578" s="26">
        <f t="shared" si="74"/>
        <v>0</v>
      </c>
      <c r="F1578" s="29">
        <f t="shared" si="72"/>
        <v>0</v>
      </c>
      <c r="G1578" s="23">
        <f t="shared" si="73"/>
        <v>0</v>
      </c>
      <c r="H1578" s="22">
        <f>IFERROR(VLOOKUP(A1578,'Banco de dados'!$A$6:F1774, 3,0),0)</f>
        <v>0</v>
      </c>
      <c r="I1578" s="24">
        <f>IFERROR(VLOOKUP(A1578,'Banco de dados'!$A$6:$F$199, 5,0),0)</f>
        <v>0</v>
      </c>
      <c r="J1578" s="19"/>
    </row>
    <row r="1579" spans="2:10" x14ac:dyDescent="0.25">
      <c r="B1579" s="18"/>
      <c r="C1579" s="17"/>
      <c r="D1579" s="33">
        <f>IFERROR(VLOOKUP(A1579,'Banco de dados'!$A$6:H1775, 8,0),0)</f>
        <v>0</v>
      </c>
      <c r="E1579" s="26">
        <f t="shared" si="74"/>
        <v>0</v>
      </c>
      <c r="F1579" s="29">
        <f t="shared" si="72"/>
        <v>0</v>
      </c>
      <c r="G1579" s="23">
        <f t="shared" si="73"/>
        <v>0</v>
      </c>
      <c r="H1579" s="22">
        <f>IFERROR(VLOOKUP(A1579,'Banco de dados'!$A$6:F1775, 3,0),0)</f>
        <v>0</v>
      </c>
      <c r="I1579" s="24">
        <f>IFERROR(VLOOKUP(A1579,'Banco de dados'!$A$6:$F$199, 5,0),0)</f>
        <v>0</v>
      </c>
      <c r="J1579" s="19"/>
    </row>
    <row r="1580" spans="2:10" x14ac:dyDescent="0.25">
      <c r="B1580" s="18"/>
      <c r="C1580" s="17"/>
      <c r="D1580" s="33">
        <f>IFERROR(VLOOKUP(A1580,'Banco de dados'!$A$6:H1776, 8,0),0)</f>
        <v>0</v>
      </c>
      <c r="E1580" s="26">
        <f t="shared" si="74"/>
        <v>0</v>
      </c>
      <c r="F1580" s="29">
        <f t="shared" si="72"/>
        <v>0</v>
      </c>
      <c r="G1580" s="23">
        <f t="shared" si="73"/>
        <v>0</v>
      </c>
      <c r="H1580" s="22">
        <f>IFERROR(VLOOKUP(A1580,'Banco de dados'!$A$6:F1776, 3,0),0)</f>
        <v>0</v>
      </c>
      <c r="I1580" s="24">
        <f>IFERROR(VLOOKUP(A1580,'Banco de dados'!$A$6:$F$199, 5,0),0)</f>
        <v>0</v>
      </c>
      <c r="J1580" s="19"/>
    </row>
    <row r="1581" spans="2:10" x14ac:dyDescent="0.25">
      <c r="B1581" s="18"/>
      <c r="C1581" s="17"/>
      <c r="D1581" s="33">
        <f>IFERROR(VLOOKUP(A1581,'Banco de dados'!$A$6:H1777, 8,0),0)</f>
        <v>0</v>
      </c>
      <c r="E1581" s="26">
        <f t="shared" si="74"/>
        <v>0</v>
      </c>
      <c r="F1581" s="29">
        <f t="shared" si="72"/>
        <v>0</v>
      </c>
      <c r="G1581" s="23">
        <f t="shared" si="73"/>
        <v>0</v>
      </c>
      <c r="H1581" s="22">
        <f>IFERROR(VLOOKUP(A1581,'Banco de dados'!$A$6:F1777, 3,0),0)</f>
        <v>0</v>
      </c>
      <c r="I1581" s="24">
        <f>IFERROR(VLOOKUP(A1581,'Banco de dados'!$A$6:$F$199, 5,0),0)</f>
        <v>0</v>
      </c>
      <c r="J1581" s="19"/>
    </row>
    <row r="1582" spans="2:10" x14ac:dyDescent="0.25">
      <c r="B1582" s="18"/>
      <c r="C1582" s="17"/>
      <c r="D1582" s="33">
        <f>IFERROR(VLOOKUP(A1582,'Banco de dados'!$A$6:H1778, 8,0),0)</f>
        <v>0</v>
      </c>
      <c r="E1582" s="26">
        <f t="shared" si="74"/>
        <v>0</v>
      </c>
      <c r="F1582" s="29">
        <f t="shared" si="72"/>
        <v>0</v>
      </c>
      <c r="G1582" s="23">
        <f t="shared" si="73"/>
        <v>0</v>
      </c>
      <c r="H1582" s="22">
        <f>IFERROR(VLOOKUP(A1582,'Banco de dados'!$A$6:F1778, 3,0),0)</f>
        <v>0</v>
      </c>
      <c r="I1582" s="24">
        <f>IFERROR(VLOOKUP(A1582,'Banco de dados'!$A$6:$F$199, 5,0),0)</f>
        <v>0</v>
      </c>
      <c r="J1582" s="19"/>
    </row>
    <row r="1583" spans="2:10" x14ac:dyDescent="0.25">
      <c r="B1583" s="18"/>
      <c r="C1583" s="17"/>
      <c r="D1583" s="33">
        <f>IFERROR(VLOOKUP(A1583,'Banco de dados'!$A$6:H1779, 8,0),0)</f>
        <v>0</v>
      </c>
      <c r="E1583" s="26">
        <f t="shared" si="74"/>
        <v>0</v>
      </c>
      <c r="F1583" s="29">
        <f t="shared" si="72"/>
        <v>0</v>
      </c>
      <c r="G1583" s="23">
        <f t="shared" si="73"/>
        <v>0</v>
      </c>
      <c r="H1583" s="22">
        <f>IFERROR(VLOOKUP(A1583,'Banco de dados'!$A$6:F1779, 3,0),0)</f>
        <v>0</v>
      </c>
      <c r="I1583" s="24">
        <f>IFERROR(VLOOKUP(A1583,'Banco de dados'!$A$6:$F$199, 5,0),0)</f>
        <v>0</v>
      </c>
      <c r="J1583" s="19"/>
    </row>
    <row r="1584" spans="2:10" x14ac:dyDescent="0.25">
      <c r="B1584" s="18"/>
      <c r="C1584" s="17"/>
      <c r="D1584" s="33">
        <f>IFERROR(VLOOKUP(A1584,'Banco de dados'!$A$6:H1780, 8,0),0)</f>
        <v>0</v>
      </c>
      <c r="E1584" s="26">
        <f t="shared" si="74"/>
        <v>0</v>
      </c>
      <c r="F1584" s="29">
        <f t="shared" si="72"/>
        <v>0</v>
      </c>
      <c r="G1584" s="23">
        <f t="shared" si="73"/>
        <v>0</v>
      </c>
      <c r="H1584" s="22">
        <f>IFERROR(VLOOKUP(A1584,'Banco de dados'!$A$6:F1780, 3,0),0)</f>
        <v>0</v>
      </c>
      <c r="I1584" s="24">
        <f>IFERROR(VLOOKUP(A1584,'Banco de dados'!$A$6:$F$199, 5,0),0)</f>
        <v>0</v>
      </c>
      <c r="J1584" s="19"/>
    </row>
    <row r="1585" spans="2:10" x14ac:dyDescent="0.25">
      <c r="B1585" s="18"/>
      <c r="C1585" s="17"/>
      <c r="D1585" s="33">
        <f>IFERROR(VLOOKUP(A1585,'Banco de dados'!$A$6:H1781, 8,0),0)</f>
        <v>0</v>
      </c>
      <c r="E1585" s="26">
        <f t="shared" si="74"/>
        <v>0</v>
      </c>
      <c r="F1585" s="29">
        <f t="shared" si="72"/>
        <v>0</v>
      </c>
      <c r="G1585" s="23">
        <f t="shared" si="73"/>
        <v>0</v>
      </c>
      <c r="H1585" s="22">
        <f>IFERROR(VLOOKUP(A1585,'Banco de dados'!$A$6:F1781, 3,0),0)</f>
        <v>0</v>
      </c>
      <c r="I1585" s="24">
        <f>IFERROR(VLOOKUP(A1585,'Banco de dados'!$A$6:$F$199, 5,0),0)</f>
        <v>0</v>
      </c>
      <c r="J1585" s="19"/>
    </row>
    <row r="1586" spans="2:10" x14ac:dyDescent="0.25">
      <c r="B1586" s="18"/>
      <c r="C1586" s="17"/>
      <c r="D1586" s="33">
        <f>IFERROR(VLOOKUP(A1586,'Banco de dados'!$A$6:H1782, 8,0),0)</f>
        <v>0</v>
      </c>
      <c r="E1586" s="26">
        <f t="shared" si="74"/>
        <v>0</v>
      </c>
      <c r="F1586" s="29">
        <f t="shared" si="72"/>
        <v>0</v>
      </c>
      <c r="G1586" s="23">
        <f t="shared" si="73"/>
        <v>0</v>
      </c>
      <c r="H1586" s="22">
        <f>IFERROR(VLOOKUP(A1586,'Banco de dados'!$A$6:F1782, 3,0),0)</f>
        <v>0</v>
      </c>
      <c r="I1586" s="24">
        <f>IFERROR(VLOOKUP(A1586,'Banco de dados'!$A$6:$F$199, 5,0),0)</f>
        <v>0</v>
      </c>
      <c r="J1586" s="19"/>
    </row>
    <row r="1587" spans="2:10" x14ac:dyDescent="0.25">
      <c r="B1587" s="18"/>
      <c r="C1587" s="17"/>
      <c r="D1587" s="33">
        <f>IFERROR(VLOOKUP(A1587,'Banco de dados'!$A$6:H1783, 8,0),0)</f>
        <v>0</v>
      </c>
      <c r="E1587" s="26">
        <f t="shared" si="74"/>
        <v>0</v>
      </c>
      <c r="F1587" s="29">
        <f t="shared" si="72"/>
        <v>0</v>
      </c>
      <c r="G1587" s="23">
        <f t="shared" si="73"/>
        <v>0</v>
      </c>
      <c r="H1587" s="22">
        <f>IFERROR(VLOOKUP(A1587,'Banco de dados'!$A$6:F1783, 3,0),0)</f>
        <v>0</v>
      </c>
      <c r="I1587" s="24">
        <f>IFERROR(VLOOKUP(A1587,'Banco de dados'!$A$6:$F$199, 5,0),0)</f>
        <v>0</v>
      </c>
      <c r="J1587" s="19"/>
    </row>
    <row r="1588" spans="2:10" x14ac:dyDescent="0.25">
      <c r="B1588" s="18"/>
      <c r="C1588" s="17"/>
      <c r="D1588" s="33">
        <f>IFERROR(VLOOKUP(A1588,'Banco de dados'!$A$6:H1784, 8,0),0)</f>
        <v>0</v>
      </c>
      <c r="E1588" s="26">
        <f t="shared" si="74"/>
        <v>0</v>
      </c>
      <c r="F1588" s="29">
        <f t="shared" si="72"/>
        <v>0</v>
      </c>
      <c r="G1588" s="23">
        <f t="shared" si="73"/>
        <v>0</v>
      </c>
      <c r="H1588" s="22">
        <f>IFERROR(VLOOKUP(A1588,'Banco de dados'!$A$6:F1784, 3,0),0)</f>
        <v>0</v>
      </c>
      <c r="I1588" s="24">
        <f>IFERROR(VLOOKUP(A1588,'Banco de dados'!$A$6:$F$199, 5,0),0)</f>
        <v>0</v>
      </c>
      <c r="J1588" s="19"/>
    </row>
    <row r="1589" spans="2:10" x14ac:dyDescent="0.25">
      <c r="B1589" s="18"/>
      <c r="C1589" s="17"/>
      <c r="D1589" s="33">
        <f>IFERROR(VLOOKUP(A1589,'Banco de dados'!$A$6:H1785, 8,0),0)</f>
        <v>0</v>
      </c>
      <c r="E1589" s="26">
        <f t="shared" si="74"/>
        <v>0</v>
      </c>
      <c r="F1589" s="29">
        <f t="shared" si="72"/>
        <v>0</v>
      </c>
      <c r="G1589" s="23">
        <f t="shared" si="73"/>
        <v>0</v>
      </c>
      <c r="H1589" s="22">
        <f>IFERROR(VLOOKUP(A1589,'Banco de dados'!$A$6:F1785, 3,0),0)</f>
        <v>0</v>
      </c>
      <c r="I1589" s="24">
        <f>IFERROR(VLOOKUP(A1589,'Banco de dados'!$A$6:$F$199, 5,0),0)</f>
        <v>0</v>
      </c>
      <c r="J1589" s="19"/>
    </row>
    <row r="1590" spans="2:10" x14ac:dyDescent="0.25">
      <c r="B1590" s="18"/>
      <c r="C1590" s="17"/>
      <c r="D1590" s="33">
        <f>IFERROR(VLOOKUP(A1590,'Banco de dados'!$A$6:H1786, 8,0),0)</f>
        <v>0</v>
      </c>
      <c r="E1590" s="26">
        <f t="shared" si="74"/>
        <v>0</v>
      </c>
      <c r="F1590" s="29">
        <f t="shared" si="72"/>
        <v>0</v>
      </c>
      <c r="G1590" s="23">
        <f t="shared" si="73"/>
        <v>0</v>
      </c>
      <c r="H1590" s="22">
        <f>IFERROR(VLOOKUP(A1590,'Banco de dados'!$A$6:F1786, 3,0),0)</f>
        <v>0</v>
      </c>
      <c r="I1590" s="24">
        <f>IFERROR(VLOOKUP(A1590,'Banco de dados'!$A$6:$F$199, 5,0),0)</f>
        <v>0</v>
      </c>
      <c r="J1590" s="19"/>
    </row>
    <row r="1591" spans="2:10" x14ac:dyDescent="0.25">
      <c r="B1591" s="18"/>
      <c r="C1591" s="17"/>
      <c r="D1591" s="33">
        <f>IFERROR(VLOOKUP(A1591,'Banco de dados'!$A$6:H1787, 8,0),0)</f>
        <v>0</v>
      </c>
      <c r="E1591" s="26">
        <f t="shared" si="74"/>
        <v>0</v>
      </c>
      <c r="F1591" s="29">
        <f t="shared" si="72"/>
        <v>0</v>
      </c>
      <c r="G1591" s="23">
        <f t="shared" si="73"/>
        <v>0</v>
      </c>
      <c r="H1591" s="22">
        <f>IFERROR(VLOOKUP(A1591,'Banco de dados'!$A$6:F1787, 3,0),0)</f>
        <v>0</v>
      </c>
      <c r="I1591" s="24">
        <f>IFERROR(VLOOKUP(A1591,'Banco de dados'!$A$6:$F$199, 5,0),0)</f>
        <v>0</v>
      </c>
      <c r="J1591" s="19"/>
    </row>
    <row r="1592" spans="2:10" x14ac:dyDescent="0.25">
      <c r="B1592" s="18"/>
      <c r="C1592" s="17"/>
      <c r="D1592" s="33">
        <f>IFERROR(VLOOKUP(A1592,'Banco de dados'!$A$6:H1788, 8,0),0)</f>
        <v>0</v>
      </c>
      <c r="E1592" s="26">
        <f t="shared" si="74"/>
        <v>0</v>
      </c>
      <c r="F1592" s="29">
        <f t="shared" si="72"/>
        <v>0</v>
      </c>
      <c r="G1592" s="23">
        <f t="shared" si="73"/>
        <v>0</v>
      </c>
      <c r="H1592" s="22">
        <f>IFERROR(VLOOKUP(A1592,'Banco de dados'!$A$6:F1788, 3,0),0)</f>
        <v>0</v>
      </c>
      <c r="I1592" s="24">
        <f>IFERROR(VLOOKUP(A1592,'Banco de dados'!$A$6:$F$199, 5,0),0)</f>
        <v>0</v>
      </c>
      <c r="J1592" s="19"/>
    </row>
    <row r="1593" spans="2:10" x14ac:dyDescent="0.25">
      <c r="B1593" s="18"/>
      <c r="C1593" s="17"/>
      <c r="D1593" s="33">
        <f>IFERROR(VLOOKUP(A1593,'Banco de dados'!$A$6:H1789, 8,0),0)</f>
        <v>0</v>
      </c>
      <c r="E1593" s="26">
        <f t="shared" si="74"/>
        <v>0</v>
      </c>
      <c r="F1593" s="29">
        <f t="shared" si="72"/>
        <v>0</v>
      </c>
      <c r="G1593" s="23">
        <f t="shared" si="73"/>
        <v>0</v>
      </c>
      <c r="H1593" s="22">
        <f>IFERROR(VLOOKUP(A1593,'Banco de dados'!$A$6:F1789, 3,0),0)</f>
        <v>0</v>
      </c>
      <c r="I1593" s="24">
        <f>IFERROR(VLOOKUP(A1593,'Banco de dados'!$A$6:$F$199, 5,0),0)</f>
        <v>0</v>
      </c>
      <c r="J1593" s="19"/>
    </row>
    <row r="1594" spans="2:10" x14ac:dyDescent="0.25">
      <c r="B1594" s="18"/>
      <c r="C1594" s="17"/>
      <c r="D1594" s="33">
        <f>IFERROR(VLOOKUP(A1594,'Banco de dados'!$A$6:H1790, 8,0),0)</f>
        <v>0</v>
      </c>
      <c r="E1594" s="26">
        <f t="shared" si="74"/>
        <v>0</v>
      </c>
      <c r="F1594" s="29">
        <f t="shared" si="72"/>
        <v>0</v>
      </c>
      <c r="G1594" s="23">
        <f t="shared" si="73"/>
        <v>0</v>
      </c>
      <c r="H1594" s="22">
        <f>IFERROR(VLOOKUP(A1594,'Banco de dados'!$A$6:F1790, 3,0),0)</f>
        <v>0</v>
      </c>
      <c r="I1594" s="24">
        <f>IFERROR(VLOOKUP(A1594,'Banco de dados'!$A$6:$F$199, 5,0),0)</f>
        <v>0</v>
      </c>
      <c r="J1594" s="19"/>
    </row>
    <row r="1595" spans="2:10" x14ac:dyDescent="0.25">
      <c r="B1595" s="18"/>
      <c r="C1595" s="17"/>
      <c r="D1595" s="33">
        <f>IFERROR(VLOOKUP(A1595,'Banco de dados'!$A$6:H1791, 8,0),0)</f>
        <v>0</v>
      </c>
      <c r="E1595" s="26">
        <f t="shared" si="74"/>
        <v>0</v>
      </c>
      <c r="F1595" s="29">
        <f t="shared" si="72"/>
        <v>0</v>
      </c>
      <c r="G1595" s="23">
        <f t="shared" si="73"/>
        <v>0</v>
      </c>
      <c r="H1595" s="22">
        <f>IFERROR(VLOOKUP(A1595,'Banco de dados'!$A$6:F1791, 3,0),0)</f>
        <v>0</v>
      </c>
      <c r="I1595" s="24">
        <f>IFERROR(VLOOKUP(A1595,'Banco de dados'!$A$6:$F$199, 5,0),0)</f>
        <v>0</v>
      </c>
      <c r="J1595" s="19"/>
    </row>
    <row r="1596" spans="2:10" x14ac:dyDescent="0.25">
      <c r="B1596" s="18"/>
      <c r="C1596" s="17"/>
      <c r="D1596" s="33">
        <f>IFERROR(VLOOKUP(A1596,'Banco de dados'!$A$6:H1792, 8,0),0)</f>
        <v>0</v>
      </c>
      <c r="E1596" s="26">
        <f t="shared" si="74"/>
        <v>0</v>
      </c>
      <c r="F1596" s="29">
        <f t="shared" si="72"/>
        <v>0</v>
      </c>
      <c r="G1596" s="23">
        <f t="shared" si="73"/>
        <v>0</v>
      </c>
      <c r="H1596" s="22">
        <f>IFERROR(VLOOKUP(A1596,'Banco de dados'!$A$6:F1792, 3,0),0)</f>
        <v>0</v>
      </c>
      <c r="I1596" s="24">
        <f>IFERROR(VLOOKUP(A1596,'Banco de dados'!$A$6:$F$199, 5,0),0)</f>
        <v>0</v>
      </c>
      <c r="J1596" s="19"/>
    </row>
    <row r="1597" spans="2:10" x14ac:dyDescent="0.25">
      <c r="B1597" s="18"/>
      <c r="C1597" s="17"/>
      <c r="D1597" s="33">
        <f>IFERROR(VLOOKUP(A1597,'Banco de dados'!$A$6:H1793, 8,0),0)</f>
        <v>0</v>
      </c>
      <c r="E1597" s="26">
        <f t="shared" si="74"/>
        <v>0</v>
      </c>
      <c r="F1597" s="29">
        <f t="shared" si="72"/>
        <v>0</v>
      </c>
      <c r="G1597" s="23">
        <f t="shared" si="73"/>
        <v>0</v>
      </c>
      <c r="H1597" s="22">
        <f>IFERROR(VLOOKUP(A1597,'Banco de dados'!$A$6:F1793, 3,0),0)</f>
        <v>0</v>
      </c>
      <c r="I1597" s="24">
        <f>IFERROR(VLOOKUP(A1597,'Banco de dados'!$A$6:$F$199, 5,0),0)</f>
        <v>0</v>
      </c>
      <c r="J1597" s="19"/>
    </row>
    <row r="1598" spans="2:10" x14ac:dyDescent="0.25">
      <c r="B1598" s="18"/>
      <c r="C1598" s="17"/>
      <c r="D1598" s="33">
        <f>IFERROR(VLOOKUP(A1598,'Banco de dados'!$A$6:H1794, 8,0),0)</f>
        <v>0</v>
      </c>
      <c r="E1598" s="26">
        <f t="shared" si="74"/>
        <v>0</v>
      </c>
      <c r="F1598" s="29">
        <f t="shared" si="72"/>
        <v>0</v>
      </c>
      <c r="G1598" s="23">
        <f t="shared" si="73"/>
        <v>0</v>
      </c>
      <c r="H1598" s="22">
        <f>IFERROR(VLOOKUP(A1598,'Banco de dados'!$A$6:F1794, 3,0),0)</f>
        <v>0</v>
      </c>
      <c r="I1598" s="24">
        <f>IFERROR(VLOOKUP(A1598,'Banco de dados'!$A$6:$F$199, 5,0),0)</f>
        <v>0</v>
      </c>
      <c r="J1598" s="19"/>
    </row>
    <row r="1599" spans="2:10" x14ac:dyDescent="0.25">
      <c r="B1599" s="18"/>
      <c r="C1599" s="17"/>
      <c r="D1599" s="33">
        <f>IFERROR(VLOOKUP(A1599,'Banco de dados'!$A$6:H1795, 8,0),0)</f>
        <v>0</v>
      </c>
      <c r="E1599" s="26">
        <f t="shared" si="74"/>
        <v>0</v>
      </c>
      <c r="F1599" s="29">
        <f t="shared" si="72"/>
        <v>0</v>
      </c>
      <c r="G1599" s="23">
        <f t="shared" si="73"/>
        <v>0</v>
      </c>
      <c r="H1599" s="22">
        <f>IFERROR(VLOOKUP(A1599,'Banco de dados'!$A$6:F1795, 3,0),0)</f>
        <v>0</v>
      </c>
      <c r="I1599" s="24">
        <f>IFERROR(VLOOKUP(A1599,'Banco de dados'!$A$6:$F$199, 5,0),0)</f>
        <v>0</v>
      </c>
      <c r="J1599" s="19"/>
    </row>
    <row r="1600" spans="2:10" x14ac:dyDescent="0.25">
      <c r="B1600" s="18"/>
      <c r="C1600" s="17"/>
      <c r="D1600" s="33">
        <f>IFERROR(VLOOKUP(A1600,'Banco de dados'!$A$6:H1796, 8,0),0)</f>
        <v>0</v>
      </c>
      <c r="E1600" s="26">
        <f t="shared" si="74"/>
        <v>0</v>
      </c>
      <c r="F1600" s="29">
        <f t="shared" si="72"/>
        <v>0</v>
      </c>
      <c r="G1600" s="23">
        <f t="shared" si="73"/>
        <v>0</v>
      </c>
      <c r="H1600" s="22">
        <f>IFERROR(VLOOKUP(A1600,'Banco de dados'!$A$6:F1796, 3,0),0)</f>
        <v>0</v>
      </c>
      <c r="I1600" s="24">
        <f>IFERROR(VLOOKUP(A1600,'Banco de dados'!$A$6:$F$199, 5,0),0)</f>
        <v>0</v>
      </c>
      <c r="J1600" s="19"/>
    </row>
    <row r="1601" spans="2:10" x14ac:dyDescent="0.25">
      <c r="B1601" s="18"/>
      <c r="C1601" s="17"/>
      <c r="D1601" s="33">
        <f>IFERROR(VLOOKUP(A1601,'Banco de dados'!$A$6:H1797, 8,0),0)</f>
        <v>0</v>
      </c>
      <c r="E1601" s="26">
        <f t="shared" si="74"/>
        <v>0</v>
      </c>
      <c r="F1601" s="29">
        <f t="shared" si="72"/>
        <v>0</v>
      </c>
      <c r="G1601" s="23">
        <f t="shared" si="73"/>
        <v>0</v>
      </c>
      <c r="H1601" s="22">
        <f>IFERROR(VLOOKUP(A1601,'Banco de dados'!$A$6:F1797, 3,0),0)</f>
        <v>0</v>
      </c>
      <c r="I1601" s="24">
        <f>IFERROR(VLOOKUP(A1601,'Banco de dados'!$A$6:$F$199, 5,0),0)</f>
        <v>0</v>
      </c>
      <c r="J1601" s="19"/>
    </row>
    <row r="1602" spans="2:10" x14ac:dyDescent="0.25">
      <c r="B1602" s="18"/>
      <c r="C1602" s="17"/>
      <c r="D1602" s="33">
        <f>IFERROR(VLOOKUP(A1602,'Banco de dados'!$A$6:H1798, 8,0),0)</f>
        <v>0</v>
      </c>
      <c r="E1602" s="26">
        <f t="shared" si="74"/>
        <v>0</v>
      </c>
      <c r="F1602" s="29">
        <f t="shared" si="72"/>
        <v>0</v>
      </c>
      <c r="G1602" s="23">
        <f t="shared" si="73"/>
        <v>0</v>
      </c>
      <c r="H1602" s="22">
        <f>IFERROR(VLOOKUP(A1602,'Banco de dados'!$A$6:F1798, 3,0),0)</f>
        <v>0</v>
      </c>
      <c r="I1602" s="24">
        <f>IFERROR(VLOOKUP(A1602,'Banco de dados'!$A$6:$F$199, 5,0),0)</f>
        <v>0</v>
      </c>
      <c r="J1602" s="19"/>
    </row>
    <row r="1603" spans="2:10" x14ac:dyDescent="0.25">
      <c r="B1603" s="18"/>
      <c r="C1603" s="17"/>
      <c r="D1603" s="33">
        <f>IFERROR(VLOOKUP(A1603,'Banco de dados'!$A$6:H1799, 8,0),0)</f>
        <v>0</v>
      </c>
      <c r="E1603" s="26">
        <f t="shared" si="74"/>
        <v>0</v>
      </c>
      <c r="F1603" s="29">
        <f t="shared" ref="F1603:F1666" si="75">E1603*I1603</f>
        <v>0</v>
      </c>
      <c r="G1603" s="23">
        <f t="shared" ref="G1603:G1666" si="76">E1603*H1603</f>
        <v>0</v>
      </c>
      <c r="H1603" s="22">
        <f>IFERROR(VLOOKUP(A1603,'Banco de dados'!$A$6:F1799, 3,0),0)</f>
        <v>0</v>
      </c>
      <c r="I1603" s="24">
        <f>IFERROR(VLOOKUP(A1603,'Banco de dados'!$A$6:$F$199, 5,0),0)</f>
        <v>0</v>
      </c>
      <c r="J1603" s="19"/>
    </row>
    <row r="1604" spans="2:10" x14ac:dyDescent="0.25">
      <c r="B1604" s="18"/>
      <c r="C1604" s="17"/>
      <c r="D1604" s="33">
        <f>IFERROR(VLOOKUP(A1604,'Banco de dados'!$A$6:H1800, 8,0),0)</f>
        <v>0</v>
      </c>
      <c r="E1604" s="26">
        <f t="shared" ref="E1604:E1667" si="77">B1604*C1604</f>
        <v>0</v>
      </c>
      <c r="F1604" s="29">
        <f t="shared" si="75"/>
        <v>0</v>
      </c>
      <c r="G1604" s="23">
        <f t="shared" si="76"/>
        <v>0</v>
      </c>
      <c r="H1604" s="22">
        <f>IFERROR(VLOOKUP(A1604,'Banco de dados'!$A$6:F1800, 3,0),0)</f>
        <v>0</v>
      </c>
      <c r="I1604" s="24">
        <f>IFERROR(VLOOKUP(A1604,'Banco de dados'!$A$6:$F$199, 5,0),0)</f>
        <v>0</v>
      </c>
      <c r="J1604" s="19"/>
    </row>
    <row r="1605" spans="2:10" x14ac:dyDescent="0.25">
      <c r="B1605" s="18"/>
      <c r="C1605" s="17"/>
      <c r="D1605" s="33">
        <f>IFERROR(VLOOKUP(A1605,'Banco de dados'!$A$6:H1801, 8,0),0)</f>
        <v>0</v>
      </c>
      <c r="E1605" s="26">
        <f t="shared" si="77"/>
        <v>0</v>
      </c>
      <c r="F1605" s="29">
        <f t="shared" si="75"/>
        <v>0</v>
      </c>
      <c r="G1605" s="23">
        <f t="shared" si="76"/>
        <v>0</v>
      </c>
      <c r="H1605" s="22">
        <f>IFERROR(VLOOKUP(A1605,'Banco de dados'!$A$6:F1801, 3,0),0)</f>
        <v>0</v>
      </c>
      <c r="I1605" s="24">
        <f>IFERROR(VLOOKUP(A1605,'Banco de dados'!$A$6:$F$199, 5,0),0)</f>
        <v>0</v>
      </c>
      <c r="J1605" s="19"/>
    </row>
    <row r="1606" spans="2:10" x14ac:dyDescent="0.25">
      <c r="B1606" s="18"/>
      <c r="C1606" s="17"/>
      <c r="D1606" s="33">
        <f>IFERROR(VLOOKUP(A1606,'Banco de dados'!$A$6:H1802, 8,0),0)</f>
        <v>0</v>
      </c>
      <c r="E1606" s="26">
        <f t="shared" si="77"/>
        <v>0</v>
      </c>
      <c r="F1606" s="29">
        <f t="shared" si="75"/>
        <v>0</v>
      </c>
      <c r="G1606" s="23">
        <f t="shared" si="76"/>
        <v>0</v>
      </c>
      <c r="H1606" s="22">
        <f>IFERROR(VLOOKUP(A1606,'Banco de dados'!$A$6:F1802, 3,0),0)</f>
        <v>0</v>
      </c>
      <c r="I1606" s="24">
        <f>IFERROR(VLOOKUP(A1606,'Banco de dados'!$A$6:$F$199, 5,0),0)</f>
        <v>0</v>
      </c>
      <c r="J1606" s="19"/>
    </row>
    <row r="1607" spans="2:10" x14ac:dyDescent="0.25">
      <c r="B1607" s="18"/>
      <c r="C1607" s="17"/>
      <c r="D1607" s="33">
        <f>IFERROR(VLOOKUP(A1607,'Banco de dados'!$A$6:H1803, 8,0),0)</f>
        <v>0</v>
      </c>
      <c r="E1607" s="26">
        <f t="shared" si="77"/>
        <v>0</v>
      </c>
      <c r="F1607" s="29">
        <f t="shared" si="75"/>
        <v>0</v>
      </c>
      <c r="G1607" s="23">
        <f t="shared" si="76"/>
        <v>0</v>
      </c>
      <c r="H1607" s="22">
        <f>IFERROR(VLOOKUP(A1607,'Banco de dados'!$A$6:F1803, 3,0),0)</f>
        <v>0</v>
      </c>
      <c r="I1607" s="24">
        <f>IFERROR(VLOOKUP(A1607,'Banco de dados'!$A$6:$F$199, 5,0),0)</f>
        <v>0</v>
      </c>
      <c r="J1607" s="19"/>
    </row>
    <row r="1608" spans="2:10" x14ac:dyDescent="0.25">
      <c r="B1608" s="18"/>
      <c r="C1608" s="17"/>
      <c r="D1608" s="33">
        <f>IFERROR(VLOOKUP(A1608,'Banco de dados'!$A$6:H1804, 8,0),0)</f>
        <v>0</v>
      </c>
      <c r="E1608" s="26">
        <f t="shared" si="77"/>
        <v>0</v>
      </c>
      <c r="F1608" s="29">
        <f t="shared" si="75"/>
        <v>0</v>
      </c>
      <c r="G1608" s="23">
        <f t="shared" si="76"/>
        <v>0</v>
      </c>
      <c r="H1608" s="22">
        <f>IFERROR(VLOOKUP(A1608,'Banco de dados'!$A$6:F1804, 3,0),0)</f>
        <v>0</v>
      </c>
      <c r="I1608" s="24">
        <f>IFERROR(VLOOKUP(A1608,'Banco de dados'!$A$6:$F$199, 5,0),0)</f>
        <v>0</v>
      </c>
      <c r="J1608" s="19"/>
    </row>
    <row r="1609" spans="2:10" x14ac:dyDescent="0.25">
      <c r="B1609" s="18"/>
      <c r="C1609" s="17"/>
      <c r="D1609" s="33">
        <f>IFERROR(VLOOKUP(A1609,'Banco de dados'!$A$6:H1805, 8,0),0)</f>
        <v>0</v>
      </c>
      <c r="E1609" s="26">
        <f t="shared" si="77"/>
        <v>0</v>
      </c>
      <c r="F1609" s="29">
        <f t="shared" si="75"/>
        <v>0</v>
      </c>
      <c r="G1609" s="23">
        <f t="shared" si="76"/>
        <v>0</v>
      </c>
      <c r="H1609" s="22">
        <f>IFERROR(VLOOKUP(A1609,'Banco de dados'!$A$6:F1805, 3,0),0)</f>
        <v>0</v>
      </c>
      <c r="I1609" s="24">
        <f>IFERROR(VLOOKUP(A1609,'Banco de dados'!$A$6:$F$199, 5,0),0)</f>
        <v>0</v>
      </c>
      <c r="J1609" s="19"/>
    </row>
    <row r="1610" spans="2:10" x14ac:dyDescent="0.25">
      <c r="B1610" s="18"/>
      <c r="C1610" s="17"/>
      <c r="D1610" s="33">
        <f>IFERROR(VLOOKUP(A1610,'Banco de dados'!$A$6:H1806, 8,0),0)</f>
        <v>0</v>
      </c>
      <c r="E1610" s="26">
        <f t="shared" si="77"/>
        <v>0</v>
      </c>
      <c r="F1610" s="29">
        <f t="shared" si="75"/>
        <v>0</v>
      </c>
      <c r="G1610" s="23">
        <f t="shared" si="76"/>
        <v>0</v>
      </c>
      <c r="H1610" s="22">
        <f>IFERROR(VLOOKUP(A1610,'Banco de dados'!$A$6:F1806, 3,0),0)</f>
        <v>0</v>
      </c>
      <c r="I1610" s="24">
        <f>IFERROR(VLOOKUP(A1610,'Banco de dados'!$A$6:$F$199, 5,0),0)</f>
        <v>0</v>
      </c>
      <c r="J1610" s="19"/>
    </row>
    <row r="1611" spans="2:10" x14ac:dyDescent="0.25">
      <c r="B1611" s="18"/>
      <c r="C1611" s="17"/>
      <c r="D1611" s="33">
        <f>IFERROR(VLOOKUP(A1611,'Banco de dados'!$A$6:H1807, 8,0),0)</f>
        <v>0</v>
      </c>
      <c r="E1611" s="26">
        <f t="shared" si="77"/>
        <v>0</v>
      </c>
      <c r="F1611" s="29">
        <f t="shared" si="75"/>
        <v>0</v>
      </c>
      <c r="G1611" s="23">
        <f t="shared" si="76"/>
        <v>0</v>
      </c>
      <c r="H1611" s="22">
        <f>IFERROR(VLOOKUP(A1611,'Banco de dados'!$A$6:F1807, 3,0),0)</f>
        <v>0</v>
      </c>
      <c r="I1611" s="24">
        <f>IFERROR(VLOOKUP(A1611,'Banco de dados'!$A$6:$F$199, 5,0),0)</f>
        <v>0</v>
      </c>
      <c r="J1611" s="19"/>
    </row>
    <row r="1612" spans="2:10" x14ac:dyDescent="0.25">
      <c r="B1612" s="18"/>
      <c r="C1612" s="17"/>
      <c r="D1612" s="33">
        <f>IFERROR(VLOOKUP(A1612,'Banco de dados'!$A$6:H1808, 8,0),0)</f>
        <v>0</v>
      </c>
      <c r="E1612" s="26">
        <f t="shared" si="77"/>
        <v>0</v>
      </c>
      <c r="F1612" s="29">
        <f t="shared" si="75"/>
        <v>0</v>
      </c>
      <c r="G1612" s="23">
        <f t="shared" si="76"/>
        <v>0</v>
      </c>
      <c r="H1612" s="22">
        <f>IFERROR(VLOOKUP(A1612,'Banco de dados'!$A$6:F1808, 3,0),0)</f>
        <v>0</v>
      </c>
      <c r="I1612" s="24">
        <f>IFERROR(VLOOKUP(A1612,'Banco de dados'!$A$6:$F$199, 5,0),0)</f>
        <v>0</v>
      </c>
      <c r="J1612" s="19"/>
    </row>
    <row r="1613" spans="2:10" x14ac:dyDescent="0.25">
      <c r="B1613" s="18"/>
      <c r="C1613" s="17"/>
      <c r="D1613" s="33">
        <f>IFERROR(VLOOKUP(A1613,'Banco de dados'!$A$6:H1809, 8,0),0)</f>
        <v>0</v>
      </c>
      <c r="E1613" s="26">
        <f t="shared" si="77"/>
        <v>0</v>
      </c>
      <c r="F1613" s="29">
        <f t="shared" si="75"/>
        <v>0</v>
      </c>
      <c r="G1613" s="23">
        <f t="shared" si="76"/>
        <v>0</v>
      </c>
      <c r="H1613" s="22">
        <f>IFERROR(VLOOKUP(A1613,'Banco de dados'!$A$6:F1809, 3,0),0)</f>
        <v>0</v>
      </c>
      <c r="I1613" s="24">
        <f>IFERROR(VLOOKUP(A1613,'Banco de dados'!$A$6:$F$199, 5,0),0)</f>
        <v>0</v>
      </c>
      <c r="J1613" s="19"/>
    </row>
    <row r="1614" spans="2:10" x14ac:dyDescent="0.25">
      <c r="B1614" s="18"/>
      <c r="C1614" s="17"/>
      <c r="D1614" s="33">
        <f>IFERROR(VLOOKUP(A1614,'Banco de dados'!$A$6:H1810, 8,0),0)</f>
        <v>0</v>
      </c>
      <c r="E1614" s="26">
        <f t="shared" si="77"/>
        <v>0</v>
      </c>
      <c r="F1614" s="29">
        <f t="shared" si="75"/>
        <v>0</v>
      </c>
      <c r="G1614" s="23">
        <f t="shared" si="76"/>
        <v>0</v>
      </c>
      <c r="H1614" s="22">
        <f>IFERROR(VLOOKUP(A1614,'Banco de dados'!$A$6:F1810, 3,0),0)</f>
        <v>0</v>
      </c>
      <c r="I1614" s="24">
        <f>IFERROR(VLOOKUP(A1614,'Banco de dados'!$A$6:$F$199, 5,0),0)</f>
        <v>0</v>
      </c>
      <c r="J1614" s="19"/>
    </row>
    <row r="1615" spans="2:10" x14ac:dyDescent="0.25">
      <c r="B1615" s="18"/>
      <c r="C1615" s="17"/>
      <c r="D1615" s="33">
        <f>IFERROR(VLOOKUP(A1615,'Banco de dados'!$A$6:H1811, 8,0),0)</f>
        <v>0</v>
      </c>
      <c r="E1615" s="26">
        <f t="shared" si="77"/>
        <v>0</v>
      </c>
      <c r="F1615" s="29">
        <f t="shared" si="75"/>
        <v>0</v>
      </c>
      <c r="G1615" s="23">
        <f t="shared" si="76"/>
        <v>0</v>
      </c>
      <c r="H1615" s="22">
        <f>IFERROR(VLOOKUP(A1615,'Banco de dados'!$A$6:F1811, 3,0),0)</f>
        <v>0</v>
      </c>
      <c r="I1615" s="24">
        <f>IFERROR(VLOOKUP(A1615,'Banco de dados'!$A$6:$F$199, 5,0),0)</f>
        <v>0</v>
      </c>
      <c r="J1615" s="19"/>
    </row>
    <row r="1616" spans="2:10" x14ac:dyDescent="0.25">
      <c r="B1616" s="18"/>
      <c r="C1616" s="17"/>
      <c r="D1616" s="33">
        <f>IFERROR(VLOOKUP(A1616,'Banco de dados'!$A$6:H1812, 8,0),0)</f>
        <v>0</v>
      </c>
      <c r="E1616" s="26">
        <f t="shared" si="77"/>
        <v>0</v>
      </c>
      <c r="F1616" s="29">
        <f t="shared" si="75"/>
        <v>0</v>
      </c>
      <c r="G1616" s="23">
        <f t="shared" si="76"/>
        <v>0</v>
      </c>
      <c r="H1616" s="22">
        <f>IFERROR(VLOOKUP(A1616,'Banco de dados'!$A$6:F1812, 3,0),0)</f>
        <v>0</v>
      </c>
      <c r="I1616" s="24">
        <f>IFERROR(VLOOKUP(A1616,'Banco de dados'!$A$6:$F$199, 5,0),0)</f>
        <v>0</v>
      </c>
      <c r="J1616" s="19"/>
    </row>
    <row r="1617" spans="2:10" x14ac:dyDescent="0.25">
      <c r="B1617" s="18"/>
      <c r="C1617" s="17"/>
      <c r="D1617" s="33">
        <f>IFERROR(VLOOKUP(A1617,'Banco de dados'!$A$6:H1813, 8,0),0)</f>
        <v>0</v>
      </c>
      <c r="E1617" s="26">
        <f t="shared" si="77"/>
        <v>0</v>
      </c>
      <c r="F1617" s="29">
        <f t="shared" si="75"/>
        <v>0</v>
      </c>
      <c r="G1617" s="23">
        <f t="shared" si="76"/>
        <v>0</v>
      </c>
      <c r="H1617" s="22">
        <f>IFERROR(VLOOKUP(A1617,'Banco de dados'!$A$6:F1813, 3,0),0)</f>
        <v>0</v>
      </c>
      <c r="I1617" s="24">
        <f>IFERROR(VLOOKUP(A1617,'Banco de dados'!$A$6:$F$199, 5,0),0)</f>
        <v>0</v>
      </c>
      <c r="J1617" s="19"/>
    </row>
    <row r="1618" spans="2:10" x14ac:dyDescent="0.25">
      <c r="B1618" s="18"/>
      <c r="C1618" s="17"/>
      <c r="D1618" s="33">
        <f>IFERROR(VLOOKUP(A1618,'Banco de dados'!$A$6:H1814, 8,0),0)</f>
        <v>0</v>
      </c>
      <c r="E1618" s="26">
        <f t="shared" si="77"/>
        <v>0</v>
      </c>
      <c r="F1618" s="29">
        <f t="shared" si="75"/>
        <v>0</v>
      </c>
      <c r="G1618" s="23">
        <f t="shared" si="76"/>
        <v>0</v>
      </c>
      <c r="H1618" s="22">
        <f>IFERROR(VLOOKUP(A1618,'Banco de dados'!$A$6:F1814, 3,0),0)</f>
        <v>0</v>
      </c>
      <c r="I1618" s="24">
        <f>IFERROR(VLOOKUP(A1618,'Banco de dados'!$A$6:$F$199, 5,0),0)</f>
        <v>0</v>
      </c>
      <c r="J1618" s="19"/>
    </row>
    <row r="1619" spans="2:10" x14ac:dyDescent="0.25">
      <c r="B1619" s="18"/>
      <c r="C1619" s="17"/>
      <c r="D1619" s="33">
        <f>IFERROR(VLOOKUP(A1619,'Banco de dados'!$A$6:H1815, 8,0),0)</f>
        <v>0</v>
      </c>
      <c r="E1619" s="26">
        <f t="shared" si="77"/>
        <v>0</v>
      </c>
      <c r="F1619" s="29">
        <f t="shared" si="75"/>
        <v>0</v>
      </c>
      <c r="G1619" s="23">
        <f t="shared" si="76"/>
        <v>0</v>
      </c>
      <c r="H1619" s="22">
        <f>IFERROR(VLOOKUP(A1619,'Banco de dados'!$A$6:F1815, 3,0),0)</f>
        <v>0</v>
      </c>
      <c r="I1619" s="24">
        <f>IFERROR(VLOOKUP(A1619,'Banco de dados'!$A$6:$F$199, 5,0),0)</f>
        <v>0</v>
      </c>
      <c r="J1619" s="19"/>
    </row>
    <row r="1620" spans="2:10" x14ac:dyDescent="0.25">
      <c r="B1620" s="18"/>
      <c r="C1620" s="17"/>
      <c r="D1620" s="33">
        <f>IFERROR(VLOOKUP(A1620,'Banco de dados'!$A$6:H1816, 8,0),0)</f>
        <v>0</v>
      </c>
      <c r="E1620" s="26">
        <f t="shared" si="77"/>
        <v>0</v>
      </c>
      <c r="F1620" s="29">
        <f t="shared" si="75"/>
        <v>0</v>
      </c>
      <c r="G1620" s="23">
        <f t="shared" si="76"/>
        <v>0</v>
      </c>
      <c r="H1620" s="22">
        <f>IFERROR(VLOOKUP(A1620,'Banco de dados'!$A$6:F1816, 3,0),0)</f>
        <v>0</v>
      </c>
      <c r="I1620" s="24">
        <f>IFERROR(VLOOKUP(A1620,'Banco de dados'!$A$6:$F$199, 5,0),0)</f>
        <v>0</v>
      </c>
      <c r="J1620" s="19"/>
    </row>
    <row r="1621" spans="2:10" x14ac:dyDescent="0.25">
      <c r="B1621" s="18"/>
      <c r="C1621" s="17"/>
      <c r="D1621" s="33">
        <f>IFERROR(VLOOKUP(A1621,'Banco de dados'!$A$6:H1817, 8,0),0)</f>
        <v>0</v>
      </c>
      <c r="E1621" s="26">
        <f t="shared" si="77"/>
        <v>0</v>
      </c>
      <c r="F1621" s="29">
        <f t="shared" si="75"/>
        <v>0</v>
      </c>
      <c r="G1621" s="23">
        <f t="shared" si="76"/>
        <v>0</v>
      </c>
      <c r="H1621" s="22">
        <f>IFERROR(VLOOKUP(A1621,'Banco de dados'!$A$6:F1817, 3,0),0)</f>
        <v>0</v>
      </c>
      <c r="I1621" s="24">
        <f>IFERROR(VLOOKUP(A1621,'Banco de dados'!$A$6:$F$199, 5,0),0)</f>
        <v>0</v>
      </c>
      <c r="J1621" s="19"/>
    </row>
    <row r="1622" spans="2:10" x14ac:dyDescent="0.25">
      <c r="B1622" s="18"/>
      <c r="C1622" s="17"/>
      <c r="D1622" s="33">
        <f>IFERROR(VLOOKUP(A1622,'Banco de dados'!$A$6:H1818, 8,0),0)</f>
        <v>0</v>
      </c>
      <c r="E1622" s="26">
        <f t="shared" si="77"/>
        <v>0</v>
      </c>
      <c r="F1622" s="29">
        <f t="shared" si="75"/>
        <v>0</v>
      </c>
      <c r="G1622" s="23">
        <f t="shared" si="76"/>
        <v>0</v>
      </c>
      <c r="H1622" s="22">
        <f>IFERROR(VLOOKUP(A1622,'Banco de dados'!$A$6:F1818, 3,0),0)</f>
        <v>0</v>
      </c>
      <c r="I1622" s="24">
        <f>IFERROR(VLOOKUP(A1622,'Banco de dados'!$A$6:$F$199, 5,0),0)</f>
        <v>0</v>
      </c>
      <c r="J1622" s="19"/>
    </row>
    <row r="1623" spans="2:10" x14ac:dyDescent="0.25">
      <c r="B1623" s="18"/>
      <c r="C1623" s="17"/>
      <c r="D1623" s="33">
        <f>IFERROR(VLOOKUP(A1623,'Banco de dados'!$A$6:H1819, 8,0),0)</f>
        <v>0</v>
      </c>
      <c r="E1623" s="26">
        <f t="shared" si="77"/>
        <v>0</v>
      </c>
      <c r="F1623" s="29">
        <f t="shared" si="75"/>
        <v>0</v>
      </c>
      <c r="G1623" s="23">
        <f t="shared" si="76"/>
        <v>0</v>
      </c>
      <c r="H1623" s="22">
        <f>IFERROR(VLOOKUP(A1623,'Banco de dados'!$A$6:F1819, 3,0),0)</f>
        <v>0</v>
      </c>
      <c r="I1623" s="24">
        <f>IFERROR(VLOOKUP(A1623,'Banco de dados'!$A$6:$F$199, 5,0),0)</f>
        <v>0</v>
      </c>
      <c r="J1623" s="19"/>
    </row>
    <row r="1624" spans="2:10" x14ac:dyDescent="0.25">
      <c r="B1624" s="18"/>
      <c r="C1624" s="17"/>
      <c r="D1624" s="33">
        <f>IFERROR(VLOOKUP(A1624,'Banco de dados'!$A$6:H1820, 8,0),0)</f>
        <v>0</v>
      </c>
      <c r="E1624" s="26">
        <f t="shared" si="77"/>
        <v>0</v>
      </c>
      <c r="F1624" s="29">
        <f t="shared" si="75"/>
        <v>0</v>
      </c>
      <c r="G1624" s="23">
        <f t="shared" si="76"/>
        <v>0</v>
      </c>
      <c r="H1624" s="22">
        <f>IFERROR(VLOOKUP(A1624,'Banco de dados'!$A$6:F1820, 3,0),0)</f>
        <v>0</v>
      </c>
      <c r="I1624" s="24">
        <f>IFERROR(VLOOKUP(A1624,'Banco de dados'!$A$6:$F$199, 5,0),0)</f>
        <v>0</v>
      </c>
      <c r="J1624" s="19"/>
    </row>
    <row r="1625" spans="2:10" x14ac:dyDescent="0.25">
      <c r="B1625" s="18"/>
      <c r="C1625" s="17"/>
      <c r="D1625" s="33">
        <f>IFERROR(VLOOKUP(A1625,'Banco de dados'!$A$6:H1821, 8,0),0)</f>
        <v>0</v>
      </c>
      <c r="E1625" s="26">
        <f t="shared" si="77"/>
        <v>0</v>
      </c>
      <c r="F1625" s="29">
        <f t="shared" si="75"/>
        <v>0</v>
      </c>
      <c r="G1625" s="23">
        <f t="shared" si="76"/>
        <v>0</v>
      </c>
      <c r="H1625" s="22">
        <f>IFERROR(VLOOKUP(A1625,'Banco de dados'!$A$6:F1821, 3,0),0)</f>
        <v>0</v>
      </c>
      <c r="I1625" s="24">
        <f>IFERROR(VLOOKUP(A1625,'Banco de dados'!$A$6:$F$199, 5,0),0)</f>
        <v>0</v>
      </c>
      <c r="J1625" s="19"/>
    </row>
    <row r="1626" spans="2:10" x14ac:dyDescent="0.25">
      <c r="B1626" s="18"/>
      <c r="C1626" s="17"/>
      <c r="D1626" s="33">
        <f>IFERROR(VLOOKUP(A1626,'Banco de dados'!$A$6:H1822, 8,0),0)</f>
        <v>0</v>
      </c>
      <c r="E1626" s="26">
        <f t="shared" si="77"/>
        <v>0</v>
      </c>
      <c r="F1626" s="29">
        <f t="shared" si="75"/>
        <v>0</v>
      </c>
      <c r="G1626" s="23">
        <f t="shared" si="76"/>
        <v>0</v>
      </c>
      <c r="H1626" s="22">
        <f>IFERROR(VLOOKUP(A1626,'Banco de dados'!$A$6:F1822, 3,0),0)</f>
        <v>0</v>
      </c>
      <c r="I1626" s="24">
        <f>IFERROR(VLOOKUP(A1626,'Banco de dados'!$A$6:$F$199, 5,0),0)</f>
        <v>0</v>
      </c>
      <c r="J1626" s="19"/>
    </row>
    <row r="1627" spans="2:10" x14ac:dyDescent="0.25">
      <c r="B1627" s="18"/>
      <c r="C1627" s="17"/>
      <c r="D1627" s="33">
        <f>IFERROR(VLOOKUP(A1627,'Banco de dados'!$A$6:H1823, 8,0),0)</f>
        <v>0</v>
      </c>
      <c r="E1627" s="26">
        <f t="shared" si="77"/>
        <v>0</v>
      </c>
      <c r="F1627" s="29">
        <f t="shared" si="75"/>
        <v>0</v>
      </c>
      <c r="G1627" s="23">
        <f t="shared" si="76"/>
        <v>0</v>
      </c>
      <c r="H1627" s="22">
        <f>IFERROR(VLOOKUP(A1627,'Banco de dados'!$A$6:F1823, 3,0),0)</f>
        <v>0</v>
      </c>
      <c r="I1627" s="24">
        <f>IFERROR(VLOOKUP(A1627,'Banco de dados'!$A$6:$F$199, 5,0),0)</f>
        <v>0</v>
      </c>
      <c r="J1627" s="19"/>
    </row>
    <row r="1628" spans="2:10" x14ac:dyDescent="0.25">
      <c r="B1628" s="18"/>
      <c r="C1628" s="17"/>
      <c r="D1628" s="33">
        <f>IFERROR(VLOOKUP(A1628,'Banco de dados'!$A$6:H1824, 8,0),0)</f>
        <v>0</v>
      </c>
      <c r="E1628" s="26">
        <f t="shared" si="77"/>
        <v>0</v>
      </c>
      <c r="F1628" s="29">
        <f t="shared" si="75"/>
        <v>0</v>
      </c>
      <c r="G1628" s="23">
        <f t="shared" si="76"/>
        <v>0</v>
      </c>
      <c r="H1628" s="22">
        <f>IFERROR(VLOOKUP(A1628,'Banco de dados'!$A$6:F1824, 3,0),0)</f>
        <v>0</v>
      </c>
      <c r="I1628" s="24">
        <f>IFERROR(VLOOKUP(A1628,'Banco de dados'!$A$6:$F$199, 5,0),0)</f>
        <v>0</v>
      </c>
      <c r="J1628" s="19"/>
    </row>
    <row r="1629" spans="2:10" x14ac:dyDescent="0.25">
      <c r="B1629" s="18"/>
      <c r="C1629" s="17"/>
      <c r="D1629" s="33">
        <f>IFERROR(VLOOKUP(A1629,'Banco de dados'!$A$6:H1825, 8,0),0)</f>
        <v>0</v>
      </c>
      <c r="E1629" s="26">
        <f t="shared" si="77"/>
        <v>0</v>
      </c>
      <c r="F1629" s="29">
        <f t="shared" si="75"/>
        <v>0</v>
      </c>
      <c r="G1629" s="23">
        <f t="shared" si="76"/>
        <v>0</v>
      </c>
      <c r="H1629" s="22">
        <f>IFERROR(VLOOKUP(A1629,'Banco de dados'!$A$6:F1825, 3,0),0)</f>
        <v>0</v>
      </c>
      <c r="I1629" s="24">
        <f>IFERROR(VLOOKUP(A1629,'Banco de dados'!$A$6:$F$199, 5,0),0)</f>
        <v>0</v>
      </c>
      <c r="J1629" s="19"/>
    </row>
    <row r="1630" spans="2:10" x14ac:dyDescent="0.25">
      <c r="B1630" s="18"/>
      <c r="C1630" s="17"/>
      <c r="D1630" s="33">
        <f>IFERROR(VLOOKUP(A1630,'Banco de dados'!$A$6:H1826, 8,0),0)</f>
        <v>0</v>
      </c>
      <c r="E1630" s="26">
        <f t="shared" si="77"/>
        <v>0</v>
      </c>
      <c r="F1630" s="29">
        <f t="shared" si="75"/>
        <v>0</v>
      </c>
      <c r="G1630" s="23">
        <f t="shared" si="76"/>
        <v>0</v>
      </c>
      <c r="H1630" s="22">
        <f>IFERROR(VLOOKUP(A1630,'Banco de dados'!$A$6:F1826, 3,0),0)</f>
        <v>0</v>
      </c>
      <c r="I1630" s="24">
        <f>IFERROR(VLOOKUP(A1630,'Banco de dados'!$A$6:$F$199, 5,0),0)</f>
        <v>0</v>
      </c>
      <c r="J1630" s="19"/>
    </row>
    <row r="1631" spans="2:10" x14ac:dyDescent="0.25">
      <c r="B1631" s="18"/>
      <c r="C1631" s="17"/>
      <c r="D1631" s="33">
        <f>IFERROR(VLOOKUP(A1631,'Banco de dados'!$A$6:H1827, 8,0),0)</f>
        <v>0</v>
      </c>
      <c r="E1631" s="26">
        <f t="shared" si="77"/>
        <v>0</v>
      </c>
      <c r="F1631" s="29">
        <f t="shared" si="75"/>
        <v>0</v>
      </c>
      <c r="G1631" s="23">
        <f t="shared" si="76"/>
        <v>0</v>
      </c>
      <c r="H1631" s="22">
        <f>IFERROR(VLOOKUP(A1631,'Banco de dados'!$A$6:F1827, 3,0),0)</f>
        <v>0</v>
      </c>
      <c r="I1631" s="24">
        <f>IFERROR(VLOOKUP(A1631,'Banco de dados'!$A$6:$F$199, 5,0),0)</f>
        <v>0</v>
      </c>
      <c r="J1631" s="19"/>
    </row>
    <row r="1632" spans="2:10" x14ac:dyDescent="0.25">
      <c r="B1632" s="18"/>
      <c r="C1632" s="17"/>
      <c r="D1632" s="33">
        <f>IFERROR(VLOOKUP(A1632,'Banco de dados'!$A$6:H1828, 8,0),0)</f>
        <v>0</v>
      </c>
      <c r="E1632" s="26">
        <f t="shared" si="77"/>
        <v>0</v>
      </c>
      <c r="F1632" s="29">
        <f t="shared" si="75"/>
        <v>0</v>
      </c>
      <c r="G1632" s="23">
        <f t="shared" si="76"/>
        <v>0</v>
      </c>
      <c r="H1632" s="22">
        <f>IFERROR(VLOOKUP(A1632,'Banco de dados'!$A$6:F1828, 3,0),0)</f>
        <v>0</v>
      </c>
      <c r="I1632" s="24">
        <f>IFERROR(VLOOKUP(A1632,'Banco de dados'!$A$6:$F$199, 5,0),0)</f>
        <v>0</v>
      </c>
      <c r="J1632" s="19"/>
    </row>
    <row r="1633" spans="2:10" x14ac:dyDescent="0.25">
      <c r="B1633" s="18"/>
      <c r="C1633" s="17"/>
      <c r="D1633" s="33">
        <f>IFERROR(VLOOKUP(A1633,'Banco de dados'!$A$6:H1829, 8,0),0)</f>
        <v>0</v>
      </c>
      <c r="E1633" s="26">
        <f t="shared" si="77"/>
        <v>0</v>
      </c>
      <c r="F1633" s="29">
        <f t="shared" si="75"/>
        <v>0</v>
      </c>
      <c r="G1633" s="23">
        <f t="shared" si="76"/>
        <v>0</v>
      </c>
      <c r="H1633" s="22">
        <f>IFERROR(VLOOKUP(A1633,'Banco de dados'!$A$6:F1829, 3,0),0)</f>
        <v>0</v>
      </c>
      <c r="I1633" s="24">
        <f>IFERROR(VLOOKUP(A1633,'Banco de dados'!$A$6:$F$199, 5,0),0)</f>
        <v>0</v>
      </c>
      <c r="J1633" s="19"/>
    </row>
    <row r="1634" spans="2:10" x14ac:dyDescent="0.25">
      <c r="B1634" s="18"/>
      <c r="C1634" s="17"/>
      <c r="D1634" s="33">
        <f>IFERROR(VLOOKUP(A1634,'Banco de dados'!$A$6:H1830, 8,0),0)</f>
        <v>0</v>
      </c>
      <c r="E1634" s="26">
        <f t="shared" si="77"/>
        <v>0</v>
      </c>
      <c r="F1634" s="29">
        <f t="shared" si="75"/>
        <v>0</v>
      </c>
      <c r="G1634" s="23">
        <f t="shared" si="76"/>
        <v>0</v>
      </c>
      <c r="H1634" s="22">
        <f>IFERROR(VLOOKUP(A1634,'Banco de dados'!$A$6:F1830, 3,0),0)</f>
        <v>0</v>
      </c>
      <c r="I1634" s="24">
        <f>IFERROR(VLOOKUP(A1634,'Banco de dados'!$A$6:$F$199, 5,0),0)</f>
        <v>0</v>
      </c>
      <c r="J1634" s="19"/>
    </row>
    <row r="1635" spans="2:10" x14ac:dyDescent="0.25">
      <c r="B1635" s="18"/>
      <c r="C1635" s="17"/>
      <c r="D1635" s="33">
        <f>IFERROR(VLOOKUP(A1635,'Banco de dados'!$A$6:H1831, 8,0),0)</f>
        <v>0</v>
      </c>
      <c r="E1635" s="26">
        <f t="shared" si="77"/>
        <v>0</v>
      </c>
      <c r="F1635" s="29">
        <f t="shared" si="75"/>
        <v>0</v>
      </c>
      <c r="G1635" s="23">
        <f t="shared" si="76"/>
        <v>0</v>
      </c>
      <c r="H1635" s="22">
        <f>IFERROR(VLOOKUP(A1635,'Banco de dados'!$A$6:F1831, 3,0),0)</f>
        <v>0</v>
      </c>
      <c r="I1635" s="24">
        <f>IFERROR(VLOOKUP(A1635,'Banco de dados'!$A$6:$F$199, 5,0),0)</f>
        <v>0</v>
      </c>
      <c r="J1635" s="19"/>
    </row>
    <row r="1636" spans="2:10" x14ac:dyDescent="0.25">
      <c r="B1636" s="18"/>
      <c r="C1636" s="17"/>
      <c r="D1636" s="33">
        <f>IFERROR(VLOOKUP(A1636,'Banco de dados'!$A$6:H1832, 8,0),0)</f>
        <v>0</v>
      </c>
      <c r="E1636" s="26">
        <f t="shared" si="77"/>
        <v>0</v>
      </c>
      <c r="F1636" s="29">
        <f t="shared" si="75"/>
        <v>0</v>
      </c>
      <c r="G1636" s="23">
        <f t="shared" si="76"/>
        <v>0</v>
      </c>
      <c r="H1636" s="22">
        <f>IFERROR(VLOOKUP(A1636,'Banco de dados'!$A$6:F1832, 3,0),0)</f>
        <v>0</v>
      </c>
      <c r="I1636" s="24">
        <f>IFERROR(VLOOKUP(A1636,'Banco de dados'!$A$6:$F$199, 5,0),0)</f>
        <v>0</v>
      </c>
      <c r="J1636" s="19"/>
    </row>
    <row r="1637" spans="2:10" x14ac:dyDescent="0.25">
      <c r="B1637" s="18"/>
      <c r="C1637" s="17"/>
      <c r="D1637" s="33">
        <f>IFERROR(VLOOKUP(A1637,'Banco de dados'!$A$6:H1833, 8,0),0)</f>
        <v>0</v>
      </c>
      <c r="E1637" s="26">
        <f t="shared" si="77"/>
        <v>0</v>
      </c>
      <c r="F1637" s="29">
        <f t="shared" si="75"/>
        <v>0</v>
      </c>
      <c r="G1637" s="23">
        <f t="shared" si="76"/>
        <v>0</v>
      </c>
      <c r="H1637" s="22">
        <f>IFERROR(VLOOKUP(A1637,'Banco de dados'!$A$6:F1833, 3,0),0)</f>
        <v>0</v>
      </c>
      <c r="I1637" s="24">
        <f>IFERROR(VLOOKUP(A1637,'Banco de dados'!$A$6:$F$199, 5,0),0)</f>
        <v>0</v>
      </c>
      <c r="J1637" s="19"/>
    </row>
    <row r="1638" spans="2:10" x14ac:dyDescent="0.25">
      <c r="B1638" s="18"/>
      <c r="C1638" s="17"/>
      <c r="D1638" s="33">
        <f>IFERROR(VLOOKUP(A1638,'Banco de dados'!$A$6:H1834, 8,0),0)</f>
        <v>0</v>
      </c>
      <c r="E1638" s="26">
        <f t="shared" si="77"/>
        <v>0</v>
      </c>
      <c r="F1638" s="29">
        <f t="shared" si="75"/>
        <v>0</v>
      </c>
      <c r="G1638" s="23">
        <f t="shared" si="76"/>
        <v>0</v>
      </c>
      <c r="H1638" s="22">
        <f>IFERROR(VLOOKUP(A1638,'Banco de dados'!$A$6:F1834, 3,0),0)</f>
        <v>0</v>
      </c>
      <c r="I1638" s="24">
        <f>IFERROR(VLOOKUP(A1638,'Banco de dados'!$A$6:$F$199, 5,0),0)</f>
        <v>0</v>
      </c>
      <c r="J1638" s="19"/>
    </row>
    <row r="1639" spans="2:10" x14ac:dyDescent="0.25">
      <c r="B1639" s="18"/>
      <c r="C1639" s="17"/>
      <c r="D1639" s="33">
        <f>IFERROR(VLOOKUP(A1639,'Banco de dados'!$A$6:H1835, 8,0),0)</f>
        <v>0</v>
      </c>
      <c r="E1639" s="26">
        <f t="shared" si="77"/>
        <v>0</v>
      </c>
      <c r="F1639" s="29">
        <f t="shared" si="75"/>
        <v>0</v>
      </c>
      <c r="G1639" s="23">
        <f t="shared" si="76"/>
        <v>0</v>
      </c>
      <c r="H1639" s="22">
        <f>IFERROR(VLOOKUP(A1639,'Banco de dados'!$A$6:F1835, 3,0),0)</f>
        <v>0</v>
      </c>
      <c r="I1639" s="24">
        <f>IFERROR(VLOOKUP(A1639,'Banco de dados'!$A$6:$F$199, 5,0),0)</f>
        <v>0</v>
      </c>
      <c r="J1639" s="19"/>
    </row>
    <row r="1640" spans="2:10" x14ac:dyDescent="0.25">
      <c r="B1640" s="18"/>
      <c r="C1640" s="17"/>
      <c r="D1640" s="33">
        <f>IFERROR(VLOOKUP(A1640,'Banco de dados'!$A$6:H1836, 8,0),0)</f>
        <v>0</v>
      </c>
      <c r="E1640" s="26">
        <f t="shared" si="77"/>
        <v>0</v>
      </c>
      <c r="F1640" s="29">
        <f t="shared" si="75"/>
        <v>0</v>
      </c>
      <c r="G1640" s="23">
        <f t="shared" si="76"/>
        <v>0</v>
      </c>
      <c r="H1640" s="22">
        <f>IFERROR(VLOOKUP(A1640,'Banco de dados'!$A$6:F1836, 3,0),0)</f>
        <v>0</v>
      </c>
      <c r="I1640" s="24">
        <f>IFERROR(VLOOKUP(A1640,'Banco de dados'!$A$6:$F$199, 5,0),0)</f>
        <v>0</v>
      </c>
      <c r="J1640" s="19"/>
    </row>
    <row r="1641" spans="2:10" x14ac:dyDescent="0.25">
      <c r="B1641" s="18"/>
      <c r="C1641" s="17"/>
      <c r="D1641" s="33">
        <f>IFERROR(VLOOKUP(A1641,'Banco de dados'!$A$6:H1837, 8,0),0)</f>
        <v>0</v>
      </c>
      <c r="E1641" s="26">
        <f t="shared" si="77"/>
        <v>0</v>
      </c>
      <c r="F1641" s="29">
        <f t="shared" si="75"/>
        <v>0</v>
      </c>
      <c r="G1641" s="23">
        <f t="shared" si="76"/>
        <v>0</v>
      </c>
      <c r="H1641" s="22">
        <f>IFERROR(VLOOKUP(A1641,'Banco de dados'!$A$6:F1837, 3,0),0)</f>
        <v>0</v>
      </c>
      <c r="I1641" s="24">
        <f>IFERROR(VLOOKUP(A1641,'Banco de dados'!$A$6:$F$199, 5,0),0)</f>
        <v>0</v>
      </c>
      <c r="J1641" s="19"/>
    </row>
    <row r="1642" spans="2:10" x14ac:dyDescent="0.25">
      <c r="B1642" s="18"/>
      <c r="C1642" s="17"/>
      <c r="D1642" s="33">
        <f>IFERROR(VLOOKUP(A1642,'Banco de dados'!$A$6:H1838, 8,0),0)</f>
        <v>0</v>
      </c>
      <c r="E1642" s="26">
        <f t="shared" si="77"/>
        <v>0</v>
      </c>
      <c r="F1642" s="29">
        <f t="shared" si="75"/>
        <v>0</v>
      </c>
      <c r="G1642" s="23">
        <f t="shared" si="76"/>
        <v>0</v>
      </c>
      <c r="H1642" s="22">
        <f>IFERROR(VLOOKUP(A1642,'Banco de dados'!$A$6:F1838, 3,0),0)</f>
        <v>0</v>
      </c>
      <c r="I1642" s="24">
        <f>IFERROR(VLOOKUP(A1642,'Banco de dados'!$A$6:$F$199, 5,0),0)</f>
        <v>0</v>
      </c>
      <c r="J1642" s="19"/>
    </row>
    <row r="1643" spans="2:10" x14ac:dyDescent="0.25">
      <c r="B1643" s="18"/>
      <c r="C1643" s="17"/>
      <c r="D1643" s="33">
        <f>IFERROR(VLOOKUP(A1643,'Banco de dados'!$A$6:H1839, 8,0),0)</f>
        <v>0</v>
      </c>
      <c r="E1643" s="26">
        <f t="shared" si="77"/>
        <v>0</v>
      </c>
      <c r="F1643" s="29">
        <f t="shared" si="75"/>
        <v>0</v>
      </c>
      <c r="G1643" s="23">
        <f t="shared" si="76"/>
        <v>0</v>
      </c>
      <c r="H1643" s="22">
        <f>IFERROR(VLOOKUP(A1643,'Banco de dados'!$A$6:F1839, 3,0),0)</f>
        <v>0</v>
      </c>
      <c r="I1643" s="24">
        <f>IFERROR(VLOOKUP(A1643,'Banco de dados'!$A$6:$F$199, 5,0),0)</f>
        <v>0</v>
      </c>
      <c r="J1643" s="19"/>
    </row>
    <row r="1644" spans="2:10" x14ac:dyDescent="0.25">
      <c r="B1644" s="18"/>
      <c r="C1644" s="17"/>
      <c r="D1644" s="33">
        <f>IFERROR(VLOOKUP(A1644,'Banco de dados'!$A$6:H1840, 8,0),0)</f>
        <v>0</v>
      </c>
      <c r="E1644" s="26">
        <f t="shared" si="77"/>
        <v>0</v>
      </c>
      <c r="F1644" s="29">
        <f t="shared" si="75"/>
        <v>0</v>
      </c>
      <c r="G1644" s="23">
        <f t="shared" si="76"/>
        <v>0</v>
      </c>
      <c r="H1644" s="22">
        <f>IFERROR(VLOOKUP(A1644,'Banco de dados'!$A$6:F1840, 3,0),0)</f>
        <v>0</v>
      </c>
      <c r="I1644" s="24">
        <f>IFERROR(VLOOKUP(A1644,'Banco de dados'!$A$6:$F$199, 5,0),0)</f>
        <v>0</v>
      </c>
      <c r="J1644" s="19"/>
    </row>
    <row r="1645" spans="2:10" x14ac:dyDescent="0.25">
      <c r="B1645" s="18"/>
      <c r="C1645" s="17"/>
      <c r="D1645" s="33">
        <f>IFERROR(VLOOKUP(A1645,'Banco de dados'!$A$6:H1841, 8,0),0)</f>
        <v>0</v>
      </c>
      <c r="E1645" s="26">
        <f t="shared" si="77"/>
        <v>0</v>
      </c>
      <c r="F1645" s="29">
        <f t="shared" si="75"/>
        <v>0</v>
      </c>
      <c r="G1645" s="23">
        <f t="shared" si="76"/>
        <v>0</v>
      </c>
      <c r="H1645" s="22">
        <f>IFERROR(VLOOKUP(A1645,'Banco de dados'!$A$6:F1841, 3,0),0)</f>
        <v>0</v>
      </c>
      <c r="I1645" s="24">
        <f>IFERROR(VLOOKUP(A1645,'Banco de dados'!$A$6:$F$199, 5,0),0)</f>
        <v>0</v>
      </c>
      <c r="J1645" s="19"/>
    </row>
    <row r="1646" spans="2:10" x14ac:dyDescent="0.25">
      <c r="B1646" s="18"/>
      <c r="C1646" s="17"/>
      <c r="D1646" s="33">
        <f>IFERROR(VLOOKUP(A1646,'Banco de dados'!$A$6:H1842, 8,0),0)</f>
        <v>0</v>
      </c>
      <c r="E1646" s="26">
        <f t="shared" si="77"/>
        <v>0</v>
      </c>
      <c r="F1646" s="29">
        <f t="shared" si="75"/>
        <v>0</v>
      </c>
      <c r="G1646" s="23">
        <f t="shared" si="76"/>
        <v>0</v>
      </c>
      <c r="H1646" s="22">
        <f>IFERROR(VLOOKUP(A1646,'Banco de dados'!$A$6:F1842, 3,0),0)</f>
        <v>0</v>
      </c>
      <c r="I1646" s="24">
        <f>IFERROR(VLOOKUP(A1646,'Banco de dados'!$A$6:$F$199, 5,0),0)</f>
        <v>0</v>
      </c>
      <c r="J1646" s="19"/>
    </row>
    <row r="1647" spans="2:10" x14ac:dyDescent="0.25">
      <c r="B1647" s="18"/>
      <c r="C1647" s="17"/>
      <c r="D1647" s="33">
        <f>IFERROR(VLOOKUP(A1647,'Banco de dados'!$A$6:H1843, 8,0),0)</f>
        <v>0</v>
      </c>
      <c r="E1647" s="26">
        <f t="shared" si="77"/>
        <v>0</v>
      </c>
      <c r="F1647" s="29">
        <f t="shared" si="75"/>
        <v>0</v>
      </c>
      <c r="G1647" s="23">
        <f t="shared" si="76"/>
        <v>0</v>
      </c>
      <c r="H1647" s="22">
        <f>IFERROR(VLOOKUP(A1647,'Banco de dados'!$A$6:F1843, 3,0),0)</f>
        <v>0</v>
      </c>
      <c r="I1647" s="24">
        <f>IFERROR(VLOOKUP(A1647,'Banco de dados'!$A$6:$F$199, 5,0),0)</f>
        <v>0</v>
      </c>
      <c r="J1647" s="19"/>
    </row>
    <row r="1648" spans="2:10" x14ac:dyDescent="0.25">
      <c r="B1648" s="18"/>
      <c r="C1648" s="17"/>
      <c r="D1648" s="33">
        <f>IFERROR(VLOOKUP(A1648,'Banco de dados'!$A$6:H1844, 8,0),0)</f>
        <v>0</v>
      </c>
      <c r="E1648" s="26">
        <f t="shared" si="77"/>
        <v>0</v>
      </c>
      <c r="F1648" s="29">
        <f t="shared" si="75"/>
        <v>0</v>
      </c>
      <c r="G1648" s="23">
        <f t="shared" si="76"/>
        <v>0</v>
      </c>
      <c r="H1648" s="22">
        <f>IFERROR(VLOOKUP(A1648,'Banco de dados'!$A$6:F1844, 3,0),0)</f>
        <v>0</v>
      </c>
      <c r="I1648" s="24">
        <f>IFERROR(VLOOKUP(A1648,'Banco de dados'!$A$6:$F$199, 5,0),0)</f>
        <v>0</v>
      </c>
      <c r="J1648" s="19"/>
    </row>
    <row r="1649" spans="2:10" x14ac:dyDescent="0.25">
      <c r="B1649" s="18"/>
      <c r="C1649" s="17"/>
      <c r="D1649" s="33">
        <f>IFERROR(VLOOKUP(A1649,'Banco de dados'!$A$6:H1845, 8,0),0)</f>
        <v>0</v>
      </c>
      <c r="E1649" s="26">
        <f t="shared" si="77"/>
        <v>0</v>
      </c>
      <c r="F1649" s="29">
        <f t="shared" si="75"/>
        <v>0</v>
      </c>
      <c r="G1649" s="23">
        <f t="shared" si="76"/>
        <v>0</v>
      </c>
      <c r="H1649" s="22">
        <f>IFERROR(VLOOKUP(A1649,'Banco de dados'!$A$6:F1845, 3,0),0)</f>
        <v>0</v>
      </c>
      <c r="I1649" s="24">
        <f>IFERROR(VLOOKUP(A1649,'Banco de dados'!$A$6:$F$199, 5,0),0)</f>
        <v>0</v>
      </c>
      <c r="J1649" s="19"/>
    </row>
    <row r="1650" spans="2:10" x14ac:dyDescent="0.25">
      <c r="B1650" s="18"/>
      <c r="C1650" s="17"/>
      <c r="D1650" s="33">
        <f>IFERROR(VLOOKUP(A1650,'Banco de dados'!$A$6:H1846, 8,0),0)</f>
        <v>0</v>
      </c>
      <c r="E1650" s="26">
        <f t="shared" si="77"/>
        <v>0</v>
      </c>
      <c r="F1650" s="29">
        <f t="shared" si="75"/>
        <v>0</v>
      </c>
      <c r="G1650" s="23">
        <f t="shared" si="76"/>
        <v>0</v>
      </c>
      <c r="H1650" s="22">
        <f>IFERROR(VLOOKUP(A1650,'Banco de dados'!$A$6:F1846, 3,0),0)</f>
        <v>0</v>
      </c>
      <c r="I1650" s="24">
        <f>IFERROR(VLOOKUP(A1650,'Banco de dados'!$A$6:$F$199, 5,0),0)</f>
        <v>0</v>
      </c>
      <c r="J1650" s="19"/>
    </row>
    <row r="1651" spans="2:10" x14ac:dyDescent="0.25">
      <c r="B1651" s="18"/>
      <c r="C1651" s="17"/>
      <c r="D1651" s="33">
        <f>IFERROR(VLOOKUP(A1651,'Banco de dados'!$A$6:H1847, 8,0),0)</f>
        <v>0</v>
      </c>
      <c r="E1651" s="26">
        <f t="shared" si="77"/>
        <v>0</v>
      </c>
      <c r="F1651" s="29">
        <f t="shared" si="75"/>
        <v>0</v>
      </c>
      <c r="G1651" s="23">
        <f t="shared" si="76"/>
        <v>0</v>
      </c>
      <c r="H1651" s="22">
        <f>IFERROR(VLOOKUP(A1651,'Banco de dados'!$A$6:F1847, 3,0),0)</f>
        <v>0</v>
      </c>
      <c r="I1651" s="24">
        <f>IFERROR(VLOOKUP(A1651,'Banco de dados'!$A$6:$F$199, 5,0),0)</f>
        <v>0</v>
      </c>
      <c r="J1651" s="19"/>
    </row>
    <row r="1652" spans="2:10" x14ac:dyDescent="0.25">
      <c r="B1652" s="18"/>
      <c r="C1652" s="17"/>
      <c r="D1652" s="33">
        <f>IFERROR(VLOOKUP(A1652,'Banco de dados'!$A$6:H1848, 8,0),0)</f>
        <v>0</v>
      </c>
      <c r="E1652" s="26">
        <f t="shared" si="77"/>
        <v>0</v>
      </c>
      <c r="F1652" s="29">
        <f t="shared" si="75"/>
        <v>0</v>
      </c>
      <c r="G1652" s="23">
        <f t="shared" si="76"/>
        <v>0</v>
      </c>
      <c r="H1652" s="22">
        <f>IFERROR(VLOOKUP(A1652,'Banco de dados'!$A$6:F1848, 3,0),0)</f>
        <v>0</v>
      </c>
      <c r="I1652" s="24">
        <f>IFERROR(VLOOKUP(A1652,'Banco de dados'!$A$6:$F$199, 5,0),0)</f>
        <v>0</v>
      </c>
      <c r="J1652" s="19"/>
    </row>
    <row r="1653" spans="2:10" x14ac:dyDescent="0.25">
      <c r="B1653" s="18"/>
      <c r="C1653" s="17"/>
      <c r="D1653" s="33">
        <f>IFERROR(VLOOKUP(A1653,'Banco de dados'!$A$6:H1849, 8,0),0)</f>
        <v>0</v>
      </c>
      <c r="E1653" s="26">
        <f t="shared" si="77"/>
        <v>0</v>
      </c>
      <c r="F1653" s="29">
        <f t="shared" si="75"/>
        <v>0</v>
      </c>
      <c r="G1653" s="23">
        <f t="shared" si="76"/>
        <v>0</v>
      </c>
      <c r="H1653" s="22">
        <f>IFERROR(VLOOKUP(A1653,'Banco de dados'!$A$6:F1849, 3,0),0)</f>
        <v>0</v>
      </c>
      <c r="I1653" s="24">
        <f>IFERROR(VLOOKUP(A1653,'Banco de dados'!$A$6:$F$199, 5,0),0)</f>
        <v>0</v>
      </c>
      <c r="J1653" s="19"/>
    </row>
    <row r="1654" spans="2:10" x14ac:dyDescent="0.25">
      <c r="B1654" s="18"/>
      <c r="C1654" s="17"/>
      <c r="D1654" s="33">
        <f>IFERROR(VLOOKUP(A1654,'Banco de dados'!$A$6:H1850, 8,0),0)</f>
        <v>0</v>
      </c>
      <c r="E1654" s="26">
        <f t="shared" si="77"/>
        <v>0</v>
      </c>
      <c r="F1654" s="29">
        <f t="shared" si="75"/>
        <v>0</v>
      </c>
      <c r="G1654" s="23">
        <f t="shared" si="76"/>
        <v>0</v>
      </c>
      <c r="H1654" s="22">
        <f>IFERROR(VLOOKUP(A1654,'Banco de dados'!$A$6:F1850, 3,0),0)</f>
        <v>0</v>
      </c>
      <c r="I1654" s="24">
        <f>IFERROR(VLOOKUP(A1654,'Banco de dados'!$A$6:$F$199, 5,0),0)</f>
        <v>0</v>
      </c>
      <c r="J1654" s="19"/>
    </row>
    <row r="1655" spans="2:10" x14ac:dyDescent="0.25">
      <c r="B1655" s="18"/>
      <c r="C1655" s="17"/>
      <c r="D1655" s="33">
        <f>IFERROR(VLOOKUP(A1655,'Banco de dados'!$A$6:H1851, 8,0),0)</f>
        <v>0</v>
      </c>
      <c r="E1655" s="26">
        <f t="shared" si="77"/>
        <v>0</v>
      </c>
      <c r="F1655" s="29">
        <f t="shared" si="75"/>
        <v>0</v>
      </c>
      <c r="G1655" s="23">
        <f t="shared" si="76"/>
        <v>0</v>
      </c>
      <c r="H1655" s="22">
        <f>IFERROR(VLOOKUP(A1655,'Banco de dados'!$A$6:F1851, 3,0),0)</f>
        <v>0</v>
      </c>
      <c r="I1655" s="24">
        <f>IFERROR(VLOOKUP(A1655,'Banco de dados'!$A$6:$F$199, 5,0),0)</f>
        <v>0</v>
      </c>
      <c r="J1655" s="19"/>
    </row>
    <row r="1656" spans="2:10" x14ac:dyDescent="0.25">
      <c r="B1656" s="18"/>
      <c r="C1656" s="17"/>
      <c r="D1656" s="33">
        <f>IFERROR(VLOOKUP(A1656,'Banco de dados'!$A$6:H1852, 8,0),0)</f>
        <v>0</v>
      </c>
      <c r="E1656" s="26">
        <f t="shared" si="77"/>
        <v>0</v>
      </c>
      <c r="F1656" s="29">
        <f t="shared" si="75"/>
        <v>0</v>
      </c>
      <c r="G1656" s="23">
        <f t="shared" si="76"/>
        <v>0</v>
      </c>
      <c r="H1656" s="22">
        <f>IFERROR(VLOOKUP(A1656,'Banco de dados'!$A$6:F1852, 3,0),0)</f>
        <v>0</v>
      </c>
      <c r="I1656" s="24">
        <f>IFERROR(VLOOKUP(A1656,'Banco de dados'!$A$6:$F$199, 5,0),0)</f>
        <v>0</v>
      </c>
      <c r="J1656" s="19"/>
    </row>
    <row r="1657" spans="2:10" x14ac:dyDescent="0.25">
      <c r="B1657" s="18"/>
      <c r="C1657" s="17"/>
      <c r="D1657" s="33">
        <f>IFERROR(VLOOKUP(A1657,'Banco de dados'!$A$6:H1853, 8,0),0)</f>
        <v>0</v>
      </c>
      <c r="E1657" s="26">
        <f t="shared" si="77"/>
        <v>0</v>
      </c>
      <c r="F1657" s="29">
        <f t="shared" si="75"/>
        <v>0</v>
      </c>
      <c r="G1657" s="23">
        <f t="shared" si="76"/>
        <v>0</v>
      </c>
      <c r="H1657" s="22">
        <f>IFERROR(VLOOKUP(A1657,'Banco de dados'!$A$6:F1853, 3,0),0)</f>
        <v>0</v>
      </c>
      <c r="I1657" s="24">
        <f>IFERROR(VLOOKUP(A1657,'Banco de dados'!$A$6:$F$199, 5,0),0)</f>
        <v>0</v>
      </c>
      <c r="J1657" s="19"/>
    </row>
    <row r="1658" spans="2:10" x14ac:dyDescent="0.25">
      <c r="B1658" s="18"/>
      <c r="C1658" s="17"/>
      <c r="D1658" s="33">
        <f>IFERROR(VLOOKUP(A1658,'Banco de dados'!$A$6:H1854, 8,0),0)</f>
        <v>0</v>
      </c>
      <c r="E1658" s="26">
        <f t="shared" si="77"/>
        <v>0</v>
      </c>
      <c r="F1658" s="29">
        <f t="shared" si="75"/>
        <v>0</v>
      </c>
      <c r="G1658" s="23">
        <f t="shared" si="76"/>
        <v>0</v>
      </c>
      <c r="H1658" s="22">
        <f>IFERROR(VLOOKUP(A1658,'Banco de dados'!$A$6:F1854, 3,0),0)</f>
        <v>0</v>
      </c>
      <c r="I1658" s="24">
        <f>IFERROR(VLOOKUP(A1658,'Banco de dados'!$A$6:$F$199, 5,0),0)</f>
        <v>0</v>
      </c>
      <c r="J1658" s="19"/>
    </row>
    <row r="1659" spans="2:10" x14ac:dyDescent="0.25">
      <c r="B1659" s="18"/>
      <c r="C1659" s="17"/>
      <c r="D1659" s="33">
        <f>IFERROR(VLOOKUP(A1659,'Banco de dados'!$A$6:H1855, 8,0),0)</f>
        <v>0</v>
      </c>
      <c r="E1659" s="26">
        <f t="shared" si="77"/>
        <v>0</v>
      </c>
      <c r="F1659" s="29">
        <f t="shared" si="75"/>
        <v>0</v>
      </c>
      <c r="G1659" s="23">
        <f t="shared" si="76"/>
        <v>0</v>
      </c>
      <c r="H1659" s="22">
        <f>IFERROR(VLOOKUP(A1659,'Banco de dados'!$A$6:F1855, 3,0),0)</f>
        <v>0</v>
      </c>
      <c r="I1659" s="24">
        <f>IFERROR(VLOOKUP(A1659,'Banco de dados'!$A$6:$F$199, 5,0),0)</f>
        <v>0</v>
      </c>
      <c r="J1659" s="19"/>
    </row>
    <row r="1660" spans="2:10" x14ac:dyDescent="0.25">
      <c r="B1660" s="18"/>
      <c r="C1660" s="17"/>
      <c r="D1660" s="33">
        <f>IFERROR(VLOOKUP(A1660,'Banco de dados'!$A$6:H1856, 8,0),0)</f>
        <v>0</v>
      </c>
      <c r="E1660" s="26">
        <f t="shared" si="77"/>
        <v>0</v>
      </c>
      <c r="F1660" s="29">
        <f t="shared" si="75"/>
        <v>0</v>
      </c>
      <c r="G1660" s="23">
        <f t="shared" si="76"/>
        <v>0</v>
      </c>
      <c r="H1660" s="22">
        <f>IFERROR(VLOOKUP(A1660,'Banco de dados'!$A$6:F1856, 3,0),0)</f>
        <v>0</v>
      </c>
      <c r="I1660" s="24">
        <f>IFERROR(VLOOKUP(A1660,'Banco de dados'!$A$6:$F$199, 5,0),0)</f>
        <v>0</v>
      </c>
      <c r="J1660" s="19"/>
    </row>
    <row r="1661" spans="2:10" x14ac:dyDescent="0.25">
      <c r="B1661" s="18"/>
      <c r="C1661" s="17"/>
      <c r="D1661" s="33">
        <f>IFERROR(VLOOKUP(A1661,'Banco de dados'!$A$6:H1857, 8,0),0)</f>
        <v>0</v>
      </c>
      <c r="E1661" s="26">
        <f t="shared" si="77"/>
        <v>0</v>
      </c>
      <c r="F1661" s="29">
        <f t="shared" si="75"/>
        <v>0</v>
      </c>
      <c r="G1661" s="23">
        <f t="shared" si="76"/>
        <v>0</v>
      </c>
      <c r="H1661" s="22">
        <f>IFERROR(VLOOKUP(A1661,'Banco de dados'!$A$6:F1857, 3,0),0)</f>
        <v>0</v>
      </c>
      <c r="I1661" s="24">
        <f>IFERROR(VLOOKUP(A1661,'Banco de dados'!$A$6:$F$199, 5,0),0)</f>
        <v>0</v>
      </c>
      <c r="J1661" s="19"/>
    </row>
    <row r="1662" spans="2:10" x14ac:dyDescent="0.25">
      <c r="B1662" s="18"/>
      <c r="C1662" s="17"/>
      <c r="D1662" s="33">
        <f>IFERROR(VLOOKUP(A1662,'Banco de dados'!$A$6:H1858, 8,0),0)</f>
        <v>0</v>
      </c>
      <c r="E1662" s="26">
        <f t="shared" si="77"/>
        <v>0</v>
      </c>
      <c r="F1662" s="29">
        <f t="shared" si="75"/>
        <v>0</v>
      </c>
      <c r="G1662" s="23">
        <f t="shared" si="76"/>
        <v>0</v>
      </c>
      <c r="H1662" s="22">
        <f>IFERROR(VLOOKUP(A1662,'Banco de dados'!$A$6:F1858, 3,0),0)</f>
        <v>0</v>
      </c>
      <c r="I1662" s="24">
        <f>IFERROR(VLOOKUP(A1662,'Banco de dados'!$A$6:$F$199, 5,0),0)</f>
        <v>0</v>
      </c>
      <c r="J1662" s="19"/>
    </row>
    <row r="1663" spans="2:10" x14ac:dyDescent="0.25">
      <c r="B1663" s="18"/>
      <c r="C1663" s="17"/>
      <c r="D1663" s="33">
        <f>IFERROR(VLOOKUP(A1663,'Banco de dados'!$A$6:H1859, 8,0),0)</f>
        <v>0</v>
      </c>
      <c r="E1663" s="26">
        <f t="shared" si="77"/>
        <v>0</v>
      </c>
      <c r="F1663" s="29">
        <f t="shared" si="75"/>
        <v>0</v>
      </c>
      <c r="G1663" s="23">
        <f t="shared" si="76"/>
        <v>0</v>
      </c>
      <c r="H1663" s="22">
        <f>IFERROR(VLOOKUP(A1663,'Banco de dados'!$A$6:F1859, 3,0),0)</f>
        <v>0</v>
      </c>
      <c r="I1663" s="24">
        <f>IFERROR(VLOOKUP(A1663,'Banco de dados'!$A$6:$F$199, 5,0),0)</f>
        <v>0</v>
      </c>
      <c r="J1663" s="19"/>
    </row>
    <row r="1664" spans="2:10" x14ac:dyDescent="0.25">
      <c r="B1664" s="18"/>
      <c r="C1664" s="17"/>
      <c r="D1664" s="33">
        <f>IFERROR(VLOOKUP(A1664,'Banco de dados'!$A$6:H1860, 8,0),0)</f>
        <v>0</v>
      </c>
      <c r="E1664" s="26">
        <f t="shared" si="77"/>
        <v>0</v>
      </c>
      <c r="F1664" s="29">
        <f t="shared" si="75"/>
        <v>0</v>
      </c>
      <c r="G1664" s="23">
        <f t="shared" si="76"/>
        <v>0</v>
      </c>
      <c r="H1664" s="22">
        <f>IFERROR(VLOOKUP(A1664,'Banco de dados'!$A$6:F1860, 3,0),0)</f>
        <v>0</v>
      </c>
      <c r="I1664" s="24">
        <f>IFERROR(VLOOKUP(A1664,'Banco de dados'!$A$6:$F$199, 5,0),0)</f>
        <v>0</v>
      </c>
      <c r="J1664" s="19"/>
    </row>
    <row r="1665" spans="2:10" x14ac:dyDescent="0.25">
      <c r="B1665" s="18"/>
      <c r="C1665" s="17"/>
      <c r="D1665" s="33">
        <f>IFERROR(VLOOKUP(A1665,'Banco de dados'!$A$6:H1861, 8,0),0)</f>
        <v>0</v>
      </c>
      <c r="E1665" s="26">
        <f t="shared" si="77"/>
        <v>0</v>
      </c>
      <c r="F1665" s="29">
        <f t="shared" si="75"/>
        <v>0</v>
      </c>
      <c r="G1665" s="23">
        <f t="shared" si="76"/>
        <v>0</v>
      </c>
      <c r="H1665" s="22">
        <f>IFERROR(VLOOKUP(A1665,'Banco de dados'!$A$6:F1861, 3,0),0)</f>
        <v>0</v>
      </c>
      <c r="I1665" s="24">
        <f>IFERROR(VLOOKUP(A1665,'Banco de dados'!$A$6:$F$199, 5,0),0)</f>
        <v>0</v>
      </c>
      <c r="J1665" s="19"/>
    </row>
    <row r="1666" spans="2:10" x14ac:dyDescent="0.25">
      <c r="B1666" s="18"/>
      <c r="C1666" s="17"/>
      <c r="D1666" s="33">
        <f>IFERROR(VLOOKUP(A1666,'Banco de dados'!$A$6:H1862, 8,0),0)</f>
        <v>0</v>
      </c>
      <c r="E1666" s="26">
        <f t="shared" si="77"/>
        <v>0</v>
      </c>
      <c r="F1666" s="29">
        <f t="shared" si="75"/>
        <v>0</v>
      </c>
      <c r="G1666" s="23">
        <f t="shared" si="76"/>
        <v>0</v>
      </c>
      <c r="H1666" s="22">
        <f>IFERROR(VLOOKUP(A1666,'Banco de dados'!$A$6:F1862, 3,0),0)</f>
        <v>0</v>
      </c>
      <c r="I1666" s="24">
        <f>IFERROR(VLOOKUP(A1666,'Banco de dados'!$A$6:$F$199, 5,0),0)</f>
        <v>0</v>
      </c>
      <c r="J1666" s="19"/>
    </row>
    <row r="1667" spans="2:10" x14ac:dyDescent="0.25">
      <c r="B1667" s="18"/>
      <c r="C1667" s="17"/>
      <c r="D1667" s="33">
        <f>IFERROR(VLOOKUP(A1667,'Banco de dados'!$A$6:H1863, 8,0),0)</f>
        <v>0</v>
      </c>
      <c r="E1667" s="26">
        <f t="shared" si="77"/>
        <v>0</v>
      </c>
      <c r="F1667" s="29">
        <f t="shared" ref="F1667:F1730" si="78">E1667*I1667</f>
        <v>0</v>
      </c>
      <c r="G1667" s="23">
        <f t="shared" ref="G1667:G1730" si="79">E1667*H1667</f>
        <v>0</v>
      </c>
      <c r="H1667" s="22">
        <f>IFERROR(VLOOKUP(A1667,'Banco de dados'!$A$6:F1863, 3,0),0)</f>
        <v>0</v>
      </c>
      <c r="I1667" s="24">
        <f>IFERROR(VLOOKUP(A1667,'Banco de dados'!$A$6:$F$199, 5,0),0)</f>
        <v>0</v>
      </c>
      <c r="J1667" s="19"/>
    </row>
    <row r="1668" spans="2:10" x14ac:dyDescent="0.25">
      <c r="B1668" s="18"/>
      <c r="C1668" s="17"/>
      <c r="D1668" s="33">
        <f>IFERROR(VLOOKUP(A1668,'Banco de dados'!$A$6:H1864, 8,0),0)</f>
        <v>0</v>
      </c>
      <c r="E1668" s="26">
        <f t="shared" ref="E1668:E1731" si="80">B1668*C1668</f>
        <v>0</v>
      </c>
      <c r="F1668" s="29">
        <f t="shared" si="78"/>
        <v>0</v>
      </c>
      <c r="G1668" s="23">
        <f t="shared" si="79"/>
        <v>0</v>
      </c>
      <c r="H1668" s="22">
        <f>IFERROR(VLOOKUP(A1668,'Banco de dados'!$A$6:F1864, 3,0),0)</f>
        <v>0</v>
      </c>
      <c r="I1668" s="24">
        <f>IFERROR(VLOOKUP(A1668,'Banco de dados'!$A$6:$F$199, 5,0),0)</f>
        <v>0</v>
      </c>
      <c r="J1668" s="19"/>
    </row>
    <row r="1669" spans="2:10" x14ac:dyDescent="0.25">
      <c r="B1669" s="18"/>
      <c r="C1669" s="17"/>
      <c r="D1669" s="33">
        <f>IFERROR(VLOOKUP(A1669,'Banco de dados'!$A$6:H1865, 8,0),0)</f>
        <v>0</v>
      </c>
      <c r="E1669" s="26">
        <f t="shared" si="80"/>
        <v>0</v>
      </c>
      <c r="F1669" s="29">
        <f t="shared" si="78"/>
        <v>0</v>
      </c>
      <c r="G1669" s="23">
        <f t="shared" si="79"/>
        <v>0</v>
      </c>
      <c r="H1669" s="22">
        <f>IFERROR(VLOOKUP(A1669,'Banco de dados'!$A$6:F1865, 3,0),0)</f>
        <v>0</v>
      </c>
      <c r="I1669" s="24">
        <f>IFERROR(VLOOKUP(A1669,'Banco de dados'!$A$6:$F$199, 5,0),0)</f>
        <v>0</v>
      </c>
      <c r="J1669" s="19"/>
    </row>
    <row r="1670" spans="2:10" x14ac:dyDescent="0.25">
      <c r="B1670" s="18"/>
      <c r="C1670" s="17"/>
      <c r="D1670" s="33">
        <f>IFERROR(VLOOKUP(A1670,'Banco de dados'!$A$6:H1866, 8,0),0)</f>
        <v>0</v>
      </c>
      <c r="E1670" s="26">
        <f t="shared" si="80"/>
        <v>0</v>
      </c>
      <c r="F1670" s="29">
        <f t="shared" si="78"/>
        <v>0</v>
      </c>
      <c r="G1670" s="23">
        <f t="shared" si="79"/>
        <v>0</v>
      </c>
      <c r="H1670" s="22">
        <f>IFERROR(VLOOKUP(A1670,'Banco de dados'!$A$6:F1866, 3,0),0)</f>
        <v>0</v>
      </c>
      <c r="I1670" s="24">
        <f>IFERROR(VLOOKUP(A1670,'Banco de dados'!$A$6:$F$199, 5,0),0)</f>
        <v>0</v>
      </c>
      <c r="J1670" s="19"/>
    </row>
    <row r="1671" spans="2:10" x14ac:dyDescent="0.25">
      <c r="B1671" s="18"/>
      <c r="C1671" s="17"/>
      <c r="D1671" s="33">
        <f>IFERROR(VLOOKUP(A1671,'Banco de dados'!$A$6:H1867, 8,0),0)</f>
        <v>0</v>
      </c>
      <c r="E1671" s="26">
        <f t="shared" si="80"/>
        <v>0</v>
      </c>
      <c r="F1671" s="29">
        <f t="shared" si="78"/>
        <v>0</v>
      </c>
      <c r="G1671" s="23">
        <f t="shared" si="79"/>
        <v>0</v>
      </c>
      <c r="H1671" s="22">
        <f>IFERROR(VLOOKUP(A1671,'Banco de dados'!$A$6:F1867, 3,0),0)</f>
        <v>0</v>
      </c>
      <c r="I1671" s="24">
        <f>IFERROR(VLOOKUP(A1671,'Banco de dados'!$A$6:$F$199, 5,0),0)</f>
        <v>0</v>
      </c>
      <c r="J1671" s="19"/>
    </row>
    <row r="1672" spans="2:10" x14ac:dyDescent="0.25">
      <c r="B1672" s="18"/>
      <c r="C1672" s="17"/>
      <c r="D1672" s="33">
        <f>IFERROR(VLOOKUP(A1672,'Banco de dados'!$A$6:H1868, 8,0),0)</f>
        <v>0</v>
      </c>
      <c r="E1672" s="26">
        <f t="shared" si="80"/>
        <v>0</v>
      </c>
      <c r="F1672" s="29">
        <f t="shared" si="78"/>
        <v>0</v>
      </c>
      <c r="G1672" s="23">
        <f t="shared" si="79"/>
        <v>0</v>
      </c>
      <c r="H1672" s="22">
        <f>IFERROR(VLOOKUP(A1672,'Banco de dados'!$A$6:F1868, 3,0),0)</f>
        <v>0</v>
      </c>
      <c r="I1672" s="24">
        <f>IFERROR(VLOOKUP(A1672,'Banco de dados'!$A$6:$F$199, 5,0),0)</f>
        <v>0</v>
      </c>
      <c r="J1672" s="19"/>
    </row>
    <row r="1673" spans="2:10" x14ac:dyDescent="0.25">
      <c r="B1673" s="18"/>
      <c r="C1673" s="17"/>
      <c r="D1673" s="33">
        <f>IFERROR(VLOOKUP(A1673,'Banco de dados'!$A$6:H1869, 8,0),0)</f>
        <v>0</v>
      </c>
      <c r="E1673" s="26">
        <f t="shared" si="80"/>
        <v>0</v>
      </c>
      <c r="F1673" s="29">
        <f t="shared" si="78"/>
        <v>0</v>
      </c>
      <c r="G1673" s="23">
        <f t="shared" si="79"/>
        <v>0</v>
      </c>
      <c r="H1673" s="22">
        <f>IFERROR(VLOOKUP(A1673,'Banco de dados'!$A$6:F1869, 3,0),0)</f>
        <v>0</v>
      </c>
      <c r="I1673" s="24">
        <f>IFERROR(VLOOKUP(A1673,'Banco de dados'!$A$6:$F$199, 5,0),0)</f>
        <v>0</v>
      </c>
      <c r="J1673" s="19"/>
    </row>
    <row r="1674" spans="2:10" x14ac:dyDescent="0.25">
      <c r="B1674" s="18"/>
      <c r="C1674" s="17"/>
      <c r="D1674" s="33">
        <f>IFERROR(VLOOKUP(A1674,'Banco de dados'!$A$6:H1870, 8,0),0)</f>
        <v>0</v>
      </c>
      <c r="E1674" s="26">
        <f t="shared" si="80"/>
        <v>0</v>
      </c>
      <c r="F1674" s="29">
        <f t="shared" si="78"/>
        <v>0</v>
      </c>
      <c r="G1674" s="23">
        <f t="shared" si="79"/>
        <v>0</v>
      </c>
      <c r="H1674" s="22">
        <f>IFERROR(VLOOKUP(A1674,'Banco de dados'!$A$6:F1870, 3,0),0)</f>
        <v>0</v>
      </c>
      <c r="I1674" s="24">
        <f>IFERROR(VLOOKUP(A1674,'Banco de dados'!$A$6:$F$199, 5,0),0)</f>
        <v>0</v>
      </c>
      <c r="J1674" s="19"/>
    </row>
    <row r="1675" spans="2:10" x14ac:dyDescent="0.25">
      <c r="B1675" s="18"/>
      <c r="C1675" s="17"/>
      <c r="D1675" s="33">
        <f>IFERROR(VLOOKUP(A1675,'Banco de dados'!$A$6:H1871, 8,0),0)</f>
        <v>0</v>
      </c>
      <c r="E1675" s="26">
        <f t="shared" si="80"/>
        <v>0</v>
      </c>
      <c r="F1675" s="29">
        <f t="shared" si="78"/>
        <v>0</v>
      </c>
      <c r="G1675" s="23">
        <f t="shared" si="79"/>
        <v>0</v>
      </c>
      <c r="H1675" s="22">
        <f>IFERROR(VLOOKUP(A1675,'Banco de dados'!$A$6:F1871, 3,0),0)</f>
        <v>0</v>
      </c>
      <c r="I1675" s="24">
        <f>IFERROR(VLOOKUP(A1675,'Banco de dados'!$A$6:$F$199, 5,0),0)</f>
        <v>0</v>
      </c>
      <c r="J1675" s="19"/>
    </row>
    <row r="1676" spans="2:10" x14ac:dyDescent="0.25">
      <c r="B1676" s="18"/>
      <c r="C1676" s="17"/>
      <c r="D1676" s="33">
        <f>IFERROR(VLOOKUP(A1676,'Banco de dados'!$A$6:H1872, 8,0),0)</f>
        <v>0</v>
      </c>
      <c r="E1676" s="26">
        <f t="shared" si="80"/>
        <v>0</v>
      </c>
      <c r="F1676" s="29">
        <f t="shared" si="78"/>
        <v>0</v>
      </c>
      <c r="G1676" s="23">
        <f t="shared" si="79"/>
        <v>0</v>
      </c>
      <c r="H1676" s="22">
        <f>IFERROR(VLOOKUP(A1676,'Banco de dados'!$A$6:F1872, 3,0),0)</f>
        <v>0</v>
      </c>
      <c r="I1676" s="24">
        <f>IFERROR(VLOOKUP(A1676,'Banco de dados'!$A$6:$F$199, 5,0),0)</f>
        <v>0</v>
      </c>
      <c r="J1676" s="19"/>
    </row>
    <row r="1677" spans="2:10" x14ac:dyDescent="0.25">
      <c r="B1677" s="18"/>
      <c r="C1677" s="17"/>
      <c r="D1677" s="33">
        <f>IFERROR(VLOOKUP(A1677,'Banco de dados'!$A$6:H1873, 8,0),0)</f>
        <v>0</v>
      </c>
      <c r="E1677" s="26">
        <f t="shared" si="80"/>
        <v>0</v>
      </c>
      <c r="F1677" s="29">
        <f t="shared" si="78"/>
        <v>0</v>
      </c>
      <c r="G1677" s="23">
        <f t="shared" si="79"/>
        <v>0</v>
      </c>
      <c r="H1677" s="22">
        <f>IFERROR(VLOOKUP(A1677,'Banco de dados'!$A$6:F1873, 3,0),0)</f>
        <v>0</v>
      </c>
      <c r="I1677" s="24">
        <f>IFERROR(VLOOKUP(A1677,'Banco de dados'!$A$6:$F$199, 5,0),0)</f>
        <v>0</v>
      </c>
      <c r="J1677" s="19"/>
    </row>
    <row r="1678" spans="2:10" x14ac:dyDescent="0.25">
      <c r="B1678" s="18"/>
      <c r="C1678" s="17"/>
      <c r="D1678" s="33">
        <f>IFERROR(VLOOKUP(A1678,'Banco de dados'!$A$6:H1874, 8,0),0)</f>
        <v>0</v>
      </c>
      <c r="E1678" s="26">
        <f t="shared" si="80"/>
        <v>0</v>
      </c>
      <c r="F1678" s="29">
        <f t="shared" si="78"/>
        <v>0</v>
      </c>
      <c r="G1678" s="23">
        <f t="shared" si="79"/>
        <v>0</v>
      </c>
      <c r="H1678" s="22">
        <f>IFERROR(VLOOKUP(A1678,'Banco de dados'!$A$6:F1874, 3,0),0)</f>
        <v>0</v>
      </c>
      <c r="I1678" s="24">
        <f>IFERROR(VLOOKUP(A1678,'Banco de dados'!$A$6:$F$199, 5,0),0)</f>
        <v>0</v>
      </c>
      <c r="J1678" s="19"/>
    </row>
    <row r="1679" spans="2:10" x14ac:dyDescent="0.25">
      <c r="B1679" s="18"/>
      <c r="C1679" s="17"/>
      <c r="D1679" s="33">
        <f>IFERROR(VLOOKUP(A1679,'Banco de dados'!$A$6:H1875, 8,0),0)</f>
        <v>0</v>
      </c>
      <c r="E1679" s="26">
        <f t="shared" si="80"/>
        <v>0</v>
      </c>
      <c r="F1679" s="29">
        <f t="shared" si="78"/>
        <v>0</v>
      </c>
      <c r="G1679" s="23">
        <f t="shared" si="79"/>
        <v>0</v>
      </c>
      <c r="H1679" s="22">
        <f>IFERROR(VLOOKUP(A1679,'Banco de dados'!$A$6:F1875, 3,0),0)</f>
        <v>0</v>
      </c>
      <c r="I1679" s="24">
        <f>IFERROR(VLOOKUP(A1679,'Banco de dados'!$A$6:$F$199, 5,0),0)</f>
        <v>0</v>
      </c>
      <c r="J1679" s="19"/>
    </row>
    <row r="1680" spans="2:10" x14ac:dyDescent="0.25">
      <c r="B1680" s="18"/>
      <c r="C1680" s="17"/>
      <c r="D1680" s="33">
        <f>IFERROR(VLOOKUP(A1680,'Banco de dados'!$A$6:H1876, 8,0),0)</f>
        <v>0</v>
      </c>
      <c r="E1680" s="26">
        <f t="shared" si="80"/>
        <v>0</v>
      </c>
      <c r="F1680" s="29">
        <f t="shared" si="78"/>
        <v>0</v>
      </c>
      <c r="G1680" s="23">
        <f t="shared" si="79"/>
        <v>0</v>
      </c>
      <c r="H1680" s="22">
        <f>IFERROR(VLOOKUP(A1680,'Banco de dados'!$A$6:F1876, 3,0),0)</f>
        <v>0</v>
      </c>
      <c r="I1680" s="24">
        <f>IFERROR(VLOOKUP(A1680,'Banco de dados'!$A$6:$F$199, 5,0),0)</f>
        <v>0</v>
      </c>
      <c r="J1680" s="19"/>
    </row>
    <row r="1681" spans="2:10" x14ac:dyDescent="0.25">
      <c r="B1681" s="18"/>
      <c r="C1681" s="17"/>
      <c r="D1681" s="33">
        <f>IFERROR(VLOOKUP(A1681,'Banco de dados'!$A$6:H1877, 8,0),0)</f>
        <v>0</v>
      </c>
      <c r="E1681" s="26">
        <f t="shared" si="80"/>
        <v>0</v>
      </c>
      <c r="F1681" s="29">
        <f t="shared" si="78"/>
        <v>0</v>
      </c>
      <c r="G1681" s="23">
        <f t="shared" si="79"/>
        <v>0</v>
      </c>
      <c r="H1681" s="22">
        <f>IFERROR(VLOOKUP(A1681,'Banco de dados'!$A$6:F1877, 3,0),0)</f>
        <v>0</v>
      </c>
      <c r="I1681" s="24">
        <f>IFERROR(VLOOKUP(A1681,'Banco de dados'!$A$6:$F$199, 5,0),0)</f>
        <v>0</v>
      </c>
      <c r="J1681" s="19"/>
    </row>
    <row r="1682" spans="2:10" x14ac:dyDescent="0.25">
      <c r="B1682" s="18"/>
      <c r="C1682" s="17"/>
      <c r="D1682" s="33">
        <f>IFERROR(VLOOKUP(A1682,'Banco de dados'!$A$6:H1878, 8,0),0)</f>
        <v>0</v>
      </c>
      <c r="E1682" s="26">
        <f t="shared" si="80"/>
        <v>0</v>
      </c>
      <c r="F1682" s="29">
        <f t="shared" si="78"/>
        <v>0</v>
      </c>
      <c r="G1682" s="23">
        <f t="shared" si="79"/>
        <v>0</v>
      </c>
      <c r="H1682" s="22">
        <f>IFERROR(VLOOKUP(A1682,'Banco de dados'!$A$6:F1878, 3,0),0)</f>
        <v>0</v>
      </c>
      <c r="I1682" s="24">
        <f>IFERROR(VLOOKUP(A1682,'Banco de dados'!$A$6:$F$199, 5,0),0)</f>
        <v>0</v>
      </c>
      <c r="J1682" s="19"/>
    </row>
    <row r="1683" spans="2:10" x14ac:dyDescent="0.25">
      <c r="B1683" s="18"/>
      <c r="C1683" s="17"/>
      <c r="D1683" s="33">
        <f>IFERROR(VLOOKUP(A1683,'Banco de dados'!$A$6:H1879, 8,0),0)</f>
        <v>0</v>
      </c>
      <c r="E1683" s="26">
        <f t="shared" si="80"/>
        <v>0</v>
      </c>
      <c r="F1683" s="29">
        <f t="shared" si="78"/>
        <v>0</v>
      </c>
      <c r="G1683" s="23">
        <f t="shared" si="79"/>
        <v>0</v>
      </c>
      <c r="H1683" s="22">
        <f>IFERROR(VLOOKUP(A1683,'Banco de dados'!$A$6:F1879, 3,0),0)</f>
        <v>0</v>
      </c>
      <c r="I1683" s="24">
        <f>IFERROR(VLOOKUP(A1683,'Banco de dados'!$A$6:$F$199, 5,0),0)</f>
        <v>0</v>
      </c>
      <c r="J1683" s="19"/>
    </row>
    <row r="1684" spans="2:10" x14ac:dyDescent="0.25">
      <c r="B1684" s="18"/>
      <c r="C1684" s="17"/>
      <c r="D1684" s="33">
        <f>IFERROR(VLOOKUP(A1684,'Banco de dados'!$A$6:H1880, 8,0),0)</f>
        <v>0</v>
      </c>
      <c r="E1684" s="26">
        <f t="shared" si="80"/>
        <v>0</v>
      </c>
      <c r="F1684" s="29">
        <f t="shared" si="78"/>
        <v>0</v>
      </c>
      <c r="G1684" s="23">
        <f t="shared" si="79"/>
        <v>0</v>
      </c>
      <c r="H1684" s="22">
        <f>IFERROR(VLOOKUP(A1684,'Banco de dados'!$A$6:F1880, 3,0),0)</f>
        <v>0</v>
      </c>
      <c r="I1684" s="24">
        <f>IFERROR(VLOOKUP(A1684,'Banco de dados'!$A$6:$F$199, 5,0),0)</f>
        <v>0</v>
      </c>
      <c r="J1684" s="19"/>
    </row>
    <row r="1685" spans="2:10" x14ac:dyDescent="0.25">
      <c r="B1685" s="18"/>
      <c r="C1685" s="17"/>
      <c r="D1685" s="33">
        <f>IFERROR(VLOOKUP(A1685,'Banco de dados'!$A$6:H1881, 8,0),0)</f>
        <v>0</v>
      </c>
      <c r="E1685" s="26">
        <f t="shared" si="80"/>
        <v>0</v>
      </c>
      <c r="F1685" s="29">
        <f t="shared" si="78"/>
        <v>0</v>
      </c>
      <c r="G1685" s="23">
        <f t="shared" si="79"/>
        <v>0</v>
      </c>
      <c r="H1685" s="22">
        <f>IFERROR(VLOOKUP(A1685,'Banco de dados'!$A$6:F1881, 3,0),0)</f>
        <v>0</v>
      </c>
      <c r="I1685" s="24">
        <f>IFERROR(VLOOKUP(A1685,'Banco de dados'!$A$6:$F$199, 5,0),0)</f>
        <v>0</v>
      </c>
      <c r="J1685" s="19"/>
    </row>
    <row r="1686" spans="2:10" x14ac:dyDescent="0.25">
      <c r="B1686" s="18"/>
      <c r="C1686" s="17"/>
      <c r="D1686" s="33">
        <f>IFERROR(VLOOKUP(A1686,'Banco de dados'!$A$6:H1882, 8,0),0)</f>
        <v>0</v>
      </c>
      <c r="E1686" s="26">
        <f t="shared" si="80"/>
        <v>0</v>
      </c>
      <c r="F1686" s="29">
        <f t="shared" si="78"/>
        <v>0</v>
      </c>
      <c r="G1686" s="23">
        <f t="shared" si="79"/>
        <v>0</v>
      </c>
      <c r="H1686" s="22">
        <f>IFERROR(VLOOKUP(A1686,'Banco de dados'!$A$6:F1882, 3,0),0)</f>
        <v>0</v>
      </c>
      <c r="I1686" s="24">
        <f>IFERROR(VLOOKUP(A1686,'Banco de dados'!$A$6:$F$199, 5,0),0)</f>
        <v>0</v>
      </c>
      <c r="J1686" s="19"/>
    </row>
    <row r="1687" spans="2:10" x14ac:dyDescent="0.25">
      <c r="B1687" s="18"/>
      <c r="C1687" s="17"/>
      <c r="D1687" s="33">
        <f>IFERROR(VLOOKUP(A1687,'Banco de dados'!$A$6:H1883, 8,0),0)</f>
        <v>0</v>
      </c>
      <c r="E1687" s="26">
        <f t="shared" si="80"/>
        <v>0</v>
      </c>
      <c r="F1687" s="29">
        <f t="shared" si="78"/>
        <v>0</v>
      </c>
      <c r="G1687" s="23">
        <f t="shared" si="79"/>
        <v>0</v>
      </c>
      <c r="H1687" s="22">
        <f>IFERROR(VLOOKUP(A1687,'Banco de dados'!$A$6:F1883, 3,0),0)</f>
        <v>0</v>
      </c>
      <c r="I1687" s="24">
        <f>IFERROR(VLOOKUP(A1687,'Banco de dados'!$A$6:$F$199, 5,0),0)</f>
        <v>0</v>
      </c>
      <c r="J1687" s="19"/>
    </row>
    <row r="1688" spans="2:10" x14ac:dyDescent="0.25">
      <c r="B1688" s="18"/>
      <c r="C1688" s="17"/>
      <c r="D1688" s="33">
        <f>IFERROR(VLOOKUP(A1688,'Banco de dados'!$A$6:H1884, 8,0),0)</f>
        <v>0</v>
      </c>
      <c r="E1688" s="26">
        <f t="shared" si="80"/>
        <v>0</v>
      </c>
      <c r="F1688" s="29">
        <f t="shared" si="78"/>
        <v>0</v>
      </c>
      <c r="G1688" s="23">
        <f t="shared" si="79"/>
        <v>0</v>
      </c>
      <c r="H1688" s="22">
        <f>IFERROR(VLOOKUP(A1688,'Banco de dados'!$A$6:F1884, 3,0),0)</f>
        <v>0</v>
      </c>
      <c r="I1688" s="24">
        <f>IFERROR(VLOOKUP(A1688,'Banco de dados'!$A$6:$F$199, 5,0),0)</f>
        <v>0</v>
      </c>
      <c r="J1688" s="19"/>
    </row>
    <row r="1689" spans="2:10" x14ac:dyDescent="0.25">
      <c r="B1689" s="18"/>
      <c r="C1689" s="17"/>
      <c r="D1689" s="33">
        <f>IFERROR(VLOOKUP(A1689,'Banco de dados'!$A$6:H1885, 8,0),0)</f>
        <v>0</v>
      </c>
      <c r="E1689" s="26">
        <f t="shared" si="80"/>
        <v>0</v>
      </c>
      <c r="F1689" s="29">
        <f t="shared" si="78"/>
        <v>0</v>
      </c>
      <c r="G1689" s="23">
        <f t="shared" si="79"/>
        <v>0</v>
      </c>
      <c r="H1689" s="22">
        <f>IFERROR(VLOOKUP(A1689,'Banco de dados'!$A$6:F1885, 3,0),0)</f>
        <v>0</v>
      </c>
      <c r="I1689" s="24">
        <f>IFERROR(VLOOKUP(A1689,'Banco de dados'!$A$6:$F$199, 5,0),0)</f>
        <v>0</v>
      </c>
      <c r="J1689" s="19"/>
    </row>
    <row r="1690" spans="2:10" x14ac:dyDescent="0.25">
      <c r="B1690" s="18"/>
      <c r="C1690" s="17"/>
      <c r="D1690" s="33">
        <f>IFERROR(VLOOKUP(A1690,'Banco de dados'!$A$6:H1886, 8,0),0)</f>
        <v>0</v>
      </c>
      <c r="E1690" s="26">
        <f t="shared" si="80"/>
        <v>0</v>
      </c>
      <c r="F1690" s="29">
        <f t="shared" si="78"/>
        <v>0</v>
      </c>
      <c r="G1690" s="23">
        <f t="shared" si="79"/>
        <v>0</v>
      </c>
      <c r="H1690" s="22">
        <f>IFERROR(VLOOKUP(A1690,'Banco de dados'!$A$6:F1886, 3,0),0)</f>
        <v>0</v>
      </c>
      <c r="I1690" s="24">
        <f>IFERROR(VLOOKUP(A1690,'Banco de dados'!$A$6:$F$199, 5,0),0)</f>
        <v>0</v>
      </c>
      <c r="J1690" s="19"/>
    </row>
    <row r="1691" spans="2:10" x14ac:dyDescent="0.25">
      <c r="B1691" s="18"/>
      <c r="C1691" s="17"/>
      <c r="D1691" s="33">
        <f>IFERROR(VLOOKUP(A1691,'Banco de dados'!$A$6:H1887, 8,0),0)</f>
        <v>0</v>
      </c>
      <c r="E1691" s="26">
        <f t="shared" si="80"/>
        <v>0</v>
      </c>
      <c r="F1691" s="29">
        <f t="shared" si="78"/>
        <v>0</v>
      </c>
      <c r="G1691" s="23">
        <f t="shared" si="79"/>
        <v>0</v>
      </c>
      <c r="H1691" s="22">
        <f>IFERROR(VLOOKUP(A1691,'Banco de dados'!$A$6:F1887, 3,0),0)</f>
        <v>0</v>
      </c>
      <c r="I1691" s="24">
        <f>IFERROR(VLOOKUP(A1691,'Banco de dados'!$A$6:$F$199, 5,0),0)</f>
        <v>0</v>
      </c>
      <c r="J1691" s="19"/>
    </row>
    <row r="1692" spans="2:10" x14ac:dyDescent="0.25">
      <c r="B1692" s="18"/>
      <c r="C1692" s="17"/>
      <c r="D1692" s="33">
        <f>IFERROR(VLOOKUP(A1692,'Banco de dados'!$A$6:H1888, 8,0),0)</f>
        <v>0</v>
      </c>
      <c r="E1692" s="26">
        <f t="shared" si="80"/>
        <v>0</v>
      </c>
      <c r="F1692" s="29">
        <f t="shared" si="78"/>
        <v>0</v>
      </c>
      <c r="G1692" s="23">
        <f t="shared" si="79"/>
        <v>0</v>
      </c>
      <c r="H1692" s="22">
        <f>IFERROR(VLOOKUP(A1692,'Banco de dados'!$A$6:F1888, 3,0),0)</f>
        <v>0</v>
      </c>
      <c r="I1692" s="24">
        <f>IFERROR(VLOOKUP(A1692,'Banco de dados'!$A$6:$F$199, 5,0),0)</f>
        <v>0</v>
      </c>
      <c r="J1692" s="19"/>
    </row>
    <row r="1693" spans="2:10" x14ac:dyDescent="0.25">
      <c r="B1693" s="18"/>
      <c r="C1693" s="17"/>
      <c r="D1693" s="33">
        <f>IFERROR(VLOOKUP(A1693,'Banco de dados'!$A$6:H1889, 8,0),0)</f>
        <v>0</v>
      </c>
      <c r="E1693" s="26">
        <f t="shared" si="80"/>
        <v>0</v>
      </c>
      <c r="F1693" s="29">
        <f t="shared" si="78"/>
        <v>0</v>
      </c>
      <c r="G1693" s="23">
        <f t="shared" si="79"/>
        <v>0</v>
      </c>
      <c r="H1693" s="22">
        <f>IFERROR(VLOOKUP(A1693,'Banco de dados'!$A$6:F1889, 3,0),0)</f>
        <v>0</v>
      </c>
      <c r="I1693" s="24">
        <f>IFERROR(VLOOKUP(A1693,'Banco de dados'!$A$6:$F$199, 5,0),0)</f>
        <v>0</v>
      </c>
      <c r="J1693" s="19"/>
    </row>
    <row r="1694" spans="2:10" x14ac:dyDescent="0.25">
      <c r="B1694" s="18"/>
      <c r="C1694" s="17"/>
      <c r="D1694" s="33">
        <f>IFERROR(VLOOKUP(A1694,'Banco de dados'!$A$6:H1890, 8,0),0)</f>
        <v>0</v>
      </c>
      <c r="E1694" s="26">
        <f t="shared" si="80"/>
        <v>0</v>
      </c>
      <c r="F1694" s="29">
        <f t="shared" si="78"/>
        <v>0</v>
      </c>
      <c r="G1694" s="23">
        <f t="shared" si="79"/>
        <v>0</v>
      </c>
      <c r="H1694" s="22">
        <f>IFERROR(VLOOKUP(A1694,'Banco de dados'!$A$6:F1890, 3,0),0)</f>
        <v>0</v>
      </c>
      <c r="I1694" s="24">
        <f>IFERROR(VLOOKUP(A1694,'Banco de dados'!$A$6:$F$199, 5,0),0)</f>
        <v>0</v>
      </c>
      <c r="J1694" s="19"/>
    </row>
    <row r="1695" spans="2:10" x14ac:dyDescent="0.25">
      <c r="B1695" s="18"/>
      <c r="C1695" s="17"/>
      <c r="D1695" s="33">
        <f>IFERROR(VLOOKUP(A1695,'Banco de dados'!$A$6:H1891, 8,0),0)</f>
        <v>0</v>
      </c>
      <c r="E1695" s="26">
        <f t="shared" si="80"/>
        <v>0</v>
      </c>
      <c r="F1695" s="29">
        <f t="shared" si="78"/>
        <v>0</v>
      </c>
      <c r="G1695" s="23">
        <f t="shared" si="79"/>
        <v>0</v>
      </c>
      <c r="H1695" s="22">
        <f>IFERROR(VLOOKUP(A1695,'Banco de dados'!$A$6:F1891, 3,0),0)</f>
        <v>0</v>
      </c>
      <c r="I1695" s="24">
        <f>IFERROR(VLOOKUP(A1695,'Banco de dados'!$A$6:$F$199, 5,0),0)</f>
        <v>0</v>
      </c>
      <c r="J1695" s="19"/>
    </row>
    <row r="1696" spans="2:10" x14ac:dyDescent="0.25">
      <c r="B1696" s="18"/>
      <c r="C1696" s="17"/>
      <c r="D1696" s="33">
        <f>IFERROR(VLOOKUP(A1696,'Banco de dados'!$A$6:H1892, 8,0),0)</f>
        <v>0</v>
      </c>
      <c r="E1696" s="26">
        <f t="shared" si="80"/>
        <v>0</v>
      </c>
      <c r="F1696" s="29">
        <f t="shared" si="78"/>
        <v>0</v>
      </c>
      <c r="G1696" s="23">
        <f t="shared" si="79"/>
        <v>0</v>
      </c>
      <c r="H1696" s="22">
        <f>IFERROR(VLOOKUP(A1696,'Banco de dados'!$A$6:F1892, 3,0),0)</f>
        <v>0</v>
      </c>
      <c r="I1696" s="24">
        <f>IFERROR(VLOOKUP(A1696,'Banco de dados'!$A$6:$F$199, 5,0),0)</f>
        <v>0</v>
      </c>
      <c r="J1696" s="19"/>
    </row>
    <row r="1697" spans="2:10" x14ac:dyDescent="0.25">
      <c r="B1697" s="18"/>
      <c r="C1697" s="17"/>
      <c r="D1697" s="33">
        <f>IFERROR(VLOOKUP(A1697,'Banco de dados'!$A$6:H1893, 8,0),0)</f>
        <v>0</v>
      </c>
      <c r="E1697" s="26">
        <f t="shared" si="80"/>
        <v>0</v>
      </c>
      <c r="F1697" s="29">
        <f t="shared" si="78"/>
        <v>0</v>
      </c>
      <c r="G1697" s="23">
        <f t="shared" si="79"/>
        <v>0</v>
      </c>
      <c r="H1697" s="22">
        <f>IFERROR(VLOOKUP(A1697,'Banco de dados'!$A$6:F1893, 3,0),0)</f>
        <v>0</v>
      </c>
      <c r="I1697" s="24">
        <f>IFERROR(VLOOKUP(A1697,'Banco de dados'!$A$6:$F$199, 5,0),0)</f>
        <v>0</v>
      </c>
      <c r="J1697" s="19"/>
    </row>
    <row r="1698" spans="2:10" x14ac:dyDescent="0.25">
      <c r="B1698" s="18"/>
      <c r="C1698" s="17"/>
      <c r="D1698" s="33">
        <f>IFERROR(VLOOKUP(A1698,'Banco de dados'!$A$6:H1894, 8,0),0)</f>
        <v>0</v>
      </c>
      <c r="E1698" s="26">
        <f t="shared" si="80"/>
        <v>0</v>
      </c>
      <c r="F1698" s="29">
        <f t="shared" si="78"/>
        <v>0</v>
      </c>
      <c r="G1698" s="23">
        <f t="shared" si="79"/>
        <v>0</v>
      </c>
      <c r="H1698" s="22">
        <f>IFERROR(VLOOKUP(A1698,'Banco de dados'!$A$6:F1894, 3,0),0)</f>
        <v>0</v>
      </c>
      <c r="I1698" s="24">
        <f>IFERROR(VLOOKUP(A1698,'Banco de dados'!$A$6:$F$199, 5,0),0)</f>
        <v>0</v>
      </c>
      <c r="J1698" s="19"/>
    </row>
    <row r="1699" spans="2:10" x14ac:dyDescent="0.25">
      <c r="B1699" s="18"/>
      <c r="C1699" s="17"/>
      <c r="D1699" s="33">
        <f>IFERROR(VLOOKUP(A1699,'Banco de dados'!$A$6:H1895, 8,0),0)</f>
        <v>0</v>
      </c>
      <c r="E1699" s="26">
        <f t="shared" si="80"/>
        <v>0</v>
      </c>
      <c r="F1699" s="29">
        <f t="shared" si="78"/>
        <v>0</v>
      </c>
      <c r="G1699" s="23">
        <f t="shared" si="79"/>
        <v>0</v>
      </c>
      <c r="H1699" s="22">
        <f>IFERROR(VLOOKUP(A1699,'Banco de dados'!$A$6:F1895, 3,0),0)</f>
        <v>0</v>
      </c>
      <c r="I1699" s="24">
        <f>IFERROR(VLOOKUP(A1699,'Banco de dados'!$A$6:$F$199, 5,0),0)</f>
        <v>0</v>
      </c>
      <c r="J1699" s="19"/>
    </row>
    <row r="1700" spans="2:10" x14ac:dyDescent="0.25">
      <c r="B1700" s="18"/>
      <c r="C1700" s="17"/>
      <c r="D1700" s="33">
        <f>IFERROR(VLOOKUP(A1700,'Banco de dados'!$A$6:H1896, 8,0),0)</f>
        <v>0</v>
      </c>
      <c r="E1700" s="26">
        <f t="shared" si="80"/>
        <v>0</v>
      </c>
      <c r="F1700" s="29">
        <f t="shared" si="78"/>
        <v>0</v>
      </c>
      <c r="G1700" s="23">
        <f t="shared" si="79"/>
        <v>0</v>
      </c>
      <c r="H1700" s="22">
        <f>IFERROR(VLOOKUP(A1700,'Banco de dados'!$A$6:F1896, 3,0),0)</f>
        <v>0</v>
      </c>
      <c r="I1700" s="24">
        <f>IFERROR(VLOOKUP(A1700,'Banco de dados'!$A$6:$F$199, 5,0),0)</f>
        <v>0</v>
      </c>
      <c r="J1700" s="19"/>
    </row>
    <row r="1701" spans="2:10" x14ac:dyDescent="0.25">
      <c r="B1701" s="18"/>
      <c r="C1701" s="17"/>
      <c r="D1701" s="33">
        <f>IFERROR(VLOOKUP(A1701,'Banco de dados'!$A$6:H1897, 8,0),0)</f>
        <v>0</v>
      </c>
      <c r="E1701" s="26">
        <f t="shared" si="80"/>
        <v>0</v>
      </c>
      <c r="F1701" s="29">
        <f t="shared" si="78"/>
        <v>0</v>
      </c>
      <c r="G1701" s="23">
        <f t="shared" si="79"/>
        <v>0</v>
      </c>
      <c r="H1701" s="22">
        <f>IFERROR(VLOOKUP(A1701,'Banco de dados'!$A$6:F1897, 3,0),0)</f>
        <v>0</v>
      </c>
      <c r="I1701" s="24">
        <f>IFERROR(VLOOKUP(A1701,'Banco de dados'!$A$6:$F$199, 5,0),0)</f>
        <v>0</v>
      </c>
      <c r="J1701" s="19"/>
    </row>
    <row r="1702" spans="2:10" x14ac:dyDescent="0.25">
      <c r="B1702" s="18"/>
      <c r="C1702" s="17"/>
      <c r="D1702" s="33">
        <f>IFERROR(VLOOKUP(A1702,'Banco de dados'!$A$6:H1898, 8,0),0)</f>
        <v>0</v>
      </c>
      <c r="E1702" s="26">
        <f t="shared" si="80"/>
        <v>0</v>
      </c>
      <c r="F1702" s="29">
        <f t="shared" si="78"/>
        <v>0</v>
      </c>
      <c r="G1702" s="23">
        <f t="shared" si="79"/>
        <v>0</v>
      </c>
      <c r="H1702" s="22">
        <f>IFERROR(VLOOKUP(A1702,'Banco de dados'!$A$6:F1898, 3,0),0)</f>
        <v>0</v>
      </c>
      <c r="I1702" s="24">
        <f>IFERROR(VLOOKUP(A1702,'Banco de dados'!$A$6:$F$199, 5,0),0)</f>
        <v>0</v>
      </c>
      <c r="J1702" s="19"/>
    </row>
    <row r="1703" spans="2:10" x14ac:dyDescent="0.25">
      <c r="B1703" s="18"/>
      <c r="C1703" s="17"/>
      <c r="D1703" s="33">
        <f>IFERROR(VLOOKUP(A1703,'Banco de dados'!$A$6:H1899, 8,0),0)</f>
        <v>0</v>
      </c>
      <c r="E1703" s="26">
        <f t="shared" si="80"/>
        <v>0</v>
      </c>
      <c r="F1703" s="29">
        <f t="shared" si="78"/>
        <v>0</v>
      </c>
      <c r="G1703" s="23">
        <f t="shared" si="79"/>
        <v>0</v>
      </c>
      <c r="H1703" s="22">
        <f>IFERROR(VLOOKUP(A1703,'Banco de dados'!$A$6:F1899, 3,0),0)</f>
        <v>0</v>
      </c>
      <c r="I1703" s="24">
        <f>IFERROR(VLOOKUP(A1703,'Banco de dados'!$A$6:$F$199, 5,0),0)</f>
        <v>0</v>
      </c>
      <c r="J1703" s="19"/>
    </row>
    <row r="1704" spans="2:10" x14ac:dyDescent="0.25">
      <c r="B1704" s="18"/>
      <c r="C1704" s="17"/>
      <c r="D1704" s="33">
        <f>IFERROR(VLOOKUP(A1704,'Banco de dados'!$A$6:H1900, 8,0),0)</f>
        <v>0</v>
      </c>
      <c r="E1704" s="26">
        <f t="shared" si="80"/>
        <v>0</v>
      </c>
      <c r="F1704" s="29">
        <f t="shared" si="78"/>
        <v>0</v>
      </c>
      <c r="G1704" s="23">
        <f t="shared" si="79"/>
        <v>0</v>
      </c>
      <c r="H1704" s="22">
        <f>IFERROR(VLOOKUP(A1704,'Banco de dados'!$A$6:F1900, 3,0),0)</f>
        <v>0</v>
      </c>
      <c r="I1704" s="24">
        <f>IFERROR(VLOOKUP(A1704,'Banco de dados'!$A$6:$F$199, 5,0),0)</f>
        <v>0</v>
      </c>
      <c r="J1704" s="19"/>
    </row>
    <row r="1705" spans="2:10" x14ac:dyDescent="0.25">
      <c r="B1705" s="18"/>
      <c r="C1705" s="17"/>
      <c r="D1705" s="33">
        <f>IFERROR(VLOOKUP(A1705,'Banco de dados'!$A$6:H1901, 8,0),0)</f>
        <v>0</v>
      </c>
      <c r="E1705" s="26">
        <f t="shared" si="80"/>
        <v>0</v>
      </c>
      <c r="F1705" s="29">
        <f t="shared" si="78"/>
        <v>0</v>
      </c>
      <c r="G1705" s="23">
        <f t="shared" si="79"/>
        <v>0</v>
      </c>
      <c r="H1705" s="22">
        <f>IFERROR(VLOOKUP(A1705,'Banco de dados'!$A$6:F1901, 3,0),0)</f>
        <v>0</v>
      </c>
      <c r="I1705" s="24">
        <f>IFERROR(VLOOKUP(A1705,'Banco de dados'!$A$6:$F$199, 5,0),0)</f>
        <v>0</v>
      </c>
      <c r="J1705" s="19"/>
    </row>
    <row r="1706" spans="2:10" x14ac:dyDescent="0.25">
      <c r="B1706" s="18"/>
      <c r="C1706" s="17"/>
      <c r="D1706" s="33">
        <f>IFERROR(VLOOKUP(A1706,'Banco de dados'!$A$6:H1902, 8,0),0)</f>
        <v>0</v>
      </c>
      <c r="E1706" s="26">
        <f t="shared" si="80"/>
        <v>0</v>
      </c>
      <c r="F1706" s="29">
        <f t="shared" si="78"/>
        <v>0</v>
      </c>
      <c r="G1706" s="23">
        <f t="shared" si="79"/>
        <v>0</v>
      </c>
      <c r="H1706" s="22">
        <f>IFERROR(VLOOKUP(A1706,'Banco de dados'!$A$6:F1902, 3,0),0)</f>
        <v>0</v>
      </c>
      <c r="I1706" s="24">
        <f>IFERROR(VLOOKUP(A1706,'Banco de dados'!$A$6:$F$199, 5,0),0)</f>
        <v>0</v>
      </c>
      <c r="J1706" s="19"/>
    </row>
    <row r="1707" spans="2:10" x14ac:dyDescent="0.25">
      <c r="B1707" s="18"/>
      <c r="C1707" s="17"/>
      <c r="D1707" s="33">
        <f>IFERROR(VLOOKUP(A1707,'Banco de dados'!$A$6:H1903, 8,0),0)</f>
        <v>0</v>
      </c>
      <c r="E1707" s="26">
        <f t="shared" si="80"/>
        <v>0</v>
      </c>
      <c r="F1707" s="29">
        <f t="shared" si="78"/>
        <v>0</v>
      </c>
      <c r="G1707" s="23">
        <f t="shared" si="79"/>
        <v>0</v>
      </c>
      <c r="H1707" s="22">
        <f>IFERROR(VLOOKUP(A1707,'Banco de dados'!$A$6:F1903, 3,0),0)</f>
        <v>0</v>
      </c>
      <c r="I1707" s="24">
        <f>IFERROR(VLOOKUP(A1707,'Banco de dados'!$A$6:$F$199, 5,0),0)</f>
        <v>0</v>
      </c>
      <c r="J1707" s="19"/>
    </row>
    <row r="1708" spans="2:10" x14ac:dyDescent="0.25">
      <c r="B1708" s="18"/>
      <c r="C1708" s="17"/>
      <c r="D1708" s="33">
        <f>IFERROR(VLOOKUP(A1708,'Banco de dados'!$A$6:H1904, 8,0),0)</f>
        <v>0</v>
      </c>
      <c r="E1708" s="26">
        <f t="shared" si="80"/>
        <v>0</v>
      </c>
      <c r="F1708" s="29">
        <f t="shared" si="78"/>
        <v>0</v>
      </c>
      <c r="G1708" s="23">
        <f t="shared" si="79"/>
        <v>0</v>
      </c>
      <c r="H1708" s="22">
        <f>IFERROR(VLOOKUP(A1708,'Banco de dados'!$A$6:F1904, 3,0),0)</f>
        <v>0</v>
      </c>
      <c r="I1708" s="24">
        <f>IFERROR(VLOOKUP(A1708,'Banco de dados'!$A$6:$F$199, 5,0),0)</f>
        <v>0</v>
      </c>
      <c r="J1708" s="19"/>
    </row>
    <row r="1709" spans="2:10" x14ac:dyDescent="0.25">
      <c r="B1709" s="18"/>
      <c r="C1709" s="17"/>
      <c r="D1709" s="33">
        <f>IFERROR(VLOOKUP(A1709,'Banco de dados'!$A$6:H1905, 8,0),0)</f>
        <v>0</v>
      </c>
      <c r="E1709" s="26">
        <f t="shared" si="80"/>
        <v>0</v>
      </c>
      <c r="F1709" s="29">
        <f t="shared" si="78"/>
        <v>0</v>
      </c>
      <c r="G1709" s="23">
        <f t="shared" si="79"/>
        <v>0</v>
      </c>
      <c r="H1709" s="22">
        <f>IFERROR(VLOOKUP(A1709,'Banco de dados'!$A$6:F1905, 3,0),0)</f>
        <v>0</v>
      </c>
      <c r="I1709" s="24">
        <f>IFERROR(VLOOKUP(A1709,'Banco de dados'!$A$6:$F$199, 5,0),0)</f>
        <v>0</v>
      </c>
      <c r="J1709" s="19"/>
    </row>
    <row r="1710" spans="2:10" x14ac:dyDescent="0.25">
      <c r="B1710" s="18"/>
      <c r="C1710" s="17"/>
      <c r="D1710" s="33">
        <f>IFERROR(VLOOKUP(A1710,'Banco de dados'!$A$6:H1906, 8,0),0)</f>
        <v>0</v>
      </c>
      <c r="E1710" s="26">
        <f t="shared" si="80"/>
        <v>0</v>
      </c>
      <c r="F1710" s="29">
        <f t="shared" si="78"/>
        <v>0</v>
      </c>
      <c r="G1710" s="23">
        <f t="shared" si="79"/>
        <v>0</v>
      </c>
      <c r="H1710" s="22">
        <f>IFERROR(VLOOKUP(A1710,'Banco de dados'!$A$6:F1906, 3,0),0)</f>
        <v>0</v>
      </c>
      <c r="I1710" s="24">
        <f>IFERROR(VLOOKUP(A1710,'Banco de dados'!$A$6:$F$199, 5,0),0)</f>
        <v>0</v>
      </c>
      <c r="J1710" s="19"/>
    </row>
    <row r="1711" spans="2:10" x14ac:dyDescent="0.25">
      <c r="B1711" s="18"/>
      <c r="C1711" s="17"/>
      <c r="D1711" s="33">
        <f>IFERROR(VLOOKUP(A1711,'Banco de dados'!$A$6:H1907, 8,0),0)</f>
        <v>0</v>
      </c>
      <c r="E1711" s="26">
        <f t="shared" si="80"/>
        <v>0</v>
      </c>
      <c r="F1711" s="29">
        <f t="shared" si="78"/>
        <v>0</v>
      </c>
      <c r="G1711" s="23">
        <f t="shared" si="79"/>
        <v>0</v>
      </c>
      <c r="H1711" s="22">
        <f>IFERROR(VLOOKUP(A1711,'Banco de dados'!$A$6:F1907, 3,0),0)</f>
        <v>0</v>
      </c>
      <c r="I1711" s="24">
        <f>IFERROR(VLOOKUP(A1711,'Banco de dados'!$A$6:$F$199, 5,0),0)</f>
        <v>0</v>
      </c>
      <c r="J1711" s="19"/>
    </row>
    <row r="1712" spans="2:10" x14ac:dyDescent="0.25">
      <c r="B1712" s="18"/>
      <c r="C1712" s="17"/>
      <c r="D1712" s="33">
        <f>IFERROR(VLOOKUP(A1712,'Banco de dados'!$A$6:H1908, 8,0),0)</f>
        <v>0</v>
      </c>
      <c r="E1712" s="26">
        <f t="shared" si="80"/>
        <v>0</v>
      </c>
      <c r="F1712" s="29">
        <f t="shared" si="78"/>
        <v>0</v>
      </c>
      <c r="G1712" s="23">
        <f t="shared" si="79"/>
        <v>0</v>
      </c>
      <c r="H1712" s="22">
        <f>IFERROR(VLOOKUP(A1712,'Banco de dados'!$A$6:F1908, 3,0),0)</f>
        <v>0</v>
      </c>
      <c r="I1712" s="24">
        <f>IFERROR(VLOOKUP(A1712,'Banco de dados'!$A$6:$F$199, 5,0),0)</f>
        <v>0</v>
      </c>
      <c r="J1712" s="19"/>
    </row>
    <row r="1713" spans="2:10" x14ac:dyDescent="0.25">
      <c r="B1713" s="18"/>
      <c r="C1713" s="17"/>
      <c r="D1713" s="33">
        <f>IFERROR(VLOOKUP(A1713,'Banco de dados'!$A$6:H1909, 8,0),0)</f>
        <v>0</v>
      </c>
      <c r="E1713" s="26">
        <f t="shared" si="80"/>
        <v>0</v>
      </c>
      <c r="F1713" s="29">
        <f t="shared" si="78"/>
        <v>0</v>
      </c>
      <c r="G1713" s="23">
        <f t="shared" si="79"/>
        <v>0</v>
      </c>
      <c r="H1713" s="22">
        <f>IFERROR(VLOOKUP(A1713,'Banco de dados'!$A$6:F1909, 3,0),0)</f>
        <v>0</v>
      </c>
      <c r="I1713" s="24">
        <f>IFERROR(VLOOKUP(A1713,'Banco de dados'!$A$6:$F$199, 5,0),0)</f>
        <v>0</v>
      </c>
      <c r="J1713" s="19"/>
    </row>
    <row r="1714" spans="2:10" x14ac:dyDescent="0.25">
      <c r="B1714" s="18"/>
      <c r="C1714" s="17"/>
      <c r="D1714" s="33">
        <f>IFERROR(VLOOKUP(A1714,'Banco de dados'!$A$6:H1910, 8,0),0)</f>
        <v>0</v>
      </c>
      <c r="E1714" s="26">
        <f t="shared" si="80"/>
        <v>0</v>
      </c>
      <c r="F1714" s="29">
        <f t="shared" si="78"/>
        <v>0</v>
      </c>
      <c r="G1714" s="23">
        <f t="shared" si="79"/>
        <v>0</v>
      </c>
      <c r="H1714" s="22">
        <f>IFERROR(VLOOKUP(A1714,'Banco de dados'!$A$6:F1910, 3,0),0)</f>
        <v>0</v>
      </c>
      <c r="I1714" s="24">
        <f>IFERROR(VLOOKUP(A1714,'Banco de dados'!$A$6:$F$199, 5,0),0)</f>
        <v>0</v>
      </c>
      <c r="J1714" s="19"/>
    </row>
    <row r="1715" spans="2:10" x14ac:dyDescent="0.25">
      <c r="B1715" s="18"/>
      <c r="C1715" s="17"/>
      <c r="D1715" s="33">
        <f>IFERROR(VLOOKUP(A1715,'Banco de dados'!$A$6:H1911, 8,0),0)</f>
        <v>0</v>
      </c>
      <c r="E1715" s="26">
        <f t="shared" si="80"/>
        <v>0</v>
      </c>
      <c r="F1715" s="29">
        <f t="shared" si="78"/>
        <v>0</v>
      </c>
      <c r="G1715" s="23">
        <f t="shared" si="79"/>
        <v>0</v>
      </c>
      <c r="H1715" s="22">
        <f>IFERROR(VLOOKUP(A1715,'Banco de dados'!$A$6:F1911, 3,0),0)</f>
        <v>0</v>
      </c>
      <c r="I1715" s="24">
        <f>IFERROR(VLOOKUP(A1715,'Banco de dados'!$A$6:$F$199, 5,0),0)</f>
        <v>0</v>
      </c>
      <c r="J1715" s="19"/>
    </row>
    <row r="1716" spans="2:10" x14ac:dyDescent="0.25">
      <c r="B1716" s="18"/>
      <c r="C1716" s="17"/>
      <c r="D1716" s="33">
        <f>IFERROR(VLOOKUP(A1716,'Banco de dados'!$A$6:H1912, 8,0),0)</f>
        <v>0</v>
      </c>
      <c r="E1716" s="26">
        <f t="shared" si="80"/>
        <v>0</v>
      </c>
      <c r="F1716" s="29">
        <f t="shared" si="78"/>
        <v>0</v>
      </c>
      <c r="G1716" s="23">
        <f t="shared" si="79"/>
        <v>0</v>
      </c>
      <c r="H1716" s="22">
        <f>IFERROR(VLOOKUP(A1716,'Banco de dados'!$A$6:F1912, 3,0),0)</f>
        <v>0</v>
      </c>
      <c r="I1716" s="24">
        <f>IFERROR(VLOOKUP(A1716,'Banco de dados'!$A$6:$F$199, 5,0),0)</f>
        <v>0</v>
      </c>
      <c r="J1716" s="19"/>
    </row>
    <row r="1717" spans="2:10" x14ac:dyDescent="0.25">
      <c r="B1717" s="18"/>
      <c r="C1717" s="17"/>
      <c r="D1717" s="33">
        <f>IFERROR(VLOOKUP(A1717,'Banco de dados'!$A$6:H1913, 8,0),0)</f>
        <v>0</v>
      </c>
      <c r="E1717" s="26">
        <f t="shared" si="80"/>
        <v>0</v>
      </c>
      <c r="F1717" s="29">
        <f t="shared" si="78"/>
        <v>0</v>
      </c>
      <c r="G1717" s="23">
        <f t="shared" si="79"/>
        <v>0</v>
      </c>
      <c r="H1717" s="22">
        <f>IFERROR(VLOOKUP(A1717,'Banco de dados'!$A$6:F1913, 3,0),0)</f>
        <v>0</v>
      </c>
      <c r="I1717" s="24">
        <f>IFERROR(VLOOKUP(A1717,'Banco de dados'!$A$6:$F$199, 5,0),0)</f>
        <v>0</v>
      </c>
      <c r="J1717" s="19"/>
    </row>
    <row r="1718" spans="2:10" x14ac:dyDescent="0.25">
      <c r="B1718" s="18"/>
      <c r="C1718" s="17"/>
      <c r="D1718" s="33">
        <f>IFERROR(VLOOKUP(A1718,'Banco de dados'!$A$6:H1914, 8,0),0)</f>
        <v>0</v>
      </c>
      <c r="E1718" s="26">
        <f t="shared" si="80"/>
        <v>0</v>
      </c>
      <c r="F1718" s="29">
        <f t="shared" si="78"/>
        <v>0</v>
      </c>
      <c r="G1718" s="23">
        <f t="shared" si="79"/>
        <v>0</v>
      </c>
      <c r="H1718" s="22">
        <f>IFERROR(VLOOKUP(A1718,'Banco de dados'!$A$6:F1914, 3,0),0)</f>
        <v>0</v>
      </c>
      <c r="I1718" s="24">
        <f>IFERROR(VLOOKUP(A1718,'Banco de dados'!$A$6:$F$199, 5,0),0)</f>
        <v>0</v>
      </c>
      <c r="J1718" s="19"/>
    </row>
    <row r="1719" spans="2:10" x14ac:dyDescent="0.25">
      <c r="B1719" s="18"/>
      <c r="C1719" s="17"/>
      <c r="D1719" s="33">
        <f>IFERROR(VLOOKUP(A1719,'Banco de dados'!$A$6:H1915, 8,0),0)</f>
        <v>0</v>
      </c>
      <c r="E1719" s="26">
        <f t="shared" si="80"/>
        <v>0</v>
      </c>
      <c r="F1719" s="29">
        <f t="shared" si="78"/>
        <v>0</v>
      </c>
      <c r="G1719" s="23">
        <f t="shared" si="79"/>
        <v>0</v>
      </c>
      <c r="H1719" s="22">
        <f>IFERROR(VLOOKUP(A1719,'Banco de dados'!$A$6:F1915, 3,0),0)</f>
        <v>0</v>
      </c>
      <c r="I1719" s="24">
        <f>IFERROR(VLOOKUP(A1719,'Banco de dados'!$A$6:$F$199, 5,0),0)</f>
        <v>0</v>
      </c>
      <c r="J1719" s="19"/>
    </row>
    <row r="1720" spans="2:10" x14ac:dyDescent="0.25">
      <c r="B1720" s="18"/>
      <c r="C1720" s="17"/>
      <c r="D1720" s="33">
        <f>IFERROR(VLOOKUP(A1720,'Banco de dados'!$A$6:H1916, 8,0),0)</f>
        <v>0</v>
      </c>
      <c r="E1720" s="26">
        <f t="shared" si="80"/>
        <v>0</v>
      </c>
      <c r="F1720" s="29">
        <f t="shared" si="78"/>
        <v>0</v>
      </c>
      <c r="G1720" s="23">
        <f t="shared" si="79"/>
        <v>0</v>
      </c>
      <c r="H1720" s="22">
        <f>IFERROR(VLOOKUP(A1720,'Banco de dados'!$A$6:F1916, 3,0),0)</f>
        <v>0</v>
      </c>
      <c r="I1720" s="24">
        <f>IFERROR(VLOOKUP(A1720,'Banco de dados'!$A$6:$F$199, 5,0),0)</f>
        <v>0</v>
      </c>
      <c r="J1720" s="19"/>
    </row>
    <row r="1721" spans="2:10" x14ac:dyDescent="0.25">
      <c r="B1721" s="18"/>
      <c r="C1721" s="17"/>
      <c r="D1721" s="33">
        <f>IFERROR(VLOOKUP(A1721,'Banco de dados'!$A$6:H1917, 8,0),0)</f>
        <v>0</v>
      </c>
      <c r="E1721" s="26">
        <f t="shared" si="80"/>
        <v>0</v>
      </c>
      <c r="F1721" s="29">
        <f t="shared" si="78"/>
        <v>0</v>
      </c>
      <c r="G1721" s="23">
        <f t="shared" si="79"/>
        <v>0</v>
      </c>
      <c r="H1721" s="22">
        <f>IFERROR(VLOOKUP(A1721,'Banco de dados'!$A$6:F1917, 3,0),0)</f>
        <v>0</v>
      </c>
      <c r="I1721" s="24">
        <f>IFERROR(VLOOKUP(A1721,'Banco de dados'!$A$6:$F$199, 5,0),0)</f>
        <v>0</v>
      </c>
      <c r="J1721" s="19"/>
    </row>
    <row r="1722" spans="2:10" x14ac:dyDescent="0.25">
      <c r="B1722" s="18"/>
      <c r="C1722" s="17"/>
      <c r="D1722" s="33">
        <f>IFERROR(VLOOKUP(A1722,'Banco de dados'!$A$6:H1918, 8,0),0)</f>
        <v>0</v>
      </c>
      <c r="E1722" s="26">
        <f t="shared" si="80"/>
        <v>0</v>
      </c>
      <c r="F1722" s="29">
        <f t="shared" si="78"/>
        <v>0</v>
      </c>
      <c r="G1722" s="23">
        <f t="shared" si="79"/>
        <v>0</v>
      </c>
      <c r="H1722" s="22">
        <f>IFERROR(VLOOKUP(A1722,'Banco de dados'!$A$6:F1918, 3,0),0)</f>
        <v>0</v>
      </c>
      <c r="I1722" s="24">
        <f>IFERROR(VLOOKUP(A1722,'Banco de dados'!$A$6:$F$199, 5,0),0)</f>
        <v>0</v>
      </c>
      <c r="J1722" s="19"/>
    </row>
    <row r="1723" spans="2:10" x14ac:dyDescent="0.25">
      <c r="B1723" s="18"/>
      <c r="C1723" s="17"/>
      <c r="D1723" s="33">
        <f>IFERROR(VLOOKUP(A1723,'Banco de dados'!$A$6:H1919, 8,0),0)</f>
        <v>0</v>
      </c>
      <c r="E1723" s="26">
        <f t="shared" si="80"/>
        <v>0</v>
      </c>
      <c r="F1723" s="29">
        <f t="shared" si="78"/>
        <v>0</v>
      </c>
      <c r="G1723" s="23">
        <f t="shared" si="79"/>
        <v>0</v>
      </c>
      <c r="H1723" s="22">
        <f>IFERROR(VLOOKUP(A1723,'Banco de dados'!$A$6:F1919, 3,0),0)</f>
        <v>0</v>
      </c>
      <c r="I1723" s="24">
        <f>IFERROR(VLOOKUP(A1723,'Banco de dados'!$A$6:$F$199, 5,0),0)</f>
        <v>0</v>
      </c>
      <c r="J1723" s="19"/>
    </row>
    <row r="1724" spans="2:10" x14ac:dyDescent="0.25">
      <c r="B1724" s="18"/>
      <c r="C1724" s="17"/>
      <c r="D1724" s="33">
        <f>IFERROR(VLOOKUP(A1724,'Banco de dados'!$A$6:H1920, 8,0),0)</f>
        <v>0</v>
      </c>
      <c r="E1724" s="26">
        <f t="shared" si="80"/>
        <v>0</v>
      </c>
      <c r="F1724" s="29">
        <f t="shared" si="78"/>
        <v>0</v>
      </c>
      <c r="G1724" s="23">
        <f t="shared" si="79"/>
        <v>0</v>
      </c>
      <c r="H1724" s="22">
        <f>IFERROR(VLOOKUP(A1724,'Banco de dados'!$A$6:F1920, 3,0),0)</f>
        <v>0</v>
      </c>
      <c r="I1724" s="24">
        <f>IFERROR(VLOOKUP(A1724,'Banco de dados'!$A$6:$F$199, 5,0),0)</f>
        <v>0</v>
      </c>
      <c r="J1724" s="19"/>
    </row>
    <row r="1725" spans="2:10" x14ac:dyDescent="0.25">
      <c r="B1725" s="18"/>
      <c r="C1725" s="17"/>
      <c r="D1725" s="33">
        <f>IFERROR(VLOOKUP(A1725,'Banco de dados'!$A$6:H1921, 8,0),0)</f>
        <v>0</v>
      </c>
      <c r="E1725" s="26">
        <f t="shared" si="80"/>
        <v>0</v>
      </c>
      <c r="F1725" s="29">
        <f t="shared" si="78"/>
        <v>0</v>
      </c>
      <c r="G1725" s="23">
        <f t="shared" si="79"/>
        <v>0</v>
      </c>
      <c r="H1725" s="22">
        <f>IFERROR(VLOOKUP(A1725,'Banco de dados'!$A$6:F1921, 3,0),0)</f>
        <v>0</v>
      </c>
      <c r="I1725" s="24">
        <f>IFERROR(VLOOKUP(A1725,'Banco de dados'!$A$6:$F$199, 5,0),0)</f>
        <v>0</v>
      </c>
      <c r="J1725" s="19"/>
    </row>
    <row r="1726" spans="2:10" x14ac:dyDescent="0.25">
      <c r="B1726" s="18"/>
      <c r="C1726" s="17"/>
      <c r="D1726" s="33">
        <f>IFERROR(VLOOKUP(A1726,'Banco de dados'!$A$6:H1922, 8,0),0)</f>
        <v>0</v>
      </c>
      <c r="E1726" s="26">
        <f t="shared" si="80"/>
        <v>0</v>
      </c>
      <c r="F1726" s="29">
        <f t="shared" si="78"/>
        <v>0</v>
      </c>
      <c r="G1726" s="23">
        <f t="shared" si="79"/>
        <v>0</v>
      </c>
      <c r="H1726" s="22">
        <f>IFERROR(VLOOKUP(A1726,'Banco de dados'!$A$6:F1922, 3,0),0)</f>
        <v>0</v>
      </c>
      <c r="I1726" s="24">
        <f>IFERROR(VLOOKUP(A1726,'Banco de dados'!$A$6:$F$199, 5,0),0)</f>
        <v>0</v>
      </c>
      <c r="J1726" s="19"/>
    </row>
    <row r="1727" spans="2:10" x14ac:dyDescent="0.25">
      <c r="B1727" s="18"/>
      <c r="C1727" s="17"/>
      <c r="D1727" s="33">
        <f>IFERROR(VLOOKUP(A1727,'Banco de dados'!$A$6:H1923, 8,0),0)</f>
        <v>0</v>
      </c>
      <c r="E1727" s="26">
        <f t="shared" si="80"/>
        <v>0</v>
      </c>
      <c r="F1727" s="29">
        <f t="shared" si="78"/>
        <v>0</v>
      </c>
      <c r="G1727" s="23">
        <f t="shared" si="79"/>
        <v>0</v>
      </c>
      <c r="H1727" s="22">
        <f>IFERROR(VLOOKUP(A1727,'Banco de dados'!$A$6:F1923, 3,0),0)</f>
        <v>0</v>
      </c>
      <c r="I1727" s="24">
        <f>IFERROR(VLOOKUP(A1727,'Banco de dados'!$A$6:$F$199, 5,0),0)</f>
        <v>0</v>
      </c>
      <c r="J1727" s="19"/>
    </row>
    <row r="1728" spans="2:10" x14ac:dyDescent="0.25">
      <c r="B1728" s="18"/>
      <c r="C1728" s="17"/>
      <c r="D1728" s="33">
        <f>IFERROR(VLOOKUP(A1728,'Banco de dados'!$A$6:H1924, 8,0),0)</f>
        <v>0</v>
      </c>
      <c r="E1728" s="26">
        <f t="shared" si="80"/>
        <v>0</v>
      </c>
      <c r="F1728" s="29">
        <f t="shared" si="78"/>
        <v>0</v>
      </c>
      <c r="G1728" s="23">
        <f t="shared" si="79"/>
        <v>0</v>
      </c>
      <c r="H1728" s="22">
        <f>IFERROR(VLOOKUP(A1728,'Banco de dados'!$A$6:F1924, 3,0),0)</f>
        <v>0</v>
      </c>
      <c r="I1728" s="24">
        <f>IFERROR(VLOOKUP(A1728,'Banco de dados'!$A$6:$F$199, 5,0),0)</f>
        <v>0</v>
      </c>
      <c r="J1728" s="19"/>
    </row>
    <row r="1729" spans="2:10" x14ac:dyDescent="0.25">
      <c r="B1729" s="18"/>
      <c r="C1729" s="17"/>
      <c r="D1729" s="33">
        <f>IFERROR(VLOOKUP(A1729,'Banco de dados'!$A$6:H1925, 8,0),0)</f>
        <v>0</v>
      </c>
      <c r="E1729" s="26">
        <f t="shared" si="80"/>
        <v>0</v>
      </c>
      <c r="F1729" s="29">
        <f t="shared" si="78"/>
        <v>0</v>
      </c>
      <c r="G1729" s="23">
        <f t="shared" si="79"/>
        <v>0</v>
      </c>
      <c r="H1729" s="22">
        <f>IFERROR(VLOOKUP(A1729,'Banco de dados'!$A$6:F1925, 3,0),0)</f>
        <v>0</v>
      </c>
      <c r="I1729" s="24">
        <f>IFERROR(VLOOKUP(A1729,'Banco de dados'!$A$6:$F$199, 5,0),0)</f>
        <v>0</v>
      </c>
      <c r="J1729" s="19"/>
    </row>
    <row r="1730" spans="2:10" x14ac:dyDescent="0.25">
      <c r="B1730" s="18"/>
      <c r="C1730" s="17"/>
      <c r="D1730" s="33">
        <f>IFERROR(VLOOKUP(A1730,'Banco de dados'!$A$6:H1926, 8,0),0)</f>
        <v>0</v>
      </c>
      <c r="E1730" s="26">
        <f t="shared" si="80"/>
        <v>0</v>
      </c>
      <c r="F1730" s="29">
        <f t="shared" si="78"/>
        <v>0</v>
      </c>
      <c r="G1730" s="23">
        <f t="shared" si="79"/>
        <v>0</v>
      </c>
      <c r="H1730" s="22">
        <f>IFERROR(VLOOKUP(A1730,'Banco de dados'!$A$6:F1926, 3,0),0)</f>
        <v>0</v>
      </c>
      <c r="I1730" s="24">
        <f>IFERROR(VLOOKUP(A1730,'Banco de dados'!$A$6:$F$199, 5,0),0)</f>
        <v>0</v>
      </c>
      <c r="J1730" s="19"/>
    </row>
    <row r="1731" spans="2:10" x14ac:dyDescent="0.25">
      <c r="B1731" s="18"/>
      <c r="C1731" s="17"/>
      <c r="D1731" s="33">
        <f>IFERROR(VLOOKUP(A1731,'Banco de dados'!$A$6:H1927, 8,0),0)</f>
        <v>0</v>
      </c>
      <c r="E1731" s="26">
        <f t="shared" si="80"/>
        <v>0</v>
      </c>
      <c r="F1731" s="29">
        <f t="shared" ref="F1731:F1794" si="81">E1731*I1731</f>
        <v>0</v>
      </c>
      <c r="G1731" s="23">
        <f t="shared" ref="G1731:G1794" si="82">E1731*H1731</f>
        <v>0</v>
      </c>
      <c r="H1731" s="22">
        <f>IFERROR(VLOOKUP(A1731,'Banco de dados'!$A$6:F1927, 3,0),0)</f>
        <v>0</v>
      </c>
      <c r="I1731" s="24">
        <f>IFERROR(VLOOKUP(A1731,'Banco de dados'!$A$6:$F$199, 5,0),0)</f>
        <v>0</v>
      </c>
      <c r="J1731" s="19"/>
    </row>
    <row r="1732" spans="2:10" x14ac:dyDescent="0.25">
      <c r="B1732" s="18"/>
      <c r="C1732" s="17"/>
      <c r="D1732" s="33">
        <f>IFERROR(VLOOKUP(A1732,'Banco de dados'!$A$6:H1928, 8,0),0)</f>
        <v>0</v>
      </c>
      <c r="E1732" s="26">
        <f t="shared" ref="E1732:E1795" si="83">B1732*C1732</f>
        <v>0</v>
      </c>
      <c r="F1732" s="29">
        <f t="shared" si="81"/>
        <v>0</v>
      </c>
      <c r="G1732" s="23">
        <f t="shared" si="82"/>
        <v>0</v>
      </c>
      <c r="H1732" s="22">
        <f>IFERROR(VLOOKUP(A1732,'Banco de dados'!$A$6:F1928, 3,0),0)</f>
        <v>0</v>
      </c>
      <c r="I1732" s="24">
        <f>IFERROR(VLOOKUP(A1732,'Banco de dados'!$A$6:$F$199, 5,0),0)</f>
        <v>0</v>
      </c>
      <c r="J1732" s="19"/>
    </row>
    <row r="1733" spans="2:10" x14ac:dyDescent="0.25">
      <c r="B1733" s="18"/>
      <c r="C1733" s="17"/>
      <c r="D1733" s="33">
        <f>IFERROR(VLOOKUP(A1733,'Banco de dados'!$A$6:H1929, 8,0),0)</f>
        <v>0</v>
      </c>
      <c r="E1733" s="26">
        <f t="shared" si="83"/>
        <v>0</v>
      </c>
      <c r="F1733" s="29">
        <f t="shared" si="81"/>
        <v>0</v>
      </c>
      <c r="G1733" s="23">
        <f t="shared" si="82"/>
        <v>0</v>
      </c>
      <c r="H1733" s="22">
        <f>IFERROR(VLOOKUP(A1733,'Banco de dados'!$A$6:F1929, 3,0),0)</f>
        <v>0</v>
      </c>
      <c r="I1733" s="24">
        <f>IFERROR(VLOOKUP(A1733,'Banco de dados'!$A$6:$F$199, 5,0),0)</f>
        <v>0</v>
      </c>
      <c r="J1733" s="19"/>
    </row>
    <row r="1734" spans="2:10" x14ac:dyDescent="0.25">
      <c r="B1734" s="18"/>
      <c r="C1734" s="17"/>
      <c r="D1734" s="33">
        <f>IFERROR(VLOOKUP(A1734,'Banco de dados'!$A$6:H1930, 8,0),0)</f>
        <v>0</v>
      </c>
      <c r="E1734" s="26">
        <f t="shared" si="83"/>
        <v>0</v>
      </c>
      <c r="F1734" s="29">
        <f t="shared" si="81"/>
        <v>0</v>
      </c>
      <c r="G1734" s="23">
        <f t="shared" si="82"/>
        <v>0</v>
      </c>
      <c r="H1734" s="22">
        <f>IFERROR(VLOOKUP(A1734,'Banco de dados'!$A$6:F1930, 3,0),0)</f>
        <v>0</v>
      </c>
      <c r="I1734" s="24">
        <f>IFERROR(VLOOKUP(A1734,'Banco de dados'!$A$6:$F$199, 5,0),0)</f>
        <v>0</v>
      </c>
      <c r="J1734" s="19"/>
    </row>
    <row r="1735" spans="2:10" x14ac:dyDescent="0.25">
      <c r="B1735" s="18"/>
      <c r="C1735" s="17"/>
      <c r="D1735" s="33">
        <f>IFERROR(VLOOKUP(A1735,'Banco de dados'!$A$6:H1931, 8,0),0)</f>
        <v>0</v>
      </c>
      <c r="E1735" s="26">
        <f t="shared" si="83"/>
        <v>0</v>
      </c>
      <c r="F1735" s="29">
        <f t="shared" si="81"/>
        <v>0</v>
      </c>
      <c r="G1735" s="23">
        <f t="shared" si="82"/>
        <v>0</v>
      </c>
      <c r="H1735" s="22">
        <f>IFERROR(VLOOKUP(A1735,'Banco de dados'!$A$6:F1931, 3,0),0)</f>
        <v>0</v>
      </c>
      <c r="I1735" s="24">
        <f>IFERROR(VLOOKUP(A1735,'Banco de dados'!$A$6:$F$199, 5,0),0)</f>
        <v>0</v>
      </c>
      <c r="J1735" s="19"/>
    </row>
    <row r="1736" spans="2:10" x14ac:dyDescent="0.25">
      <c r="B1736" s="18"/>
      <c r="C1736" s="17"/>
      <c r="D1736" s="33">
        <f>IFERROR(VLOOKUP(A1736,'Banco de dados'!$A$6:H1932, 8,0),0)</f>
        <v>0</v>
      </c>
      <c r="E1736" s="26">
        <f t="shared" si="83"/>
        <v>0</v>
      </c>
      <c r="F1736" s="29">
        <f t="shared" si="81"/>
        <v>0</v>
      </c>
      <c r="G1736" s="23">
        <f t="shared" si="82"/>
        <v>0</v>
      </c>
      <c r="H1736" s="22">
        <f>IFERROR(VLOOKUP(A1736,'Banco de dados'!$A$6:F1932, 3,0),0)</f>
        <v>0</v>
      </c>
      <c r="I1736" s="24">
        <f>IFERROR(VLOOKUP(A1736,'Banco de dados'!$A$6:$F$199, 5,0),0)</f>
        <v>0</v>
      </c>
      <c r="J1736" s="19"/>
    </row>
    <row r="1737" spans="2:10" x14ac:dyDescent="0.25">
      <c r="B1737" s="18"/>
      <c r="C1737" s="17"/>
      <c r="D1737" s="33">
        <f>IFERROR(VLOOKUP(A1737,'Banco de dados'!$A$6:H1933, 8,0),0)</f>
        <v>0</v>
      </c>
      <c r="E1737" s="26">
        <f t="shared" si="83"/>
        <v>0</v>
      </c>
      <c r="F1737" s="29">
        <f t="shared" si="81"/>
        <v>0</v>
      </c>
      <c r="G1737" s="23">
        <f t="shared" si="82"/>
        <v>0</v>
      </c>
      <c r="H1737" s="22">
        <f>IFERROR(VLOOKUP(A1737,'Banco de dados'!$A$6:F1933, 3,0),0)</f>
        <v>0</v>
      </c>
      <c r="I1737" s="24">
        <f>IFERROR(VLOOKUP(A1737,'Banco de dados'!$A$6:$F$199, 5,0),0)</f>
        <v>0</v>
      </c>
      <c r="J1737" s="19"/>
    </row>
    <row r="1738" spans="2:10" x14ac:dyDescent="0.25">
      <c r="B1738" s="18"/>
      <c r="C1738" s="17"/>
      <c r="D1738" s="33">
        <f>IFERROR(VLOOKUP(A1738,'Banco de dados'!$A$6:H1934, 8,0),0)</f>
        <v>0</v>
      </c>
      <c r="E1738" s="26">
        <f t="shared" si="83"/>
        <v>0</v>
      </c>
      <c r="F1738" s="29">
        <f t="shared" si="81"/>
        <v>0</v>
      </c>
      <c r="G1738" s="23">
        <f t="shared" si="82"/>
        <v>0</v>
      </c>
      <c r="H1738" s="22">
        <f>IFERROR(VLOOKUP(A1738,'Banco de dados'!$A$6:F1934, 3,0),0)</f>
        <v>0</v>
      </c>
      <c r="I1738" s="24">
        <f>IFERROR(VLOOKUP(A1738,'Banco de dados'!$A$6:$F$199, 5,0),0)</f>
        <v>0</v>
      </c>
      <c r="J1738" s="19"/>
    </row>
    <row r="1739" spans="2:10" x14ac:dyDescent="0.25">
      <c r="B1739" s="18"/>
      <c r="C1739" s="17"/>
      <c r="D1739" s="33">
        <f>IFERROR(VLOOKUP(A1739,'Banco de dados'!$A$6:H1935, 8,0),0)</f>
        <v>0</v>
      </c>
      <c r="E1739" s="26">
        <f t="shared" si="83"/>
        <v>0</v>
      </c>
      <c r="F1739" s="29">
        <f t="shared" si="81"/>
        <v>0</v>
      </c>
      <c r="G1739" s="23">
        <f t="shared" si="82"/>
        <v>0</v>
      </c>
      <c r="H1739" s="22">
        <f>IFERROR(VLOOKUP(A1739,'Banco de dados'!$A$6:F1935, 3,0),0)</f>
        <v>0</v>
      </c>
      <c r="I1739" s="24">
        <f>IFERROR(VLOOKUP(A1739,'Banco de dados'!$A$6:$F$199, 5,0),0)</f>
        <v>0</v>
      </c>
      <c r="J1739" s="19"/>
    </row>
    <row r="1740" spans="2:10" x14ac:dyDescent="0.25">
      <c r="B1740" s="18"/>
      <c r="C1740" s="17"/>
      <c r="D1740" s="33">
        <f>IFERROR(VLOOKUP(A1740,'Banco de dados'!$A$6:H1936, 8,0),0)</f>
        <v>0</v>
      </c>
      <c r="E1740" s="26">
        <f t="shared" si="83"/>
        <v>0</v>
      </c>
      <c r="F1740" s="29">
        <f t="shared" si="81"/>
        <v>0</v>
      </c>
      <c r="G1740" s="23">
        <f t="shared" si="82"/>
        <v>0</v>
      </c>
      <c r="H1740" s="22">
        <f>IFERROR(VLOOKUP(A1740,'Banco de dados'!$A$6:F1936, 3,0),0)</f>
        <v>0</v>
      </c>
      <c r="I1740" s="24">
        <f>IFERROR(VLOOKUP(A1740,'Banco de dados'!$A$6:$F$199, 5,0),0)</f>
        <v>0</v>
      </c>
      <c r="J1740" s="19"/>
    </row>
    <row r="1741" spans="2:10" x14ac:dyDescent="0.25">
      <c r="B1741" s="18"/>
      <c r="C1741" s="17"/>
      <c r="D1741" s="33">
        <f>IFERROR(VLOOKUP(A1741,'Banco de dados'!$A$6:H1937, 8,0),0)</f>
        <v>0</v>
      </c>
      <c r="E1741" s="26">
        <f t="shared" si="83"/>
        <v>0</v>
      </c>
      <c r="F1741" s="29">
        <f t="shared" si="81"/>
        <v>0</v>
      </c>
      <c r="G1741" s="23">
        <f t="shared" si="82"/>
        <v>0</v>
      </c>
      <c r="H1741" s="22">
        <f>IFERROR(VLOOKUP(A1741,'Banco de dados'!$A$6:F1937, 3,0),0)</f>
        <v>0</v>
      </c>
      <c r="I1741" s="24">
        <f>IFERROR(VLOOKUP(A1741,'Banco de dados'!$A$6:$F$199, 5,0),0)</f>
        <v>0</v>
      </c>
      <c r="J1741" s="19"/>
    </row>
    <row r="1742" spans="2:10" x14ac:dyDescent="0.25">
      <c r="B1742" s="18"/>
      <c r="C1742" s="17"/>
      <c r="D1742" s="33">
        <f>IFERROR(VLOOKUP(A1742,'Banco de dados'!$A$6:H1938, 8,0),0)</f>
        <v>0</v>
      </c>
      <c r="E1742" s="26">
        <f t="shared" si="83"/>
        <v>0</v>
      </c>
      <c r="F1742" s="29">
        <f t="shared" si="81"/>
        <v>0</v>
      </c>
      <c r="G1742" s="23">
        <f t="shared" si="82"/>
        <v>0</v>
      </c>
      <c r="H1742" s="22">
        <f>IFERROR(VLOOKUP(A1742,'Banco de dados'!$A$6:F1938, 3,0),0)</f>
        <v>0</v>
      </c>
      <c r="I1742" s="24">
        <f>IFERROR(VLOOKUP(A1742,'Banco de dados'!$A$6:$F$199, 5,0),0)</f>
        <v>0</v>
      </c>
      <c r="J1742" s="19"/>
    </row>
    <row r="1743" spans="2:10" x14ac:dyDescent="0.25">
      <c r="B1743" s="18"/>
      <c r="C1743" s="17"/>
      <c r="D1743" s="33">
        <f>IFERROR(VLOOKUP(A1743,'Banco de dados'!$A$6:H1939, 8,0),0)</f>
        <v>0</v>
      </c>
      <c r="E1743" s="26">
        <f t="shared" si="83"/>
        <v>0</v>
      </c>
      <c r="F1743" s="29">
        <f t="shared" si="81"/>
        <v>0</v>
      </c>
      <c r="G1743" s="23">
        <f t="shared" si="82"/>
        <v>0</v>
      </c>
      <c r="H1743" s="22">
        <f>IFERROR(VLOOKUP(A1743,'Banco de dados'!$A$6:F1939, 3,0),0)</f>
        <v>0</v>
      </c>
      <c r="I1743" s="24">
        <f>IFERROR(VLOOKUP(A1743,'Banco de dados'!$A$6:$F$199, 5,0),0)</f>
        <v>0</v>
      </c>
      <c r="J1743" s="19"/>
    </row>
    <row r="1744" spans="2:10" x14ac:dyDescent="0.25">
      <c r="B1744" s="18"/>
      <c r="C1744" s="17"/>
      <c r="D1744" s="33">
        <f>IFERROR(VLOOKUP(A1744,'Banco de dados'!$A$6:H1940, 8,0),0)</f>
        <v>0</v>
      </c>
      <c r="E1744" s="26">
        <f t="shared" si="83"/>
        <v>0</v>
      </c>
      <c r="F1744" s="29">
        <f t="shared" si="81"/>
        <v>0</v>
      </c>
      <c r="G1744" s="23">
        <f t="shared" si="82"/>
        <v>0</v>
      </c>
      <c r="H1744" s="22">
        <f>IFERROR(VLOOKUP(A1744,'Banco de dados'!$A$6:F1940, 3,0),0)</f>
        <v>0</v>
      </c>
      <c r="I1744" s="24">
        <f>IFERROR(VLOOKUP(A1744,'Banco de dados'!$A$6:$F$199, 5,0),0)</f>
        <v>0</v>
      </c>
      <c r="J1744" s="19"/>
    </row>
    <row r="1745" spans="2:10" x14ac:dyDescent="0.25">
      <c r="B1745" s="18"/>
      <c r="C1745" s="17"/>
      <c r="D1745" s="33">
        <f>IFERROR(VLOOKUP(A1745,'Banco de dados'!$A$6:H1941, 8,0),0)</f>
        <v>0</v>
      </c>
      <c r="E1745" s="26">
        <f t="shared" si="83"/>
        <v>0</v>
      </c>
      <c r="F1745" s="29">
        <f t="shared" si="81"/>
        <v>0</v>
      </c>
      <c r="G1745" s="23">
        <f t="shared" si="82"/>
        <v>0</v>
      </c>
      <c r="H1745" s="22">
        <f>IFERROR(VLOOKUP(A1745,'Banco de dados'!$A$6:F1941, 3,0),0)</f>
        <v>0</v>
      </c>
      <c r="I1745" s="24">
        <f>IFERROR(VLOOKUP(A1745,'Banco de dados'!$A$6:$F$199, 5,0),0)</f>
        <v>0</v>
      </c>
      <c r="J1745" s="19"/>
    </row>
    <row r="1746" spans="2:10" x14ac:dyDescent="0.25">
      <c r="B1746" s="18"/>
      <c r="C1746" s="17"/>
      <c r="D1746" s="33">
        <f>IFERROR(VLOOKUP(A1746,'Banco de dados'!$A$6:H1942, 8,0),0)</f>
        <v>0</v>
      </c>
      <c r="E1746" s="26">
        <f t="shared" si="83"/>
        <v>0</v>
      </c>
      <c r="F1746" s="29">
        <f t="shared" si="81"/>
        <v>0</v>
      </c>
      <c r="G1746" s="23">
        <f t="shared" si="82"/>
        <v>0</v>
      </c>
      <c r="H1746" s="22">
        <f>IFERROR(VLOOKUP(A1746,'Banco de dados'!$A$6:F1942, 3,0),0)</f>
        <v>0</v>
      </c>
      <c r="I1746" s="24">
        <f>IFERROR(VLOOKUP(A1746,'Banco de dados'!$A$6:$F$199, 5,0),0)</f>
        <v>0</v>
      </c>
      <c r="J1746" s="19"/>
    </row>
    <row r="1747" spans="2:10" x14ac:dyDescent="0.25">
      <c r="B1747" s="18"/>
      <c r="C1747" s="17"/>
      <c r="D1747" s="33">
        <f>IFERROR(VLOOKUP(A1747,'Banco de dados'!$A$6:H1943, 8,0),0)</f>
        <v>0</v>
      </c>
      <c r="E1747" s="26">
        <f t="shared" si="83"/>
        <v>0</v>
      </c>
      <c r="F1747" s="29">
        <f t="shared" si="81"/>
        <v>0</v>
      </c>
      <c r="G1747" s="23">
        <f t="shared" si="82"/>
        <v>0</v>
      </c>
      <c r="H1747" s="22">
        <f>IFERROR(VLOOKUP(A1747,'Banco de dados'!$A$6:F1943, 3,0),0)</f>
        <v>0</v>
      </c>
      <c r="I1747" s="24">
        <f>IFERROR(VLOOKUP(A1747,'Banco de dados'!$A$6:$F$199, 5,0),0)</f>
        <v>0</v>
      </c>
      <c r="J1747" s="19"/>
    </row>
    <row r="1748" spans="2:10" x14ac:dyDescent="0.25">
      <c r="B1748" s="18"/>
      <c r="C1748" s="17"/>
      <c r="D1748" s="33">
        <f>IFERROR(VLOOKUP(A1748,'Banco de dados'!$A$6:H1944, 8,0),0)</f>
        <v>0</v>
      </c>
      <c r="E1748" s="26">
        <f t="shared" si="83"/>
        <v>0</v>
      </c>
      <c r="F1748" s="29">
        <f t="shared" si="81"/>
        <v>0</v>
      </c>
      <c r="G1748" s="23">
        <f t="shared" si="82"/>
        <v>0</v>
      </c>
      <c r="H1748" s="22">
        <f>IFERROR(VLOOKUP(A1748,'Banco de dados'!$A$6:F1944, 3,0),0)</f>
        <v>0</v>
      </c>
      <c r="I1748" s="24">
        <f>IFERROR(VLOOKUP(A1748,'Banco de dados'!$A$6:$F$199, 5,0),0)</f>
        <v>0</v>
      </c>
      <c r="J1748" s="19"/>
    </row>
    <row r="1749" spans="2:10" x14ac:dyDescent="0.25">
      <c r="B1749" s="18"/>
      <c r="C1749" s="17"/>
      <c r="D1749" s="33">
        <f>IFERROR(VLOOKUP(A1749,'Banco de dados'!$A$6:H1945, 8,0),0)</f>
        <v>0</v>
      </c>
      <c r="E1749" s="26">
        <f t="shared" si="83"/>
        <v>0</v>
      </c>
      <c r="F1749" s="29">
        <f t="shared" si="81"/>
        <v>0</v>
      </c>
      <c r="G1749" s="23">
        <f t="shared" si="82"/>
        <v>0</v>
      </c>
      <c r="H1749" s="22">
        <f>IFERROR(VLOOKUP(A1749,'Banco de dados'!$A$6:F1945, 3,0),0)</f>
        <v>0</v>
      </c>
      <c r="I1749" s="24">
        <f>IFERROR(VLOOKUP(A1749,'Banco de dados'!$A$6:$F$199, 5,0),0)</f>
        <v>0</v>
      </c>
      <c r="J1749" s="19"/>
    </row>
    <row r="1750" spans="2:10" x14ac:dyDescent="0.25">
      <c r="B1750" s="18"/>
      <c r="C1750" s="17"/>
      <c r="D1750" s="33">
        <f>IFERROR(VLOOKUP(A1750,'Banco de dados'!$A$6:H1946, 8,0),0)</f>
        <v>0</v>
      </c>
      <c r="E1750" s="26">
        <f t="shared" si="83"/>
        <v>0</v>
      </c>
      <c r="F1750" s="29">
        <f t="shared" si="81"/>
        <v>0</v>
      </c>
      <c r="G1750" s="23">
        <f t="shared" si="82"/>
        <v>0</v>
      </c>
      <c r="H1750" s="22">
        <f>IFERROR(VLOOKUP(A1750,'Banco de dados'!$A$6:F1946, 3,0),0)</f>
        <v>0</v>
      </c>
      <c r="I1750" s="24">
        <f>IFERROR(VLOOKUP(A1750,'Banco de dados'!$A$6:$F$199, 5,0),0)</f>
        <v>0</v>
      </c>
      <c r="J1750" s="19"/>
    </row>
    <row r="1751" spans="2:10" x14ac:dyDescent="0.25">
      <c r="B1751" s="18"/>
      <c r="C1751" s="17"/>
      <c r="D1751" s="33">
        <f>IFERROR(VLOOKUP(A1751,'Banco de dados'!$A$6:H1947, 8,0),0)</f>
        <v>0</v>
      </c>
      <c r="E1751" s="26">
        <f t="shared" si="83"/>
        <v>0</v>
      </c>
      <c r="F1751" s="29">
        <f t="shared" si="81"/>
        <v>0</v>
      </c>
      <c r="G1751" s="23">
        <f t="shared" si="82"/>
        <v>0</v>
      </c>
      <c r="H1751" s="22">
        <f>IFERROR(VLOOKUP(A1751,'Banco de dados'!$A$6:F1947, 3,0),0)</f>
        <v>0</v>
      </c>
      <c r="I1751" s="24">
        <f>IFERROR(VLOOKUP(A1751,'Banco de dados'!$A$6:$F$199, 5,0),0)</f>
        <v>0</v>
      </c>
      <c r="J1751" s="19"/>
    </row>
    <row r="1752" spans="2:10" x14ac:dyDescent="0.25">
      <c r="B1752" s="18"/>
      <c r="C1752" s="17"/>
      <c r="D1752" s="33">
        <f>IFERROR(VLOOKUP(A1752,'Banco de dados'!$A$6:H1948, 8,0),0)</f>
        <v>0</v>
      </c>
      <c r="E1752" s="26">
        <f t="shared" si="83"/>
        <v>0</v>
      </c>
      <c r="F1752" s="29">
        <f t="shared" si="81"/>
        <v>0</v>
      </c>
      <c r="G1752" s="23">
        <f t="shared" si="82"/>
        <v>0</v>
      </c>
      <c r="H1752" s="22">
        <f>IFERROR(VLOOKUP(A1752,'Banco de dados'!$A$6:F1948, 3,0),0)</f>
        <v>0</v>
      </c>
      <c r="I1752" s="24">
        <f>IFERROR(VLOOKUP(A1752,'Banco de dados'!$A$6:$F$199, 5,0),0)</f>
        <v>0</v>
      </c>
      <c r="J1752" s="19"/>
    </row>
    <row r="1753" spans="2:10" x14ac:dyDescent="0.25">
      <c r="B1753" s="18"/>
      <c r="C1753" s="17"/>
      <c r="D1753" s="33">
        <f>IFERROR(VLOOKUP(A1753,'Banco de dados'!$A$6:H1949, 8,0),0)</f>
        <v>0</v>
      </c>
      <c r="E1753" s="26">
        <f t="shared" si="83"/>
        <v>0</v>
      </c>
      <c r="F1753" s="29">
        <f t="shared" si="81"/>
        <v>0</v>
      </c>
      <c r="G1753" s="23">
        <f t="shared" si="82"/>
        <v>0</v>
      </c>
      <c r="H1753" s="22">
        <f>IFERROR(VLOOKUP(A1753,'Banco de dados'!$A$6:F1949, 3,0),0)</f>
        <v>0</v>
      </c>
      <c r="I1753" s="24">
        <f>IFERROR(VLOOKUP(A1753,'Banco de dados'!$A$6:$F$199, 5,0),0)</f>
        <v>0</v>
      </c>
      <c r="J1753" s="19"/>
    </row>
    <row r="1754" spans="2:10" x14ac:dyDescent="0.25">
      <c r="B1754" s="18"/>
      <c r="C1754" s="17"/>
      <c r="D1754" s="33">
        <f>IFERROR(VLOOKUP(A1754,'Banco de dados'!$A$6:H1950, 8,0),0)</f>
        <v>0</v>
      </c>
      <c r="E1754" s="26">
        <f t="shared" si="83"/>
        <v>0</v>
      </c>
      <c r="F1754" s="29">
        <f t="shared" si="81"/>
        <v>0</v>
      </c>
      <c r="G1754" s="23">
        <f t="shared" si="82"/>
        <v>0</v>
      </c>
      <c r="H1754" s="22">
        <f>IFERROR(VLOOKUP(A1754,'Banco de dados'!$A$6:F1950, 3,0),0)</f>
        <v>0</v>
      </c>
      <c r="I1754" s="24">
        <f>IFERROR(VLOOKUP(A1754,'Banco de dados'!$A$6:$F$199, 5,0),0)</f>
        <v>0</v>
      </c>
      <c r="J1754" s="19"/>
    </row>
    <row r="1755" spans="2:10" x14ac:dyDescent="0.25">
      <c r="B1755" s="18"/>
      <c r="C1755" s="17"/>
      <c r="D1755" s="33">
        <f>IFERROR(VLOOKUP(A1755,'Banco de dados'!$A$6:H1951, 8,0),0)</f>
        <v>0</v>
      </c>
      <c r="E1755" s="26">
        <f t="shared" si="83"/>
        <v>0</v>
      </c>
      <c r="F1755" s="29">
        <f t="shared" si="81"/>
        <v>0</v>
      </c>
      <c r="G1755" s="23">
        <f t="shared" si="82"/>
        <v>0</v>
      </c>
      <c r="H1755" s="22">
        <f>IFERROR(VLOOKUP(A1755,'Banco de dados'!$A$6:F1951, 3,0),0)</f>
        <v>0</v>
      </c>
      <c r="I1755" s="24">
        <f>IFERROR(VLOOKUP(A1755,'Banco de dados'!$A$6:$F$199, 5,0),0)</f>
        <v>0</v>
      </c>
      <c r="J1755" s="19"/>
    </row>
    <row r="1756" spans="2:10" x14ac:dyDescent="0.25">
      <c r="B1756" s="18"/>
      <c r="C1756" s="17"/>
      <c r="D1756" s="33">
        <f>IFERROR(VLOOKUP(A1756,'Banco de dados'!$A$6:H1952, 8,0),0)</f>
        <v>0</v>
      </c>
      <c r="E1756" s="26">
        <f t="shared" si="83"/>
        <v>0</v>
      </c>
      <c r="F1756" s="29">
        <f t="shared" si="81"/>
        <v>0</v>
      </c>
      <c r="G1756" s="23">
        <f t="shared" si="82"/>
        <v>0</v>
      </c>
      <c r="H1756" s="22">
        <f>IFERROR(VLOOKUP(A1756,'Banco de dados'!$A$6:F1952, 3,0),0)</f>
        <v>0</v>
      </c>
      <c r="I1756" s="24">
        <f>IFERROR(VLOOKUP(A1756,'Banco de dados'!$A$6:$F$199, 5,0),0)</f>
        <v>0</v>
      </c>
      <c r="J1756" s="19"/>
    </row>
    <row r="1757" spans="2:10" x14ac:dyDescent="0.25">
      <c r="B1757" s="18"/>
      <c r="C1757" s="17"/>
      <c r="D1757" s="33">
        <f>IFERROR(VLOOKUP(A1757,'Banco de dados'!$A$6:H1953, 8,0),0)</f>
        <v>0</v>
      </c>
      <c r="E1757" s="26">
        <f t="shared" si="83"/>
        <v>0</v>
      </c>
      <c r="F1757" s="29">
        <f t="shared" si="81"/>
        <v>0</v>
      </c>
      <c r="G1757" s="23">
        <f t="shared" si="82"/>
        <v>0</v>
      </c>
      <c r="H1757" s="22">
        <f>IFERROR(VLOOKUP(A1757,'Banco de dados'!$A$6:F1953, 3,0),0)</f>
        <v>0</v>
      </c>
      <c r="I1757" s="24">
        <f>IFERROR(VLOOKUP(A1757,'Banco de dados'!$A$6:$F$199, 5,0),0)</f>
        <v>0</v>
      </c>
      <c r="J1757" s="19"/>
    </row>
    <row r="1758" spans="2:10" x14ac:dyDescent="0.25">
      <c r="B1758" s="18"/>
      <c r="C1758" s="17"/>
      <c r="D1758" s="33">
        <f>IFERROR(VLOOKUP(A1758,'Banco de dados'!$A$6:H1954, 8,0),0)</f>
        <v>0</v>
      </c>
      <c r="E1758" s="26">
        <f t="shared" si="83"/>
        <v>0</v>
      </c>
      <c r="F1758" s="29">
        <f t="shared" si="81"/>
        <v>0</v>
      </c>
      <c r="G1758" s="23">
        <f t="shared" si="82"/>
        <v>0</v>
      </c>
      <c r="H1758" s="22">
        <f>IFERROR(VLOOKUP(A1758,'Banco de dados'!$A$6:F1954, 3,0),0)</f>
        <v>0</v>
      </c>
      <c r="I1758" s="24">
        <f>IFERROR(VLOOKUP(A1758,'Banco de dados'!$A$6:$F$199, 5,0),0)</f>
        <v>0</v>
      </c>
      <c r="J1758" s="19"/>
    </row>
    <row r="1759" spans="2:10" x14ac:dyDescent="0.25">
      <c r="B1759" s="18"/>
      <c r="C1759" s="17"/>
      <c r="D1759" s="33">
        <f>IFERROR(VLOOKUP(A1759,'Banco de dados'!$A$6:H1955, 8,0),0)</f>
        <v>0</v>
      </c>
      <c r="E1759" s="26">
        <f t="shared" si="83"/>
        <v>0</v>
      </c>
      <c r="F1759" s="29">
        <f t="shared" si="81"/>
        <v>0</v>
      </c>
      <c r="G1759" s="23">
        <f t="shared" si="82"/>
        <v>0</v>
      </c>
      <c r="H1759" s="22">
        <f>IFERROR(VLOOKUP(A1759,'Banco de dados'!$A$6:F1955, 3,0),0)</f>
        <v>0</v>
      </c>
      <c r="I1759" s="24">
        <f>IFERROR(VLOOKUP(A1759,'Banco de dados'!$A$6:$F$199, 5,0),0)</f>
        <v>0</v>
      </c>
      <c r="J1759" s="19"/>
    </row>
    <row r="1760" spans="2:10" x14ac:dyDescent="0.25">
      <c r="B1760" s="18"/>
      <c r="C1760" s="17"/>
      <c r="D1760" s="33">
        <f>IFERROR(VLOOKUP(A1760,'Banco de dados'!$A$6:H1956, 8,0),0)</f>
        <v>0</v>
      </c>
      <c r="E1760" s="26">
        <f t="shared" si="83"/>
        <v>0</v>
      </c>
      <c r="F1760" s="29">
        <f t="shared" si="81"/>
        <v>0</v>
      </c>
      <c r="G1760" s="23">
        <f t="shared" si="82"/>
        <v>0</v>
      </c>
      <c r="H1760" s="22">
        <f>IFERROR(VLOOKUP(A1760,'Banco de dados'!$A$6:F1956, 3,0),0)</f>
        <v>0</v>
      </c>
      <c r="I1760" s="24">
        <f>IFERROR(VLOOKUP(A1760,'Banco de dados'!$A$6:$F$199, 5,0),0)</f>
        <v>0</v>
      </c>
      <c r="J1760" s="19"/>
    </row>
    <row r="1761" spans="2:10" x14ac:dyDescent="0.25">
      <c r="B1761" s="18"/>
      <c r="C1761" s="17"/>
      <c r="D1761" s="33">
        <f>IFERROR(VLOOKUP(A1761,'Banco de dados'!$A$6:H1957, 8,0),0)</f>
        <v>0</v>
      </c>
      <c r="E1761" s="26">
        <f t="shared" si="83"/>
        <v>0</v>
      </c>
      <c r="F1761" s="29">
        <f t="shared" si="81"/>
        <v>0</v>
      </c>
      <c r="G1761" s="23">
        <f t="shared" si="82"/>
        <v>0</v>
      </c>
      <c r="H1761" s="22">
        <f>IFERROR(VLOOKUP(A1761,'Banco de dados'!$A$6:F1957, 3,0),0)</f>
        <v>0</v>
      </c>
      <c r="I1761" s="24">
        <f>IFERROR(VLOOKUP(A1761,'Banco de dados'!$A$6:$F$199, 5,0),0)</f>
        <v>0</v>
      </c>
      <c r="J1761" s="19"/>
    </row>
    <row r="1762" spans="2:10" x14ac:dyDescent="0.25">
      <c r="B1762" s="18"/>
      <c r="C1762" s="17"/>
      <c r="D1762" s="33">
        <f>IFERROR(VLOOKUP(A1762,'Banco de dados'!$A$6:H1958, 8,0),0)</f>
        <v>0</v>
      </c>
      <c r="E1762" s="26">
        <f t="shared" si="83"/>
        <v>0</v>
      </c>
      <c r="F1762" s="29">
        <f t="shared" si="81"/>
        <v>0</v>
      </c>
      <c r="G1762" s="23">
        <f t="shared" si="82"/>
        <v>0</v>
      </c>
      <c r="H1762" s="22">
        <f>IFERROR(VLOOKUP(A1762,'Banco de dados'!$A$6:F1958, 3,0),0)</f>
        <v>0</v>
      </c>
      <c r="I1762" s="24">
        <f>IFERROR(VLOOKUP(A1762,'Banco de dados'!$A$6:$F$199, 5,0),0)</f>
        <v>0</v>
      </c>
      <c r="J1762" s="19"/>
    </row>
    <row r="1763" spans="2:10" x14ac:dyDescent="0.25">
      <c r="B1763" s="18"/>
      <c r="C1763" s="17"/>
      <c r="D1763" s="33">
        <f>IFERROR(VLOOKUP(A1763,'Banco de dados'!$A$6:H1959, 8,0),0)</f>
        <v>0</v>
      </c>
      <c r="E1763" s="26">
        <f t="shared" si="83"/>
        <v>0</v>
      </c>
      <c r="F1763" s="29">
        <f t="shared" si="81"/>
        <v>0</v>
      </c>
      <c r="G1763" s="23">
        <f t="shared" si="82"/>
        <v>0</v>
      </c>
      <c r="H1763" s="22">
        <f>IFERROR(VLOOKUP(A1763,'Banco de dados'!$A$6:F1959, 3,0),0)</f>
        <v>0</v>
      </c>
      <c r="I1763" s="24">
        <f>IFERROR(VLOOKUP(A1763,'Banco de dados'!$A$6:$F$199, 5,0),0)</f>
        <v>0</v>
      </c>
      <c r="J1763" s="19"/>
    </row>
    <row r="1764" spans="2:10" x14ac:dyDescent="0.25">
      <c r="B1764" s="18"/>
      <c r="C1764" s="17"/>
      <c r="D1764" s="33">
        <f>IFERROR(VLOOKUP(A1764,'Banco de dados'!$A$6:H1960, 8,0),0)</f>
        <v>0</v>
      </c>
      <c r="E1764" s="26">
        <f t="shared" si="83"/>
        <v>0</v>
      </c>
      <c r="F1764" s="29">
        <f t="shared" si="81"/>
        <v>0</v>
      </c>
      <c r="G1764" s="23">
        <f t="shared" si="82"/>
        <v>0</v>
      </c>
      <c r="H1764" s="22">
        <f>IFERROR(VLOOKUP(A1764,'Banco de dados'!$A$6:F1960, 3,0),0)</f>
        <v>0</v>
      </c>
      <c r="I1764" s="24">
        <f>IFERROR(VLOOKUP(A1764,'Banco de dados'!$A$6:$F$199, 5,0),0)</f>
        <v>0</v>
      </c>
      <c r="J1764" s="19"/>
    </row>
    <row r="1765" spans="2:10" x14ac:dyDescent="0.25">
      <c r="B1765" s="18"/>
      <c r="C1765" s="17"/>
      <c r="D1765" s="33">
        <f>IFERROR(VLOOKUP(A1765,'Banco de dados'!$A$6:H1961, 8,0),0)</f>
        <v>0</v>
      </c>
      <c r="E1765" s="26">
        <f t="shared" si="83"/>
        <v>0</v>
      </c>
      <c r="F1765" s="29">
        <f t="shared" si="81"/>
        <v>0</v>
      </c>
      <c r="G1765" s="23">
        <f t="shared" si="82"/>
        <v>0</v>
      </c>
      <c r="H1765" s="22">
        <f>IFERROR(VLOOKUP(A1765,'Banco de dados'!$A$6:F1961, 3,0),0)</f>
        <v>0</v>
      </c>
      <c r="I1765" s="24">
        <f>IFERROR(VLOOKUP(A1765,'Banco de dados'!$A$6:$F$199, 5,0),0)</f>
        <v>0</v>
      </c>
      <c r="J1765" s="19"/>
    </row>
    <row r="1766" spans="2:10" x14ac:dyDescent="0.25">
      <c r="B1766" s="18"/>
      <c r="C1766" s="17"/>
      <c r="D1766" s="33">
        <f>IFERROR(VLOOKUP(A1766,'Banco de dados'!$A$6:H1962, 8,0),0)</f>
        <v>0</v>
      </c>
      <c r="E1766" s="26">
        <f t="shared" si="83"/>
        <v>0</v>
      </c>
      <c r="F1766" s="29">
        <f t="shared" si="81"/>
        <v>0</v>
      </c>
      <c r="G1766" s="23">
        <f t="shared" si="82"/>
        <v>0</v>
      </c>
      <c r="H1766" s="22">
        <f>IFERROR(VLOOKUP(A1766,'Banco de dados'!$A$6:F1962, 3,0),0)</f>
        <v>0</v>
      </c>
      <c r="I1766" s="24">
        <f>IFERROR(VLOOKUP(A1766,'Banco de dados'!$A$6:$F$199, 5,0),0)</f>
        <v>0</v>
      </c>
      <c r="J1766" s="19"/>
    </row>
    <row r="1767" spans="2:10" x14ac:dyDescent="0.25">
      <c r="B1767" s="18"/>
      <c r="C1767" s="17"/>
      <c r="D1767" s="33">
        <f>IFERROR(VLOOKUP(A1767,'Banco de dados'!$A$6:H1963, 8,0),0)</f>
        <v>0</v>
      </c>
      <c r="E1767" s="26">
        <f t="shared" si="83"/>
        <v>0</v>
      </c>
      <c r="F1767" s="29">
        <f t="shared" si="81"/>
        <v>0</v>
      </c>
      <c r="G1767" s="23">
        <f t="shared" si="82"/>
        <v>0</v>
      </c>
      <c r="H1767" s="22">
        <f>IFERROR(VLOOKUP(A1767,'Banco de dados'!$A$6:F1963, 3,0),0)</f>
        <v>0</v>
      </c>
      <c r="I1767" s="24">
        <f>IFERROR(VLOOKUP(A1767,'Banco de dados'!$A$6:$F$199, 5,0),0)</f>
        <v>0</v>
      </c>
      <c r="J1767" s="19"/>
    </row>
    <row r="1768" spans="2:10" x14ac:dyDescent="0.25">
      <c r="B1768" s="18"/>
      <c r="C1768" s="17"/>
      <c r="D1768" s="33">
        <f>IFERROR(VLOOKUP(A1768,'Banco de dados'!$A$6:H1964, 8,0),0)</f>
        <v>0</v>
      </c>
      <c r="E1768" s="26">
        <f t="shared" si="83"/>
        <v>0</v>
      </c>
      <c r="F1768" s="29">
        <f t="shared" si="81"/>
        <v>0</v>
      </c>
      <c r="G1768" s="23">
        <f t="shared" si="82"/>
        <v>0</v>
      </c>
      <c r="H1768" s="22">
        <f>IFERROR(VLOOKUP(A1768,'Banco de dados'!$A$6:F1964, 3,0),0)</f>
        <v>0</v>
      </c>
      <c r="I1768" s="24">
        <f>IFERROR(VLOOKUP(A1768,'Banco de dados'!$A$6:$F$199, 5,0),0)</f>
        <v>0</v>
      </c>
      <c r="J1768" s="19"/>
    </row>
    <row r="1769" spans="2:10" x14ac:dyDescent="0.25">
      <c r="B1769" s="18"/>
      <c r="C1769" s="17"/>
      <c r="D1769" s="33">
        <f>IFERROR(VLOOKUP(A1769,'Banco de dados'!$A$6:H1965, 8,0),0)</f>
        <v>0</v>
      </c>
      <c r="E1769" s="26">
        <f t="shared" si="83"/>
        <v>0</v>
      </c>
      <c r="F1769" s="29">
        <f t="shared" si="81"/>
        <v>0</v>
      </c>
      <c r="G1769" s="23">
        <f t="shared" si="82"/>
        <v>0</v>
      </c>
      <c r="H1769" s="22">
        <f>IFERROR(VLOOKUP(A1769,'Banco de dados'!$A$6:F1965, 3,0),0)</f>
        <v>0</v>
      </c>
      <c r="I1769" s="24">
        <f>IFERROR(VLOOKUP(A1769,'Banco de dados'!$A$6:$F$199, 5,0),0)</f>
        <v>0</v>
      </c>
      <c r="J1769" s="19"/>
    </row>
    <row r="1770" spans="2:10" x14ac:dyDescent="0.25">
      <c r="B1770" s="18"/>
      <c r="C1770" s="17"/>
      <c r="D1770" s="33">
        <f>IFERROR(VLOOKUP(A1770,'Banco de dados'!$A$6:H1966, 8,0),0)</f>
        <v>0</v>
      </c>
      <c r="E1770" s="26">
        <f t="shared" si="83"/>
        <v>0</v>
      </c>
      <c r="F1770" s="29">
        <f t="shared" si="81"/>
        <v>0</v>
      </c>
      <c r="G1770" s="23">
        <f t="shared" si="82"/>
        <v>0</v>
      </c>
      <c r="H1770" s="22">
        <f>IFERROR(VLOOKUP(A1770,'Banco de dados'!$A$6:F1966, 3,0),0)</f>
        <v>0</v>
      </c>
      <c r="I1770" s="24">
        <f>IFERROR(VLOOKUP(A1770,'Banco de dados'!$A$6:$F$199, 5,0),0)</f>
        <v>0</v>
      </c>
      <c r="J1770" s="19"/>
    </row>
    <row r="1771" spans="2:10" x14ac:dyDescent="0.25">
      <c r="B1771" s="18"/>
      <c r="C1771" s="17"/>
      <c r="D1771" s="33">
        <f>IFERROR(VLOOKUP(A1771,'Banco de dados'!$A$6:H1967, 8,0),0)</f>
        <v>0</v>
      </c>
      <c r="E1771" s="26">
        <f t="shared" si="83"/>
        <v>0</v>
      </c>
      <c r="F1771" s="29">
        <f t="shared" si="81"/>
        <v>0</v>
      </c>
      <c r="G1771" s="23">
        <f t="shared" si="82"/>
        <v>0</v>
      </c>
      <c r="H1771" s="22">
        <f>IFERROR(VLOOKUP(A1771,'Banco de dados'!$A$6:F1967, 3,0),0)</f>
        <v>0</v>
      </c>
      <c r="I1771" s="24">
        <f>IFERROR(VLOOKUP(A1771,'Banco de dados'!$A$6:$F$199, 5,0),0)</f>
        <v>0</v>
      </c>
      <c r="J1771" s="19"/>
    </row>
    <row r="1772" spans="2:10" x14ac:dyDescent="0.25">
      <c r="B1772" s="18"/>
      <c r="C1772" s="17"/>
      <c r="D1772" s="33">
        <f>IFERROR(VLOOKUP(A1772,'Banco de dados'!$A$6:H1968, 8,0),0)</f>
        <v>0</v>
      </c>
      <c r="E1772" s="26">
        <f t="shared" si="83"/>
        <v>0</v>
      </c>
      <c r="F1772" s="29">
        <f t="shared" si="81"/>
        <v>0</v>
      </c>
      <c r="G1772" s="23">
        <f t="shared" si="82"/>
        <v>0</v>
      </c>
      <c r="H1772" s="22">
        <f>IFERROR(VLOOKUP(A1772,'Banco de dados'!$A$6:F1968, 3,0),0)</f>
        <v>0</v>
      </c>
      <c r="I1772" s="24">
        <f>IFERROR(VLOOKUP(A1772,'Banco de dados'!$A$6:$F$199, 5,0),0)</f>
        <v>0</v>
      </c>
      <c r="J1772" s="19"/>
    </row>
    <row r="1773" spans="2:10" x14ac:dyDescent="0.25">
      <c r="B1773" s="18"/>
      <c r="C1773" s="17"/>
      <c r="D1773" s="33">
        <f>IFERROR(VLOOKUP(A1773,'Banco de dados'!$A$6:H1969, 8,0),0)</f>
        <v>0</v>
      </c>
      <c r="E1773" s="26">
        <f t="shared" si="83"/>
        <v>0</v>
      </c>
      <c r="F1773" s="29">
        <f t="shared" si="81"/>
        <v>0</v>
      </c>
      <c r="G1773" s="23">
        <f t="shared" si="82"/>
        <v>0</v>
      </c>
      <c r="H1773" s="22">
        <f>IFERROR(VLOOKUP(A1773,'Banco de dados'!$A$6:F1969, 3,0),0)</f>
        <v>0</v>
      </c>
      <c r="I1773" s="24">
        <f>IFERROR(VLOOKUP(A1773,'Banco de dados'!$A$6:$F$199, 5,0),0)</f>
        <v>0</v>
      </c>
      <c r="J1773" s="19"/>
    </row>
    <row r="1774" spans="2:10" x14ac:dyDescent="0.25">
      <c r="B1774" s="18"/>
      <c r="C1774" s="17"/>
      <c r="D1774" s="33">
        <f>IFERROR(VLOOKUP(A1774,'Banco de dados'!$A$6:H1970, 8,0),0)</f>
        <v>0</v>
      </c>
      <c r="E1774" s="26">
        <f t="shared" si="83"/>
        <v>0</v>
      </c>
      <c r="F1774" s="29">
        <f t="shared" si="81"/>
        <v>0</v>
      </c>
      <c r="G1774" s="23">
        <f t="shared" si="82"/>
        <v>0</v>
      </c>
      <c r="H1774" s="22">
        <f>IFERROR(VLOOKUP(A1774,'Banco de dados'!$A$6:F1970, 3,0),0)</f>
        <v>0</v>
      </c>
      <c r="I1774" s="24">
        <f>IFERROR(VLOOKUP(A1774,'Banco de dados'!$A$6:$F$199, 5,0),0)</f>
        <v>0</v>
      </c>
      <c r="J1774" s="19"/>
    </row>
    <row r="1775" spans="2:10" x14ac:dyDescent="0.25">
      <c r="B1775" s="18"/>
      <c r="C1775" s="17"/>
      <c r="D1775" s="33">
        <f>IFERROR(VLOOKUP(A1775,'Banco de dados'!$A$6:H1971, 8,0),0)</f>
        <v>0</v>
      </c>
      <c r="E1775" s="26">
        <f t="shared" si="83"/>
        <v>0</v>
      </c>
      <c r="F1775" s="29">
        <f t="shared" si="81"/>
        <v>0</v>
      </c>
      <c r="G1775" s="23">
        <f t="shared" si="82"/>
        <v>0</v>
      </c>
      <c r="H1775" s="22">
        <f>IFERROR(VLOOKUP(A1775,'Banco de dados'!$A$6:F1971, 3,0),0)</f>
        <v>0</v>
      </c>
      <c r="I1775" s="24">
        <f>IFERROR(VLOOKUP(A1775,'Banco de dados'!$A$6:$F$199, 5,0),0)</f>
        <v>0</v>
      </c>
      <c r="J1775" s="19"/>
    </row>
    <row r="1776" spans="2:10" x14ac:dyDescent="0.25">
      <c r="B1776" s="18"/>
      <c r="C1776" s="17"/>
      <c r="D1776" s="33">
        <f>IFERROR(VLOOKUP(A1776,'Banco de dados'!$A$6:H1972, 8,0),0)</f>
        <v>0</v>
      </c>
      <c r="E1776" s="26">
        <f t="shared" si="83"/>
        <v>0</v>
      </c>
      <c r="F1776" s="29">
        <f t="shared" si="81"/>
        <v>0</v>
      </c>
      <c r="G1776" s="23">
        <f t="shared" si="82"/>
        <v>0</v>
      </c>
      <c r="H1776" s="22">
        <f>IFERROR(VLOOKUP(A1776,'Banco de dados'!$A$6:F1972, 3,0),0)</f>
        <v>0</v>
      </c>
      <c r="I1776" s="24">
        <f>IFERROR(VLOOKUP(A1776,'Banco de dados'!$A$6:$F$199, 5,0),0)</f>
        <v>0</v>
      </c>
      <c r="J1776" s="19"/>
    </row>
    <row r="1777" spans="2:10" x14ac:dyDescent="0.25">
      <c r="B1777" s="18"/>
      <c r="C1777" s="17"/>
      <c r="D1777" s="33">
        <f>IFERROR(VLOOKUP(A1777,'Banco de dados'!$A$6:H1973, 8,0),0)</f>
        <v>0</v>
      </c>
      <c r="E1777" s="26">
        <f t="shared" si="83"/>
        <v>0</v>
      </c>
      <c r="F1777" s="29">
        <f t="shared" si="81"/>
        <v>0</v>
      </c>
      <c r="G1777" s="23">
        <f t="shared" si="82"/>
        <v>0</v>
      </c>
      <c r="H1777" s="22">
        <f>IFERROR(VLOOKUP(A1777,'Banco de dados'!$A$6:F1973, 3,0),0)</f>
        <v>0</v>
      </c>
      <c r="I1777" s="24">
        <f>IFERROR(VLOOKUP(A1777,'Banco de dados'!$A$6:$F$199, 5,0),0)</f>
        <v>0</v>
      </c>
      <c r="J1777" s="19"/>
    </row>
    <row r="1778" spans="2:10" x14ac:dyDescent="0.25">
      <c r="B1778" s="18"/>
      <c r="C1778" s="17"/>
      <c r="D1778" s="33">
        <f>IFERROR(VLOOKUP(A1778,'Banco de dados'!$A$6:H1974, 8,0),0)</f>
        <v>0</v>
      </c>
      <c r="E1778" s="26">
        <f t="shared" si="83"/>
        <v>0</v>
      </c>
      <c r="F1778" s="29">
        <f t="shared" si="81"/>
        <v>0</v>
      </c>
      <c r="G1778" s="23">
        <f t="shared" si="82"/>
        <v>0</v>
      </c>
      <c r="H1778" s="22">
        <f>IFERROR(VLOOKUP(A1778,'Banco de dados'!$A$6:F1974, 3,0),0)</f>
        <v>0</v>
      </c>
      <c r="I1778" s="24">
        <f>IFERROR(VLOOKUP(A1778,'Banco de dados'!$A$6:$F$199, 5,0),0)</f>
        <v>0</v>
      </c>
      <c r="J1778" s="19"/>
    </row>
    <row r="1779" spans="2:10" x14ac:dyDescent="0.25">
      <c r="B1779" s="18"/>
      <c r="C1779" s="17"/>
      <c r="D1779" s="33">
        <f>IFERROR(VLOOKUP(A1779,'Banco de dados'!$A$6:H1975, 8,0),0)</f>
        <v>0</v>
      </c>
      <c r="E1779" s="26">
        <f t="shared" si="83"/>
        <v>0</v>
      </c>
      <c r="F1779" s="29">
        <f t="shared" si="81"/>
        <v>0</v>
      </c>
      <c r="G1779" s="23">
        <f t="shared" si="82"/>
        <v>0</v>
      </c>
      <c r="H1779" s="22">
        <f>IFERROR(VLOOKUP(A1779,'Banco de dados'!$A$6:F1975, 3,0),0)</f>
        <v>0</v>
      </c>
      <c r="I1779" s="24">
        <f>IFERROR(VLOOKUP(A1779,'Banco de dados'!$A$6:$F$199, 5,0),0)</f>
        <v>0</v>
      </c>
      <c r="J1779" s="19"/>
    </row>
    <row r="1780" spans="2:10" x14ac:dyDescent="0.25">
      <c r="B1780" s="18"/>
      <c r="C1780" s="17"/>
      <c r="D1780" s="33">
        <f>IFERROR(VLOOKUP(A1780,'Banco de dados'!$A$6:H1976, 8,0),0)</f>
        <v>0</v>
      </c>
      <c r="E1780" s="26">
        <f t="shared" si="83"/>
        <v>0</v>
      </c>
      <c r="F1780" s="29">
        <f t="shared" si="81"/>
        <v>0</v>
      </c>
      <c r="G1780" s="23">
        <f t="shared" si="82"/>
        <v>0</v>
      </c>
      <c r="H1780" s="22">
        <f>IFERROR(VLOOKUP(A1780,'Banco de dados'!$A$6:F1976, 3,0),0)</f>
        <v>0</v>
      </c>
      <c r="I1780" s="24">
        <f>IFERROR(VLOOKUP(A1780,'Banco de dados'!$A$6:$F$199, 5,0),0)</f>
        <v>0</v>
      </c>
      <c r="J1780" s="19"/>
    </row>
    <row r="1781" spans="2:10" x14ac:dyDescent="0.25">
      <c r="B1781" s="18"/>
      <c r="C1781" s="17"/>
      <c r="D1781" s="33">
        <f>IFERROR(VLOOKUP(A1781,'Banco de dados'!$A$6:H1977, 8,0),0)</f>
        <v>0</v>
      </c>
      <c r="E1781" s="26">
        <f t="shared" si="83"/>
        <v>0</v>
      </c>
      <c r="F1781" s="29">
        <f t="shared" si="81"/>
        <v>0</v>
      </c>
      <c r="G1781" s="23">
        <f t="shared" si="82"/>
        <v>0</v>
      </c>
      <c r="H1781" s="22">
        <f>IFERROR(VLOOKUP(A1781,'Banco de dados'!$A$6:F1977, 3,0),0)</f>
        <v>0</v>
      </c>
      <c r="I1781" s="24">
        <f>IFERROR(VLOOKUP(A1781,'Banco de dados'!$A$6:$F$199, 5,0),0)</f>
        <v>0</v>
      </c>
      <c r="J1781" s="19"/>
    </row>
    <row r="1782" spans="2:10" x14ac:dyDescent="0.25">
      <c r="B1782" s="18"/>
      <c r="C1782" s="17"/>
      <c r="D1782" s="33">
        <f>IFERROR(VLOOKUP(A1782,'Banco de dados'!$A$6:H1978, 8,0),0)</f>
        <v>0</v>
      </c>
      <c r="E1782" s="26">
        <f t="shared" si="83"/>
        <v>0</v>
      </c>
      <c r="F1782" s="29">
        <f t="shared" si="81"/>
        <v>0</v>
      </c>
      <c r="G1782" s="23">
        <f t="shared" si="82"/>
        <v>0</v>
      </c>
      <c r="H1782" s="22">
        <f>IFERROR(VLOOKUP(A1782,'Banco de dados'!$A$6:F1978, 3,0),0)</f>
        <v>0</v>
      </c>
      <c r="I1782" s="24">
        <f>IFERROR(VLOOKUP(A1782,'Banco de dados'!$A$6:$F$199, 5,0),0)</f>
        <v>0</v>
      </c>
      <c r="J1782" s="19"/>
    </row>
    <row r="1783" spans="2:10" x14ac:dyDescent="0.25">
      <c r="B1783" s="18"/>
      <c r="C1783" s="17"/>
      <c r="D1783" s="33">
        <f>IFERROR(VLOOKUP(A1783,'Banco de dados'!$A$6:H1979, 8,0),0)</f>
        <v>0</v>
      </c>
      <c r="E1783" s="26">
        <f t="shared" si="83"/>
        <v>0</v>
      </c>
      <c r="F1783" s="29">
        <f t="shared" si="81"/>
        <v>0</v>
      </c>
      <c r="G1783" s="23">
        <f t="shared" si="82"/>
        <v>0</v>
      </c>
      <c r="H1783" s="22">
        <f>IFERROR(VLOOKUP(A1783,'Banco de dados'!$A$6:F1979, 3,0),0)</f>
        <v>0</v>
      </c>
      <c r="I1783" s="24">
        <f>IFERROR(VLOOKUP(A1783,'Banco de dados'!$A$6:$F$199, 5,0),0)</f>
        <v>0</v>
      </c>
      <c r="J1783" s="19"/>
    </row>
    <row r="1784" spans="2:10" x14ac:dyDescent="0.25">
      <c r="B1784" s="18"/>
      <c r="C1784" s="17"/>
      <c r="D1784" s="33">
        <f>IFERROR(VLOOKUP(A1784,'Banco de dados'!$A$6:H1980, 8,0),0)</f>
        <v>0</v>
      </c>
      <c r="E1784" s="26">
        <f t="shared" si="83"/>
        <v>0</v>
      </c>
      <c r="F1784" s="29">
        <f t="shared" si="81"/>
        <v>0</v>
      </c>
      <c r="G1784" s="23">
        <f t="shared" si="82"/>
        <v>0</v>
      </c>
      <c r="H1784" s="22">
        <f>IFERROR(VLOOKUP(A1784,'Banco de dados'!$A$6:F1980, 3,0),0)</f>
        <v>0</v>
      </c>
      <c r="I1784" s="24">
        <f>IFERROR(VLOOKUP(A1784,'Banco de dados'!$A$6:$F$199, 5,0),0)</f>
        <v>0</v>
      </c>
      <c r="J1784" s="19"/>
    </row>
    <row r="1785" spans="2:10" x14ac:dyDescent="0.25">
      <c r="B1785" s="18"/>
      <c r="C1785" s="17"/>
      <c r="D1785" s="33">
        <f>IFERROR(VLOOKUP(A1785,'Banco de dados'!$A$6:H1981, 8,0),0)</f>
        <v>0</v>
      </c>
      <c r="E1785" s="26">
        <f t="shared" si="83"/>
        <v>0</v>
      </c>
      <c r="F1785" s="29">
        <f t="shared" si="81"/>
        <v>0</v>
      </c>
      <c r="G1785" s="23">
        <f t="shared" si="82"/>
        <v>0</v>
      </c>
      <c r="H1785" s="22">
        <f>IFERROR(VLOOKUP(A1785,'Banco de dados'!$A$6:F1981, 3,0),0)</f>
        <v>0</v>
      </c>
      <c r="I1785" s="24">
        <f>IFERROR(VLOOKUP(A1785,'Banco de dados'!$A$6:$F$199, 5,0),0)</f>
        <v>0</v>
      </c>
      <c r="J1785" s="19"/>
    </row>
    <row r="1786" spans="2:10" x14ac:dyDescent="0.25">
      <c r="B1786" s="18"/>
      <c r="C1786" s="17"/>
      <c r="D1786" s="33">
        <f>IFERROR(VLOOKUP(A1786,'Banco de dados'!$A$6:H1982, 8,0),0)</f>
        <v>0</v>
      </c>
      <c r="E1786" s="26">
        <f t="shared" si="83"/>
        <v>0</v>
      </c>
      <c r="F1786" s="29">
        <f t="shared" si="81"/>
        <v>0</v>
      </c>
      <c r="G1786" s="23">
        <f t="shared" si="82"/>
        <v>0</v>
      </c>
      <c r="H1786" s="22">
        <f>IFERROR(VLOOKUP(A1786,'Banco de dados'!$A$6:F1982, 3,0),0)</f>
        <v>0</v>
      </c>
      <c r="I1786" s="24">
        <f>IFERROR(VLOOKUP(A1786,'Banco de dados'!$A$6:$F$199, 5,0),0)</f>
        <v>0</v>
      </c>
      <c r="J1786" s="19"/>
    </row>
    <row r="1787" spans="2:10" x14ac:dyDescent="0.25">
      <c r="B1787" s="18"/>
      <c r="C1787" s="17"/>
      <c r="D1787" s="33">
        <f>IFERROR(VLOOKUP(A1787,'Banco de dados'!$A$6:H1983, 8,0),0)</f>
        <v>0</v>
      </c>
      <c r="E1787" s="26">
        <f t="shared" si="83"/>
        <v>0</v>
      </c>
      <c r="F1787" s="29">
        <f t="shared" si="81"/>
        <v>0</v>
      </c>
      <c r="G1787" s="23">
        <f t="shared" si="82"/>
        <v>0</v>
      </c>
      <c r="H1787" s="22">
        <f>IFERROR(VLOOKUP(A1787,'Banco de dados'!$A$6:F1983, 3,0),0)</f>
        <v>0</v>
      </c>
      <c r="I1787" s="24">
        <f>IFERROR(VLOOKUP(A1787,'Banco de dados'!$A$6:$F$199, 5,0),0)</f>
        <v>0</v>
      </c>
      <c r="J1787" s="19"/>
    </row>
    <row r="1788" spans="2:10" x14ac:dyDescent="0.25">
      <c r="B1788" s="18"/>
      <c r="C1788" s="17"/>
      <c r="D1788" s="33">
        <f>IFERROR(VLOOKUP(A1788,'Banco de dados'!$A$6:H1984, 8,0),0)</f>
        <v>0</v>
      </c>
      <c r="E1788" s="26">
        <f t="shared" si="83"/>
        <v>0</v>
      </c>
      <c r="F1788" s="29">
        <f t="shared" si="81"/>
        <v>0</v>
      </c>
      <c r="G1788" s="23">
        <f t="shared" si="82"/>
        <v>0</v>
      </c>
      <c r="H1788" s="22">
        <f>IFERROR(VLOOKUP(A1788,'Banco de dados'!$A$6:F1984, 3,0),0)</f>
        <v>0</v>
      </c>
      <c r="I1788" s="24">
        <f>IFERROR(VLOOKUP(A1788,'Banco de dados'!$A$6:$F$199, 5,0),0)</f>
        <v>0</v>
      </c>
      <c r="J1788" s="19"/>
    </row>
    <row r="1789" spans="2:10" x14ac:dyDescent="0.25">
      <c r="B1789" s="18"/>
      <c r="C1789" s="17"/>
      <c r="D1789" s="33">
        <f>IFERROR(VLOOKUP(A1789,'Banco de dados'!$A$6:H1985, 8,0),0)</f>
        <v>0</v>
      </c>
      <c r="E1789" s="26">
        <f t="shared" si="83"/>
        <v>0</v>
      </c>
      <c r="F1789" s="29">
        <f t="shared" si="81"/>
        <v>0</v>
      </c>
      <c r="G1789" s="23">
        <f t="shared" si="82"/>
        <v>0</v>
      </c>
      <c r="H1789" s="22">
        <f>IFERROR(VLOOKUP(A1789,'Banco de dados'!$A$6:F1985, 3,0),0)</f>
        <v>0</v>
      </c>
      <c r="I1789" s="24">
        <f>IFERROR(VLOOKUP(A1789,'Banco de dados'!$A$6:$F$199, 5,0),0)</f>
        <v>0</v>
      </c>
      <c r="J1789" s="19"/>
    </row>
    <row r="1790" spans="2:10" x14ac:dyDescent="0.25">
      <c r="B1790" s="18"/>
      <c r="C1790" s="17"/>
      <c r="D1790" s="33">
        <f>IFERROR(VLOOKUP(A1790,'Banco de dados'!$A$6:H1986, 8,0),0)</f>
        <v>0</v>
      </c>
      <c r="E1790" s="26">
        <f t="shared" si="83"/>
        <v>0</v>
      </c>
      <c r="F1790" s="29">
        <f t="shared" si="81"/>
        <v>0</v>
      </c>
      <c r="G1790" s="23">
        <f t="shared" si="82"/>
        <v>0</v>
      </c>
      <c r="H1790" s="22">
        <f>IFERROR(VLOOKUP(A1790,'Banco de dados'!$A$6:F1986, 3,0),0)</f>
        <v>0</v>
      </c>
      <c r="I1790" s="24">
        <f>IFERROR(VLOOKUP(A1790,'Banco de dados'!$A$6:$F$199, 5,0),0)</f>
        <v>0</v>
      </c>
      <c r="J1790" s="19"/>
    </row>
    <row r="1791" spans="2:10" x14ac:dyDescent="0.25">
      <c r="B1791" s="18"/>
      <c r="C1791" s="17"/>
      <c r="D1791" s="33">
        <f>IFERROR(VLOOKUP(A1791,'Banco de dados'!$A$6:H1987, 8,0),0)</f>
        <v>0</v>
      </c>
      <c r="E1791" s="26">
        <f t="shared" si="83"/>
        <v>0</v>
      </c>
      <c r="F1791" s="29">
        <f t="shared" si="81"/>
        <v>0</v>
      </c>
      <c r="G1791" s="23">
        <f t="shared" si="82"/>
        <v>0</v>
      </c>
      <c r="H1791" s="22">
        <f>IFERROR(VLOOKUP(A1791,'Banco de dados'!$A$6:F1987, 3,0),0)</f>
        <v>0</v>
      </c>
      <c r="I1791" s="24">
        <f>IFERROR(VLOOKUP(A1791,'Banco de dados'!$A$6:$F$199, 5,0),0)</f>
        <v>0</v>
      </c>
      <c r="J1791" s="19"/>
    </row>
    <row r="1792" spans="2:10" x14ac:dyDescent="0.25">
      <c r="B1792" s="18"/>
      <c r="C1792" s="17"/>
      <c r="D1792" s="33">
        <f>IFERROR(VLOOKUP(A1792,'Banco de dados'!$A$6:H1988, 8,0),0)</f>
        <v>0</v>
      </c>
      <c r="E1792" s="26">
        <f t="shared" si="83"/>
        <v>0</v>
      </c>
      <c r="F1792" s="29">
        <f t="shared" si="81"/>
        <v>0</v>
      </c>
      <c r="G1792" s="23">
        <f t="shared" si="82"/>
        <v>0</v>
      </c>
      <c r="H1792" s="22">
        <f>IFERROR(VLOOKUP(A1792,'Banco de dados'!$A$6:F1988, 3,0),0)</f>
        <v>0</v>
      </c>
      <c r="I1792" s="24">
        <f>IFERROR(VLOOKUP(A1792,'Banco de dados'!$A$6:$F$199, 5,0),0)</f>
        <v>0</v>
      </c>
      <c r="J1792" s="19"/>
    </row>
    <row r="1793" spans="2:10" x14ac:dyDescent="0.25">
      <c r="B1793" s="18"/>
      <c r="C1793" s="17"/>
      <c r="D1793" s="33">
        <f>IFERROR(VLOOKUP(A1793,'Banco de dados'!$A$6:H1989, 8,0),0)</f>
        <v>0</v>
      </c>
      <c r="E1793" s="26">
        <f t="shared" si="83"/>
        <v>0</v>
      </c>
      <c r="F1793" s="29">
        <f t="shared" si="81"/>
        <v>0</v>
      </c>
      <c r="G1793" s="23">
        <f t="shared" si="82"/>
        <v>0</v>
      </c>
      <c r="H1793" s="22">
        <f>IFERROR(VLOOKUP(A1793,'Banco de dados'!$A$6:F1989, 3,0),0)</f>
        <v>0</v>
      </c>
      <c r="I1793" s="24">
        <f>IFERROR(VLOOKUP(A1793,'Banco de dados'!$A$6:$F$199, 5,0),0)</f>
        <v>0</v>
      </c>
      <c r="J1793" s="19"/>
    </row>
    <row r="1794" spans="2:10" x14ac:dyDescent="0.25">
      <c r="B1794" s="18"/>
      <c r="C1794" s="17"/>
      <c r="D1794" s="33">
        <f>IFERROR(VLOOKUP(A1794,'Banco de dados'!$A$6:H1990, 8,0),0)</f>
        <v>0</v>
      </c>
      <c r="E1794" s="26">
        <f t="shared" si="83"/>
        <v>0</v>
      </c>
      <c r="F1794" s="29">
        <f t="shared" si="81"/>
        <v>0</v>
      </c>
      <c r="G1794" s="23">
        <f t="shared" si="82"/>
        <v>0</v>
      </c>
      <c r="H1794" s="22">
        <f>IFERROR(VLOOKUP(A1794,'Banco de dados'!$A$6:F1990, 3,0),0)</f>
        <v>0</v>
      </c>
      <c r="I1794" s="24">
        <f>IFERROR(VLOOKUP(A1794,'Banco de dados'!$A$6:$F$199, 5,0),0)</f>
        <v>0</v>
      </c>
      <c r="J1794" s="19"/>
    </row>
    <row r="1795" spans="2:10" x14ac:dyDescent="0.25">
      <c r="B1795" s="18"/>
      <c r="C1795" s="17"/>
      <c r="D1795" s="33">
        <f>IFERROR(VLOOKUP(A1795,'Banco de dados'!$A$6:H1991, 8,0),0)</f>
        <v>0</v>
      </c>
      <c r="E1795" s="26">
        <f t="shared" si="83"/>
        <v>0</v>
      </c>
      <c r="F1795" s="29">
        <f t="shared" ref="F1795:F1858" si="84">E1795*I1795</f>
        <v>0</v>
      </c>
      <c r="G1795" s="23">
        <f t="shared" ref="G1795:G1858" si="85">E1795*H1795</f>
        <v>0</v>
      </c>
      <c r="H1795" s="22">
        <f>IFERROR(VLOOKUP(A1795,'Banco de dados'!$A$6:F1991, 3,0),0)</f>
        <v>0</v>
      </c>
      <c r="I1795" s="24">
        <f>IFERROR(VLOOKUP(A1795,'Banco de dados'!$A$6:$F$199, 5,0),0)</f>
        <v>0</v>
      </c>
      <c r="J1795" s="19"/>
    </row>
    <row r="1796" spans="2:10" x14ac:dyDescent="0.25">
      <c r="B1796" s="18"/>
      <c r="C1796" s="17"/>
      <c r="D1796" s="33">
        <f>IFERROR(VLOOKUP(A1796,'Banco de dados'!$A$6:H1992, 8,0),0)</f>
        <v>0</v>
      </c>
      <c r="E1796" s="26">
        <f t="shared" ref="E1796:E1859" si="86">B1796*C1796</f>
        <v>0</v>
      </c>
      <c r="F1796" s="29">
        <f t="shared" si="84"/>
        <v>0</v>
      </c>
      <c r="G1796" s="23">
        <f t="shared" si="85"/>
        <v>0</v>
      </c>
      <c r="H1796" s="22">
        <f>IFERROR(VLOOKUP(A1796,'Banco de dados'!$A$6:F1992, 3,0),0)</f>
        <v>0</v>
      </c>
      <c r="I1796" s="24">
        <f>IFERROR(VLOOKUP(A1796,'Banco de dados'!$A$6:$F$199, 5,0),0)</f>
        <v>0</v>
      </c>
      <c r="J1796" s="19"/>
    </row>
    <row r="1797" spans="2:10" x14ac:dyDescent="0.25">
      <c r="B1797" s="18"/>
      <c r="C1797" s="17"/>
      <c r="D1797" s="33">
        <f>IFERROR(VLOOKUP(A1797,'Banco de dados'!$A$6:H1993, 8,0),0)</f>
        <v>0</v>
      </c>
      <c r="E1797" s="26">
        <f t="shared" si="86"/>
        <v>0</v>
      </c>
      <c r="F1797" s="29">
        <f t="shared" si="84"/>
        <v>0</v>
      </c>
      <c r="G1797" s="23">
        <f t="shared" si="85"/>
        <v>0</v>
      </c>
      <c r="H1797" s="22">
        <f>IFERROR(VLOOKUP(A1797,'Banco de dados'!$A$6:F1993, 3,0),0)</f>
        <v>0</v>
      </c>
      <c r="I1797" s="24">
        <f>IFERROR(VLOOKUP(A1797,'Banco de dados'!$A$6:$F$199, 5,0),0)</f>
        <v>0</v>
      </c>
      <c r="J1797" s="19"/>
    </row>
    <row r="1798" spans="2:10" x14ac:dyDescent="0.25">
      <c r="B1798" s="18"/>
      <c r="C1798" s="17"/>
      <c r="D1798" s="33">
        <f>IFERROR(VLOOKUP(A1798,'Banco de dados'!$A$6:H1994, 8,0),0)</f>
        <v>0</v>
      </c>
      <c r="E1798" s="26">
        <f t="shared" si="86"/>
        <v>0</v>
      </c>
      <c r="F1798" s="29">
        <f t="shared" si="84"/>
        <v>0</v>
      </c>
      <c r="G1798" s="23">
        <f t="shared" si="85"/>
        <v>0</v>
      </c>
      <c r="H1798" s="22">
        <f>IFERROR(VLOOKUP(A1798,'Banco de dados'!$A$6:F1994, 3,0),0)</f>
        <v>0</v>
      </c>
      <c r="I1798" s="24">
        <f>IFERROR(VLOOKUP(A1798,'Banco de dados'!$A$6:$F$199, 5,0),0)</f>
        <v>0</v>
      </c>
      <c r="J1798" s="19"/>
    </row>
    <row r="1799" spans="2:10" x14ac:dyDescent="0.25">
      <c r="B1799" s="18"/>
      <c r="C1799" s="17"/>
      <c r="D1799" s="33">
        <f>IFERROR(VLOOKUP(A1799,'Banco de dados'!$A$6:H1995, 8,0),0)</f>
        <v>0</v>
      </c>
      <c r="E1799" s="26">
        <f t="shared" si="86"/>
        <v>0</v>
      </c>
      <c r="F1799" s="29">
        <f t="shared" si="84"/>
        <v>0</v>
      </c>
      <c r="G1799" s="23">
        <f t="shared" si="85"/>
        <v>0</v>
      </c>
      <c r="H1799" s="22">
        <f>IFERROR(VLOOKUP(A1799,'Banco de dados'!$A$6:F1995, 3,0),0)</f>
        <v>0</v>
      </c>
      <c r="I1799" s="24">
        <f>IFERROR(VLOOKUP(A1799,'Banco de dados'!$A$6:$F$199, 5,0),0)</f>
        <v>0</v>
      </c>
      <c r="J1799" s="19"/>
    </row>
    <row r="1800" spans="2:10" x14ac:dyDescent="0.25">
      <c r="B1800" s="18"/>
      <c r="C1800" s="17"/>
      <c r="D1800" s="33">
        <f>IFERROR(VLOOKUP(A1800,'Banco de dados'!$A$6:H1996, 8,0),0)</f>
        <v>0</v>
      </c>
      <c r="E1800" s="26">
        <f t="shared" si="86"/>
        <v>0</v>
      </c>
      <c r="F1800" s="29">
        <f t="shared" si="84"/>
        <v>0</v>
      </c>
      <c r="G1800" s="23">
        <f t="shared" si="85"/>
        <v>0</v>
      </c>
      <c r="H1800" s="22">
        <f>IFERROR(VLOOKUP(A1800,'Banco de dados'!$A$6:F1996, 3,0),0)</f>
        <v>0</v>
      </c>
      <c r="I1800" s="24">
        <f>IFERROR(VLOOKUP(A1800,'Banco de dados'!$A$6:$F$199, 5,0),0)</f>
        <v>0</v>
      </c>
      <c r="J1800" s="19"/>
    </row>
    <row r="1801" spans="2:10" x14ac:dyDescent="0.25">
      <c r="B1801" s="18"/>
      <c r="C1801" s="17"/>
      <c r="D1801" s="33">
        <f>IFERROR(VLOOKUP(A1801,'Banco de dados'!$A$6:H1997, 8,0),0)</f>
        <v>0</v>
      </c>
      <c r="E1801" s="26">
        <f t="shared" si="86"/>
        <v>0</v>
      </c>
      <c r="F1801" s="29">
        <f t="shared" si="84"/>
        <v>0</v>
      </c>
      <c r="G1801" s="23">
        <f t="shared" si="85"/>
        <v>0</v>
      </c>
      <c r="H1801" s="22">
        <f>IFERROR(VLOOKUP(A1801,'Banco de dados'!$A$6:F1997, 3,0),0)</f>
        <v>0</v>
      </c>
      <c r="I1801" s="24">
        <f>IFERROR(VLOOKUP(A1801,'Banco de dados'!$A$6:$F$199, 5,0),0)</f>
        <v>0</v>
      </c>
      <c r="J1801" s="19"/>
    </row>
    <row r="1802" spans="2:10" x14ac:dyDescent="0.25">
      <c r="B1802" s="18"/>
      <c r="C1802" s="17"/>
      <c r="D1802" s="33">
        <f>IFERROR(VLOOKUP(A1802,'Banco de dados'!$A$6:H1998, 8,0),0)</f>
        <v>0</v>
      </c>
      <c r="E1802" s="26">
        <f t="shared" si="86"/>
        <v>0</v>
      </c>
      <c r="F1802" s="29">
        <f t="shared" si="84"/>
        <v>0</v>
      </c>
      <c r="G1802" s="23">
        <f t="shared" si="85"/>
        <v>0</v>
      </c>
      <c r="H1802" s="22">
        <f>IFERROR(VLOOKUP(A1802,'Banco de dados'!$A$6:F1998, 3,0),0)</f>
        <v>0</v>
      </c>
      <c r="I1802" s="24">
        <f>IFERROR(VLOOKUP(A1802,'Banco de dados'!$A$6:$F$199, 5,0),0)</f>
        <v>0</v>
      </c>
      <c r="J1802" s="19"/>
    </row>
    <row r="1803" spans="2:10" x14ac:dyDescent="0.25">
      <c r="B1803" s="18"/>
      <c r="C1803" s="17"/>
      <c r="D1803" s="33">
        <f>IFERROR(VLOOKUP(A1803,'Banco de dados'!$A$6:H1999, 8,0),0)</f>
        <v>0</v>
      </c>
      <c r="E1803" s="26">
        <f t="shared" si="86"/>
        <v>0</v>
      </c>
      <c r="F1803" s="29">
        <f t="shared" si="84"/>
        <v>0</v>
      </c>
      <c r="G1803" s="23">
        <f t="shared" si="85"/>
        <v>0</v>
      </c>
      <c r="H1803" s="22">
        <f>IFERROR(VLOOKUP(A1803,'Banco de dados'!$A$6:F1999, 3,0),0)</f>
        <v>0</v>
      </c>
      <c r="I1803" s="24">
        <f>IFERROR(VLOOKUP(A1803,'Banco de dados'!$A$6:$F$199, 5,0),0)</f>
        <v>0</v>
      </c>
      <c r="J1803" s="19"/>
    </row>
    <row r="1804" spans="2:10" x14ac:dyDescent="0.25">
      <c r="B1804" s="18"/>
      <c r="C1804" s="17"/>
      <c r="D1804" s="33">
        <f>IFERROR(VLOOKUP(A1804,'Banco de dados'!$A$6:H2000, 8,0),0)</f>
        <v>0</v>
      </c>
      <c r="E1804" s="26">
        <f t="shared" si="86"/>
        <v>0</v>
      </c>
      <c r="F1804" s="29">
        <f t="shared" si="84"/>
        <v>0</v>
      </c>
      <c r="G1804" s="23">
        <f t="shared" si="85"/>
        <v>0</v>
      </c>
      <c r="H1804" s="22">
        <f>IFERROR(VLOOKUP(A1804,'Banco de dados'!$A$6:F2000, 3,0),0)</f>
        <v>0</v>
      </c>
      <c r="I1804" s="24">
        <f>IFERROR(VLOOKUP(A1804,'Banco de dados'!$A$6:$F$199, 5,0),0)</f>
        <v>0</v>
      </c>
      <c r="J1804" s="19"/>
    </row>
    <row r="1805" spans="2:10" x14ac:dyDescent="0.25">
      <c r="B1805" s="18"/>
      <c r="C1805" s="17"/>
      <c r="D1805" s="33">
        <f>IFERROR(VLOOKUP(A1805,'Banco de dados'!$A$6:H2001, 8,0),0)</f>
        <v>0</v>
      </c>
      <c r="E1805" s="26">
        <f t="shared" si="86"/>
        <v>0</v>
      </c>
      <c r="F1805" s="29">
        <f t="shared" si="84"/>
        <v>0</v>
      </c>
      <c r="G1805" s="23">
        <f t="shared" si="85"/>
        <v>0</v>
      </c>
      <c r="H1805" s="22">
        <f>IFERROR(VLOOKUP(A1805,'Banco de dados'!$A$6:F2001, 3,0),0)</f>
        <v>0</v>
      </c>
      <c r="I1805" s="24">
        <f>IFERROR(VLOOKUP(A1805,'Banco de dados'!$A$6:$F$199, 5,0),0)</f>
        <v>0</v>
      </c>
      <c r="J1805" s="19"/>
    </row>
    <row r="1806" spans="2:10" x14ac:dyDescent="0.25">
      <c r="B1806" s="18"/>
      <c r="C1806" s="17"/>
      <c r="D1806" s="33">
        <f>IFERROR(VLOOKUP(A1806,'Banco de dados'!$A$6:H2002, 8,0),0)</f>
        <v>0</v>
      </c>
      <c r="E1806" s="26">
        <f t="shared" si="86"/>
        <v>0</v>
      </c>
      <c r="F1806" s="29">
        <f t="shared" si="84"/>
        <v>0</v>
      </c>
      <c r="G1806" s="23">
        <f t="shared" si="85"/>
        <v>0</v>
      </c>
      <c r="H1806" s="22">
        <f>IFERROR(VLOOKUP(A1806,'Banco de dados'!$A$6:F2002, 3,0),0)</f>
        <v>0</v>
      </c>
      <c r="I1806" s="24">
        <f>IFERROR(VLOOKUP(A1806,'Banco de dados'!$A$6:$F$199, 5,0),0)</f>
        <v>0</v>
      </c>
      <c r="J1806" s="19"/>
    </row>
    <row r="1807" spans="2:10" x14ac:dyDescent="0.25">
      <c r="B1807" s="18"/>
      <c r="C1807" s="17"/>
      <c r="D1807" s="33">
        <f>IFERROR(VLOOKUP(A1807,'Banco de dados'!$A$6:H2003, 8,0),0)</f>
        <v>0</v>
      </c>
      <c r="E1807" s="26">
        <f t="shared" si="86"/>
        <v>0</v>
      </c>
      <c r="F1807" s="29">
        <f t="shared" si="84"/>
        <v>0</v>
      </c>
      <c r="G1807" s="23">
        <f t="shared" si="85"/>
        <v>0</v>
      </c>
      <c r="H1807" s="22">
        <f>IFERROR(VLOOKUP(A1807,'Banco de dados'!$A$6:F2003, 3,0),0)</f>
        <v>0</v>
      </c>
      <c r="I1807" s="24">
        <f>IFERROR(VLOOKUP(A1807,'Banco de dados'!$A$6:$F$199, 5,0),0)</f>
        <v>0</v>
      </c>
      <c r="J1807" s="19"/>
    </row>
    <row r="1808" spans="2:10" x14ac:dyDescent="0.25">
      <c r="B1808" s="18"/>
      <c r="C1808" s="17"/>
      <c r="D1808" s="33">
        <f>IFERROR(VLOOKUP(A1808,'Banco de dados'!$A$6:H2004, 8,0),0)</f>
        <v>0</v>
      </c>
      <c r="E1808" s="26">
        <f t="shared" si="86"/>
        <v>0</v>
      </c>
      <c r="F1808" s="29">
        <f t="shared" si="84"/>
        <v>0</v>
      </c>
      <c r="G1808" s="23">
        <f t="shared" si="85"/>
        <v>0</v>
      </c>
      <c r="H1808" s="22">
        <f>IFERROR(VLOOKUP(A1808,'Banco de dados'!$A$6:F2004, 3,0),0)</f>
        <v>0</v>
      </c>
      <c r="I1808" s="24">
        <f>IFERROR(VLOOKUP(A1808,'Banco de dados'!$A$6:$F$199, 5,0),0)</f>
        <v>0</v>
      </c>
      <c r="J1808" s="19"/>
    </row>
    <row r="1809" spans="2:10" x14ac:dyDescent="0.25">
      <c r="B1809" s="18"/>
      <c r="C1809" s="17"/>
      <c r="D1809" s="33">
        <f>IFERROR(VLOOKUP(A1809,'Banco de dados'!$A$6:H2005, 8,0),0)</f>
        <v>0</v>
      </c>
      <c r="E1809" s="26">
        <f t="shared" si="86"/>
        <v>0</v>
      </c>
      <c r="F1809" s="29">
        <f t="shared" si="84"/>
        <v>0</v>
      </c>
      <c r="G1809" s="23">
        <f t="shared" si="85"/>
        <v>0</v>
      </c>
      <c r="H1809" s="22">
        <f>IFERROR(VLOOKUP(A1809,'Banco de dados'!$A$6:F2005, 3,0),0)</f>
        <v>0</v>
      </c>
      <c r="I1809" s="24">
        <f>IFERROR(VLOOKUP(A1809,'Banco de dados'!$A$6:$F$199, 5,0),0)</f>
        <v>0</v>
      </c>
      <c r="J1809" s="19"/>
    </row>
    <row r="1810" spans="2:10" x14ac:dyDescent="0.25">
      <c r="B1810" s="18"/>
      <c r="C1810" s="17"/>
      <c r="D1810" s="33">
        <f>IFERROR(VLOOKUP(A1810,'Banco de dados'!$A$6:H2006, 8,0),0)</f>
        <v>0</v>
      </c>
      <c r="E1810" s="26">
        <f t="shared" si="86"/>
        <v>0</v>
      </c>
      <c r="F1810" s="29">
        <f t="shared" si="84"/>
        <v>0</v>
      </c>
      <c r="G1810" s="23">
        <f t="shared" si="85"/>
        <v>0</v>
      </c>
      <c r="H1810" s="22">
        <f>IFERROR(VLOOKUP(A1810,'Banco de dados'!$A$6:F2006, 3,0),0)</f>
        <v>0</v>
      </c>
      <c r="I1810" s="24">
        <f>IFERROR(VLOOKUP(A1810,'Banco de dados'!$A$6:$F$199, 5,0),0)</f>
        <v>0</v>
      </c>
      <c r="J1810" s="19"/>
    </row>
    <row r="1811" spans="2:10" x14ac:dyDescent="0.25">
      <c r="B1811" s="18"/>
      <c r="C1811" s="17"/>
      <c r="D1811" s="33">
        <f>IFERROR(VLOOKUP(A1811,'Banco de dados'!$A$6:H2007, 8,0),0)</f>
        <v>0</v>
      </c>
      <c r="E1811" s="26">
        <f t="shared" si="86"/>
        <v>0</v>
      </c>
      <c r="F1811" s="29">
        <f t="shared" si="84"/>
        <v>0</v>
      </c>
      <c r="G1811" s="23">
        <f t="shared" si="85"/>
        <v>0</v>
      </c>
      <c r="H1811" s="22">
        <f>IFERROR(VLOOKUP(A1811,'Banco de dados'!$A$6:F2007, 3,0),0)</f>
        <v>0</v>
      </c>
      <c r="I1811" s="24">
        <f>IFERROR(VLOOKUP(A1811,'Banco de dados'!$A$6:$F$199, 5,0),0)</f>
        <v>0</v>
      </c>
      <c r="J1811" s="19"/>
    </row>
    <row r="1812" spans="2:10" x14ac:dyDescent="0.25">
      <c r="B1812" s="18"/>
      <c r="C1812" s="17"/>
      <c r="D1812" s="33">
        <f>IFERROR(VLOOKUP(A1812,'Banco de dados'!$A$6:H2008, 8,0),0)</f>
        <v>0</v>
      </c>
      <c r="E1812" s="26">
        <f t="shared" si="86"/>
        <v>0</v>
      </c>
      <c r="F1812" s="29">
        <f t="shared" si="84"/>
        <v>0</v>
      </c>
      <c r="G1812" s="23">
        <f t="shared" si="85"/>
        <v>0</v>
      </c>
      <c r="H1812" s="22">
        <f>IFERROR(VLOOKUP(A1812,'Banco de dados'!$A$6:F2008, 3,0),0)</f>
        <v>0</v>
      </c>
      <c r="I1812" s="24">
        <f>IFERROR(VLOOKUP(A1812,'Banco de dados'!$A$6:$F$199, 5,0),0)</f>
        <v>0</v>
      </c>
      <c r="J1812" s="19"/>
    </row>
    <row r="1813" spans="2:10" x14ac:dyDescent="0.25">
      <c r="B1813" s="18"/>
      <c r="C1813" s="17"/>
      <c r="D1813" s="33">
        <f>IFERROR(VLOOKUP(A1813,'Banco de dados'!$A$6:H2009, 8,0),0)</f>
        <v>0</v>
      </c>
      <c r="E1813" s="26">
        <f t="shared" si="86"/>
        <v>0</v>
      </c>
      <c r="F1813" s="29">
        <f t="shared" si="84"/>
        <v>0</v>
      </c>
      <c r="G1813" s="23">
        <f t="shared" si="85"/>
        <v>0</v>
      </c>
      <c r="H1813" s="22">
        <f>IFERROR(VLOOKUP(A1813,'Banco de dados'!$A$6:F2009, 3,0),0)</f>
        <v>0</v>
      </c>
      <c r="I1813" s="24">
        <f>IFERROR(VLOOKUP(A1813,'Banco de dados'!$A$6:$F$199, 5,0),0)</f>
        <v>0</v>
      </c>
      <c r="J1813" s="19"/>
    </row>
    <row r="1814" spans="2:10" x14ac:dyDescent="0.25">
      <c r="B1814" s="18"/>
      <c r="C1814" s="17"/>
      <c r="D1814" s="33">
        <f>IFERROR(VLOOKUP(A1814,'Banco de dados'!$A$6:H2010, 8,0),0)</f>
        <v>0</v>
      </c>
      <c r="E1814" s="26">
        <f t="shared" si="86"/>
        <v>0</v>
      </c>
      <c r="F1814" s="29">
        <f t="shared" si="84"/>
        <v>0</v>
      </c>
      <c r="G1814" s="23">
        <f t="shared" si="85"/>
        <v>0</v>
      </c>
      <c r="H1814" s="22">
        <f>IFERROR(VLOOKUP(A1814,'Banco de dados'!$A$6:F2010, 3,0),0)</f>
        <v>0</v>
      </c>
      <c r="I1814" s="24">
        <f>IFERROR(VLOOKUP(A1814,'Banco de dados'!$A$6:$F$199, 5,0),0)</f>
        <v>0</v>
      </c>
      <c r="J1814" s="19"/>
    </row>
    <row r="1815" spans="2:10" x14ac:dyDescent="0.25">
      <c r="B1815" s="18"/>
      <c r="C1815" s="17"/>
      <c r="D1815" s="33">
        <f>IFERROR(VLOOKUP(A1815,'Banco de dados'!$A$6:H2011, 8,0),0)</f>
        <v>0</v>
      </c>
      <c r="E1815" s="26">
        <f t="shared" si="86"/>
        <v>0</v>
      </c>
      <c r="F1815" s="29">
        <f t="shared" si="84"/>
        <v>0</v>
      </c>
      <c r="G1815" s="23">
        <f t="shared" si="85"/>
        <v>0</v>
      </c>
      <c r="H1815" s="22">
        <f>IFERROR(VLOOKUP(A1815,'Banco de dados'!$A$6:F2011, 3,0),0)</f>
        <v>0</v>
      </c>
      <c r="I1815" s="24">
        <f>IFERROR(VLOOKUP(A1815,'Banco de dados'!$A$6:$F$199, 5,0),0)</f>
        <v>0</v>
      </c>
      <c r="J1815" s="19"/>
    </row>
    <row r="1816" spans="2:10" x14ac:dyDescent="0.25">
      <c r="B1816" s="18"/>
      <c r="C1816" s="17"/>
      <c r="D1816" s="33">
        <f>IFERROR(VLOOKUP(A1816,'Banco de dados'!$A$6:H2012, 8,0),0)</f>
        <v>0</v>
      </c>
      <c r="E1816" s="26">
        <f t="shared" si="86"/>
        <v>0</v>
      </c>
      <c r="F1816" s="29">
        <f t="shared" si="84"/>
        <v>0</v>
      </c>
      <c r="G1816" s="23">
        <f t="shared" si="85"/>
        <v>0</v>
      </c>
      <c r="H1816" s="22">
        <f>IFERROR(VLOOKUP(A1816,'Banco de dados'!$A$6:F2012, 3,0),0)</f>
        <v>0</v>
      </c>
      <c r="I1816" s="24">
        <f>IFERROR(VLOOKUP(A1816,'Banco de dados'!$A$6:$F$199, 5,0),0)</f>
        <v>0</v>
      </c>
      <c r="J1816" s="19"/>
    </row>
    <row r="1817" spans="2:10" x14ac:dyDescent="0.25">
      <c r="B1817" s="18"/>
      <c r="C1817" s="17"/>
      <c r="D1817" s="33">
        <f>IFERROR(VLOOKUP(A1817,'Banco de dados'!$A$6:H2013, 8,0),0)</f>
        <v>0</v>
      </c>
      <c r="E1817" s="26">
        <f t="shared" si="86"/>
        <v>0</v>
      </c>
      <c r="F1817" s="29">
        <f t="shared" si="84"/>
        <v>0</v>
      </c>
      <c r="G1817" s="23">
        <f t="shared" si="85"/>
        <v>0</v>
      </c>
      <c r="H1817" s="22">
        <f>IFERROR(VLOOKUP(A1817,'Banco de dados'!$A$6:F2013, 3,0),0)</f>
        <v>0</v>
      </c>
      <c r="I1817" s="24">
        <f>IFERROR(VLOOKUP(A1817,'Banco de dados'!$A$6:$F$199, 5,0),0)</f>
        <v>0</v>
      </c>
      <c r="J1817" s="19"/>
    </row>
    <row r="1818" spans="2:10" x14ac:dyDescent="0.25">
      <c r="B1818" s="18"/>
      <c r="C1818" s="17"/>
      <c r="D1818" s="33">
        <f>IFERROR(VLOOKUP(A1818,'Banco de dados'!$A$6:H2014, 8,0),0)</f>
        <v>0</v>
      </c>
      <c r="E1818" s="26">
        <f t="shared" si="86"/>
        <v>0</v>
      </c>
      <c r="F1818" s="29">
        <f t="shared" si="84"/>
        <v>0</v>
      </c>
      <c r="G1818" s="23">
        <f t="shared" si="85"/>
        <v>0</v>
      </c>
      <c r="H1818" s="22">
        <f>IFERROR(VLOOKUP(A1818,'Banco de dados'!$A$6:F2014, 3,0),0)</f>
        <v>0</v>
      </c>
      <c r="I1818" s="24">
        <f>IFERROR(VLOOKUP(A1818,'Banco de dados'!$A$6:$F$199, 5,0),0)</f>
        <v>0</v>
      </c>
      <c r="J1818" s="19"/>
    </row>
    <row r="1819" spans="2:10" x14ac:dyDescent="0.25">
      <c r="B1819" s="18"/>
      <c r="C1819" s="17"/>
      <c r="D1819" s="33">
        <f>IFERROR(VLOOKUP(A1819,'Banco de dados'!$A$6:H2015, 8,0),0)</f>
        <v>0</v>
      </c>
      <c r="E1819" s="26">
        <f t="shared" si="86"/>
        <v>0</v>
      </c>
      <c r="F1819" s="29">
        <f t="shared" si="84"/>
        <v>0</v>
      </c>
      <c r="G1819" s="23">
        <f t="shared" si="85"/>
        <v>0</v>
      </c>
      <c r="H1819" s="22">
        <f>IFERROR(VLOOKUP(A1819,'Banco de dados'!$A$6:F2015, 3,0),0)</f>
        <v>0</v>
      </c>
      <c r="I1819" s="24">
        <f>IFERROR(VLOOKUP(A1819,'Banco de dados'!$A$6:$F$199, 5,0),0)</f>
        <v>0</v>
      </c>
      <c r="J1819" s="19"/>
    </row>
    <row r="1820" spans="2:10" x14ac:dyDescent="0.25">
      <c r="B1820" s="18"/>
      <c r="C1820" s="17"/>
      <c r="D1820" s="33">
        <f>IFERROR(VLOOKUP(A1820,'Banco de dados'!$A$6:H2016, 8,0),0)</f>
        <v>0</v>
      </c>
      <c r="E1820" s="26">
        <f t="shared" si="86"/>
        <v>0</v>
      </c>
      <c r="F1820" s="29">
        <f t="shared" si="84"/>
        <v>0</v>
      </c>
      <c r="G1820" s="23">
        <f t="shared" si="85"/>
        <v>0</v>
      </c>
      <c r="H1820" s="22">
        <f>IFERROR(VLOOKUP(A1820,'Banco de dados'!$A$6:F2016, 3,0),0)</f>
        <v>0</v>
      </c>
      <c r="I1820" s="24">
        <f>IFERROR(VLOOKUP(A1820,'Banco de dados'!$A$6:$F$199, 5,0),0)</f>
        <v>0</v>
      </c>
      <c r="J1820" s="19"/>
    </row>
    <row r="1821" spans="2:10" x14ac:dyDescent="0.25">
      <c r="B1821" s="18"/>
      <c r="C1821" s="17"/>
      <c r="D1821" s="33">
        <f>IFERROR(VLOOKUP(A1821,'Banco de dados'!$A$6:H2017, 8,0),0)</f>
        <v>0</v>
      </c>
      <c r="E1821" s="26">
        <f t="shared" si="86"/>
        <v>0</v>
      </c>
      <c r="F1821" s="29">
        <f t="shared" si="84"/>
        <v>0</v>
      </c>
      <c r="G1821" s="23">
        <f t="shared" si="85"/>
        <v>0</v>
      </c>
      <c r="H1821" s="22">
        <f>IFERROR(VLOOKUP(A1821,'Banco de dados'!$A$6:F2017, 3,0),0)</f>
        <v>0</v>
      </c>
      <c r="I1821" s="24">
        <f>IFERROR(VLOOKUP(A1821,'Banco de dados'!$A$6:$F$199, 5,0),0)</f>
        <v>0</v>
      </c>
      <c r="J1821" s="19"/>
    </row>
    <row r="1822" spans="2:10" x14ac:dyDescent="0.25">
      <c r="B1822" s="18"/>
      <c r="C1822" s="17"/>
      <c r="D1822" s="33">
        <f>IFERROR(VLOOKUP(A1822,'Banco de dados'!$A$6:H2018, 8,0),0)</f>
        <v>0</v>
      </c>
      <c r="E1822" s="26">
        <f t="shared" si="86"/>
        <v>0</v>
      </c>
      <c r="F1822" s="29">
        <f t="shared" si="84"/>
        <v>0</v>
      </c>
      <c r="G1822" s="23">
        <f t="shared" si="85"/>
        <v>0</v>
      </c>
      <c r="H1822" s="22">
        <f>IFERROR(VLOOKUP(A1822,'Banco de dados'!$A$6:F2018, 3,0),0)</f>
        <v>0</v>
      </c>
      <c r="I1822" s="24">
        <f>IFERROR(VLOOKUP(A1822,'Banco de dados'!$A$6:$F$199, 5,0),0)</f>
        <v>0</v>
      </c>
      <c r="J1822" s="19"/>
    </row>
    <row r="1823" spans="2:10" x14ac:dyDescent="0.25">
      <c r="B1823" s="18"/>
      <c r="C1823" s="17"/>
      <c r="D1823" s="33">
        <f>IFERROR(VLOOKUP(A1823,'Banco de dados'!$A$6:H2019, 8,0),0)</f>
        <v>0</v>
      </c>
      <c r="E1823" s="26">
        <f t="shared" si="86"/>
        <v>0</v>
      </c>
      <c r="F1823" s="29">
        <f t="shared" si="84"/>
        <v>0</v>
      </c>
      <c r="G1823" s="23">
        <f t="shared" si="85"/>
        <v>0</v>
      </c>
      <c r="H1823" s="22">
        <f>IFERROR(VLOOKUP(A1823,'Banco de dados'!$A$6:F2019, 3,0),0)</f>
        <v>0</v>
      </c>
      <c r="I1823" s="24">
        <f>IFERROR(VLOOKUP(A1823,'Banco de dados'!$A$6:$F$199, 5,0),0)</f>
        <v>0</v>
      </c>
      <c r="J1823" s="19"/>
    </row>
    <row r="1824" spans="2:10" x14ac:dyDescent="0.25">
      <c r="B1824" s="18"/>
      <c r="C1824" s="17"/>
      <c r="D1824" s="33">
        <f>IFERROR(VLOOKUP(A1824,'Banco de dados'!$A$6:H2020, 8,0),0)</f>
        <v>0</v>
      </c>
      <c r="E1824" s="26">
        <f t="shared" si="86"/>
        <v>0</v>
      </c>
      <c r="F1824" s="29">
        <f t="shared" si="84"/>
        <v>0</v>
      </c>
      <c r="G1824" s="23">
        <f t="shared" si="85"/>
        <v>0</v>
      </c>
      <c r="H1824" s="22">
        <f>IFERROR(VLOOKUP(A1824,'Banco de dados'!$A$6:F2020, 3,0),0)</f>
        <v>0</v>
      </c>
      <c r="I1824" s="24">
        <f>IFERROR(VLOOKUP(A1824,'Banco de dados'!$A$6:$F$199, 5,0),0)</f>
        <v>0</v>
      </c>
      <c r="J1824" s="19"/>
    </row>
    <row r="1825" spans="2:10" x14ac:dyDescent="0.25">
      <c r="B1825" s="18"/>
      <c r="C1825" s="17"/>
      <c r="D1825" s="33">
        <f>IFERROR(VLOOKUP(A1825,'Banco de dados'!$A$6:H2021, 8,0),0)</f>
        <v>0</v>
      </c>
      <c r="E1825" s="26">
        <f t="shared" si="86"/>
        <v>0</v>
      </c>
      <c r="F1825" s="29">
        <f t="shared" si="84"/>
        <v>0</v>
      </c>
      <c r="G1825" s="23">
        <f t="shared" si="85"/>
        <v>0</v>
      </c>
      <c r="H1825" s="22">
        <f>IFERROR(VLOOKUP(A1825,'Banco de dados'!$A$6:F2021, 3,0),0)</f>
        <v>0</v>
      </c>
      <c r="I1825" s="24">
        <f>IFERROR(VLOOKUP(A1825,'Banco de dados'!$A$6:$F$199, 5,0),0)</f>
        <v>0</v>
      </c>
      <c r="J1825" s="19"/>
    </row>
    <row r="1826" spans="2:10" x14ac:dyDescent="0.25">
      <c r="B1826" s="18"/>
      <c r="C1826" s="17"/>
      <c r="D1826" s="33">
        <f>IFERROR(VLOOKUP(A1826,'Banco de dados'!$A$6:H2022, 8,0),0)</f>
        <v>0</v>
      </c>
      <c r="E1826" s="26">
        <f t="shared" si="86"/>
        <v>0</v>
      </c>
      <c r="F1826" s="29">
        <f t="shared" si="84"/>
        <v>0</v>
      </c>
      <c r="G1826" s="23">
        <f t="shared" si="85"/>
        <v>0</v>
      </c>
      <c r="H1826" s="22">
        <f>IFERROR(VLOOKUP(A1826,'Banco de dados'!$A$6:F2022, 3,0),0)</f>
        <v>0</v>
      </c>
      <c r="I1826" s="24">
        <f>IFERROR(VLOOKUP(A1826,'Banco de dados'!$A$6:$F$199, 5,0),0)</f>
        <v>0</v>
      </c>
      <c r="J1826" s="19"/>
    </row>
    <row r="1827" spans="2:10" x14ac:dyDescent="0.25">
      <c r="B1827" s="18"/>
      <c r="C1827" s="17"/>
      <c r="D1827" s="33">
        <f>IFERROR(VLOOKUP(A1827,'Banco de dados'!$A$6:H2023, 8,0),0)</f>
        <v>0</v>
      </c>
      <c r="E1827" s="26">
        <f t="shared" si="86"/>
        <v>0</v>
      </c>
      <c r="F1827" s="29">
        <f t="shared" si="84"/>
        <v>0</v>
      </c>
      <c r="G1827" s="23">
        <f t="shared" si="85"/>
        <v>0</v>
      </c>
      <c r="H1827" s="22">
        <f>IFERROR(VLOOKUP(A1827,'Banco de dados'!$A$6:F2023, 3,0),0)</f>
        <v>0</v>
      </c>
      <c r="I1827" s="24">
        <f>IFERROR(VLOOKUP(A1827,'Banco de dados'!$A$6:$F$199, 5,0),0)</f>
        <v>0</v>
      </c>
      <c r="J1827" s="19"/>
    </row>
    <row r="1828" spans="2:10" x14ac:dyDescent="0.25">
      <c r="B1828" s="18"/>
      <c r="C1828" s="17"/>
      <c r="D1828" s="33">
        <f>IFERROR(VLOOKUP(A1828,'Banco de dados'!$A$6:H2024, 8,0),0)</f>
        <v>0</v>
      </c>
      <c r="E1828" s="26">
        <f t="shared" si="86"/>
        <v>0</v>
      </c>
      <c r="F1828" s="29">
        <f t="shared" si="84"/>
        <v>0</v>
      </c>
      <c r="G1828" s="23">
        <f t="shared" si="85"/>
        <v>0</v>
      </c>
      <c r="H1828" s="22">
        <f>IFERROR(VLOOKUP(A1828,'Banco de dados'!$A$6:F2024, 3,0),0)</f>
        <v>0</v>
      </c>
      <c r="I1828" s="24">
        <f>IFERROR(VLOOKUP(A1828,'Banco de dados'!$A$6:$F$199, 5,0),0)</f>
        <v>0</v>
      </c>
      <c r="J1828" s="19"/>
    </row>
    <row r="1829" spans="2:10" x14ac:dyDescent="0.25">
      <c r="B1829" s="18"/>
      <c r="C1829" s="17"/>
      <c r="D1829" s="33">
        <f>IFERROR(VLOOKUP(A1829,'Banco de dados'!$A$6:H2025, 8,0),0)</f>
        <v>0</v>
      </c>
      <c r="E1829" s="26">
        <f t="shared" si="86"/>
        <v>0</v>
      </c>
      <c r="F1829" s="29">
        <f t="shared" si="84"/>
        <v>0</v>
      </c>
      <c r="G1829" s="23">
        <f t="shared" si="85"/>
        <v>0</v>
      </c>
      <c r="H1829" s="22">
        <f>IFERROR(VLOOKUP(A1829,'Banco de dados'!$A$6:F2025, 3,0),0)</f>
        <v>0</v>
      </c>
      <c r="I1829" s="24">
        <f>IFERROR(VLOOKUP(A1829,'Banco de dados'!$A$6:$F$199, 5,0),0)</f>
        <v>0</v>
      </c>
      <c r="J1829" s="19"/>
    </row>
    <row r="1830" spans="2:10" x14ac:dyDescent="0.25">
      <c r="B1830" s="18"/>
      <c r="C1830" s="17"/>
      <c r="D1830" s="33">
        <f>IFERROR(VLOOKUP(A1830,'Banco de dados'!$A$6:H2026, 8,0),0)</f>
        <v>0</v>
      </c>
      <c r="E1830" s="26">
        <f t="shared" si="86"/>
        <v>0</v>
      </c>
      <c r="F1830" s="29">
        <f t="shared" si="84"/>
        <v>0</v>
      </c>
      <c r="G1830" s="23">
        <f t="shared" si="85"/>
        <v>0</v>
      </c>
      <c r="H1830" s="22">
        <f>IFERROR(VLOOKUP(A1830,'Banco de dados'!$A$6:F2026, 3,0),0)</f>
        <v>0</v>
      </c>
      <c r="I1830" s="24">
        <f>IFERROR(VLOOKUP(A1830,'Banco de dados'!$A$6:$F$199, 5,0),0)</f>
        <v>0</v>
      </c>
      <c r="J1830" s="19"/>
    </row>
    <row r="1831" spans="2:10" x14ac:dyDescent="0.25">
      <c r="B1831" s="18"/>
      <c r="C1831" s="17"/>
      <c r="D1831" s="33">
        <f>IFERROR(VLOOKUP(A1831,'Banco de dados'!$A$6:H2027, 8,0),0)</f>
        <v>0</v>
      </c>
      <c r="E1831" s="26">
        <f t="shared" si="86"/>
        <v>0</v>
      </c>
      <c r="F1831" s="29">
        <f t="shared" si="84"/>
        <v>0</v>
      </c>
      <c r="G1831" s="23">
        <f t="shared" si="85"/>
        <v>0</v>
      </c>
      <c r="H1831" s="22">
        <f>IFERROR(VLOOKUP(A1831,'Banco de dados'!$A$6:F2027, 3,0),0)</f>
        <v>0</v>
      </c>
      <c r="I1831" s="24">
        <f>IFERROR(VLOOKUP(A1831,'Banco de dados'!$A$6:$F$199, 5,0),0)</f>
        <v>0</v>
      </c>
      <c r="J1831" s="19"/>
    </row>
    <row r="1832" spans="2:10" x14ac:dyDescent="0.25">
      <c r="B1832" s="18"/>
      <c r="C1832" s="17"/>
      <c r="D1832" s="33">
        <f>IFERROR(VLOOKUP(A1832,'Banco de dados'!$A$6:H2028, 8,0),0)</f>
        <v>0</v>
      </c>
      <c r="E1832" s="26">
        <f t="shared" si="86"/>
        <v>0</v>
      </c>
      <c r="F1832" s="29">
        <f t="shared" si="84"/>
        <v>0</v>
      </c>
      <c r="G1832" s="23">
        <f t="shared" si="85"/>
        <v>0</v>
      </c>
      <c r="H1832" s="22">
        <f>IFERROR(VLOOKUP(A1832,'Banco de dados'!$A$6:F2028, 3,0),0)</f>
        <v>0</v>
      </c>
      <c r="I1832" s="24">
        <f>IFERROR(VLOOKUP(A1832,'Banco de dados'!$A$6:$F$199, 5,0),0)</f>
        <v>0</v>
      </c>
      <c r="J1832" s="19"/>
    </row>
    <row r="1833" spans="2:10" x14ac:dyDescent="0.25">
      <c r="B1833" s="18"/>
      <c r="C1833" s="17"/>
      <c r="D1833" s="33">
        <f>IFERROR(VLOOKUP(A1833,'Banco de dados'!$A$6:H2029, 8,0),0)</f>
        <v>0</v>
      </c>
      <c r="E1833" s="26">
        <f t="shared" si="86"/>
        <v>0</v>
      </c>
      <c r="F1833" s="29">
        <f t="shared" si="84"/>
        <v>0</v>
      </c>
      <c r="G1833" s="23">
        <f t="shared" si="85"/>
        <v>0</v>
      </c>
      <c r="H1833" s="22">
        <f>IFERROR(VLOOKUP(A1833,'Banco de dados'!$A$6:F2029, 3,0),0)</f>
        <v>0</v>
      </c>
      <c r="I1833" s="24">
        <f>IFERROR(VLOOKUP(A1833,'Banco de dados'!$A$6:$F$199, 5,0),0)</f>
        <v>0</v>
      </c>
      <c r="J1833" s="19"/>
    </row>
    <row r="1834" spans="2:10" x14ac:dyDescent="0.25">
      <c r="B1834" s="18"/>
      <c r="C1834" s="17"/>
      <c r="D1834" s="33">
        <f>IFERROR(VLOOKUP(A1834,'Banco de dados'!$A$6:H2030, 8,0),0)</f>
        <v>0</v>
      </c>
      <c r="E1834" s="26">
        <f t="shared" si="86"/>
        <v>0</v>
      </c>
      <c r="F1834" s="29">
        <f t="shared" si="84"/>
        <v>0</v>
      </c>
      <c r="G1834" s="23">
        <f t="shared" si="85"/>
        <v>0</v>
      </c>
      <c r="H1834" s="22">
        <f>IFERROR(VLOOKUP(A1834,'Banco de dados'!$A$6:F2030, 3,0),0)</f>
        <v>0</v>
      </c>
      <c r="I1834" s="24">
        <f>IFERROR(VLOOKUP(A1834,'Banco de dados'!$A$6:$F$199, 5,0),0)</f>
        <v>0</v>
      </c>
      <c r="J1834" s="19"/>
    </row>
    <row r="1835" spans="2:10" x14ac:dyDescent="0.25">
      <c r="B1835" s="18"/>
      <c r="C1835" s="17"/>
      <c r="D1835" s="33">
        <f>IFERROR(VLOOKUP(A1835,'Banco de dados'!$A$6:H2031, 8,0),0)</f>
        <v>0</v>
      </c>
      <c r="E1835" s="26">
        <f t="shared" si="86"/>
        <v>0</v>
      </c>
      <c r="F1835" s="29">
        <f t="shared" si="84"/>
        <v>0</v>
      </c>
      <c r="G1835" s="23">
        <f t="shared" si="85"/>
        <v>0</v>
      </c>
      <c r="H1835" s="22">
        <f>IFERROR(VLOOKUP(A1835,'Banco de dados'!$A$6:F2031, 3,0),0)</f>
        <v>0</v>
      </c>
      <c r="I1835" s="24">
        <f>IFERROR(VLOOKUP(A1835,'Banco de dados'!$A$6:$F$199, 5,0),0)</f>
        <v>0</v>
      </c>
      <c r="J1835" s="19"/>
    </row>
    <row r="1836" spans="2:10" x14ac:dyDescent="0.25">
      <c r="B1836" s="18"/>
      <c r="C1836" s="17"/>
      <c r="D1836" s="33">
        <f>IFERROR(VLOOKUP(A1836,'Banco de dados'!$A$6:H2032, 8,0),0)</f>
        <v>0</v>
      </c>
      <c r="E1836" s="26">
        <f t="shared" si="86"/>
        <v>0</v>
      </c>
      <c r="F1836" s="29">
        <f t="shared" si="84"/>
        <v>0</v>
      </c>
      <c r="G1836" s="23">
        <f t="shared" si="85"/>
        <v>0</v>
      </c>
      <c r="H1836" s="22">
        <f>IFERROR(VLOOKUP(A1836,'Banco de dados'!$A$6:F2032, 3,0),0)</f>
        <v>0</v>
      </c>
      <c r="I1836" s="24">
        <f>IFERROR(VLOOKUP(A1836,'Banco de dados'!$A$6:$F$199, 5,0),0)</f>
        <v>0</v>
      </c>
      <c r="J1836" s="19"/>
    </row>
    <row r="1837" spans="2:10" x14ac:dyDescent="0.25">
      <c r="B1837" s="18"/>
      <c r="C1837" s="17"/>
      <c r="D1837" s="33">
        <f>IFERROR(VLOOKUP(A1837,'Banco de dados'!$A$6:H2033, 8,0),0)</f>
        <v>0</v>
      </c>
      <c r="E1837" s="26">
        <f t="shared" si="86"/>
        <v>0</v>
      </c>
      <c r="F1837" s="29">
        <f t="shared" si="84"/>
        <v>0</v>
      </c>
      <c r="G1837" s="23">
        <f t="shared" si="85"/>
        <v>0</v>
      </c>
      <c r="H1837" s="22">
        <f>IFERROR(VLOOKUP(A1837,'Banco de dados'!$A$6:F2033, 3,0),0)</f>
        <v>0</v>
      </c>
      <c r="I1837" s="24">
        <f>IFERROR(VLOOKUP(A1837,'Banco de dados'!$A$6:$F$199, 5,0),0)</f>
        <v>0</v>
      </c>
      <c r="J1837" s="19"/>
    </row>
    <row r="1838" spans="2:10" x14ac:dyDescent="0.25">
      <c r="B1838" s="18"/>
      <c r="C1838" s="17"/>
      <c r="D1838" s="33">
        <f>IFERROR(VLOOKUP(A1838,'Banco de dados'!$A$6:H2034, 8,0),0)</f>
        <v>0</v>
      </c>
      <c r="E1838" s="26">
        <f t="shared" si="86"/>
        <v>0</v>
      </c>
      <c r="F1838" s="29">
        <f t="shared" si="84"/>
        <v>0</v>
      </c>
      <c r="G1838" s="23">
        <f t="shared" si="85"/>
        <v>0</v>
      </c>
      <c r="H1838" s="22">
        <f>IFERROR(VLOOKUP(A1838,'Banco de dados'!$A$6:F2034, 3,0),0)</f>
        <v>0</v>
      </c>
      <c r="I1838" s="24">
        <f>IFERROR(VLOOKUP(A1838,'Banco de dados'!$A$6:$F$199, 5,0),0)</f>
        <v>0</v>
      </c>
      <c r="J1838" s="19"/>
    </row>
    <row r="1839" spans="2:10" x14ac:dyDescent="0.25">
      <c r="B1839" s="18"/>
      <c r="C1839" s="17"/>
      <c r="D1839" s="33">
        <f>IFERROR(VLOOKUP(A1839,'Banco de dados'!$A$6:H2035, 8,0),0)</f>
        <v>0</v>
      </c>
      <c r="E1839" s="26">
        <f t="shared" si="86"/>
        <v>0</v>
      </c>
      <c r="F1839" s="29">
        <f t="shared" si="84"/>
        <v>0</v>
      </c>
      <c r="G1839" s="23">
        <f t="shared" si="85"/>
        <v>0</v>
      </c>
      <c r="H1839" s="22">
        <f>IFERROR(VLOOKUP(A1839,'Banco de dados'!$A$6:F2035, 3,0),0)</f>
        <v>0</v>
      </c>
      <c r="I1839" s="24">
        <f>IFERROR(VLOOKUP(A1839,'Banco de dados'!$A$6:$F$199, 5,0),0)</f>
        <v>0</v>
      </c>
      <c r="J1839" s="19"/>
    </row>
    <row r="1840" spans="2:10" x14ac:dyDescent="0.25">
      <c r="B1840" s="18"/>
      <c r="C1840" s="17"/>
      <c r="D1840" s="33">
        <f>IFERROR(VLOOKUP(A1840,'Banco de dados'!$A$6:H2036, 8,0),0)</f>
        <v>0</v>
      </c>
      <c r="E1840" s="26">
        <f t="shared" si="86"/>
        <v>0</v>
      </c>
      <c r="F1840" s="29">
        <f t="shared" si="84"/>
        <v>0</v>
      </c>
      <c r="G1840" s="23">
        <f t="shared" si="85"/>
        <v>0</v>
      </c>
      <c r="H1840" s="22">
        <f>IFERROR(VLOOKUP(A1840,'Banco de dados'!$A$6:F2036, 3,0),0)</f>
        <v>0</v>
      </c>
      <c r="I1840" s="24">
        <f>IFERROR(VLOOKUP(A1840,'Banco de dados'!$A$6:$F$199, 5,0),0)</f>
        <v>0</v>
      </c>
      <c r="J1840" s="19"/>
    </row>
    <row r="1841" spans="2:10" x14ac:dyDescent="0.25">
      <c r="B1841" s="18"/>
      <c r="C1841" s="17"/>
      <c r="D1841" s="33">
        <f>IFERROR(VLOOKUP(A1841,'Banco de dados'!$A$6:H2037, 8,0),0)</f>
        <v>0</v>
      </c>
      <c r="E1841" s="26">
        <f t="shared" si="86"/>
        <v>0</v>
      </c>
      <c r="F1841" s="29">
        <f t="shared" si="84"/>
        <v>0</v>
      </c>
      <c r="G1841" s="23">
        <f t="shared" si="85"/>
        <v>0</v>
      </c>
      <c r="H1841" s="22">
        <f>IFERROR(VLOOKUP(A1841,'Banco de dados'!$A$6:F2037, 3,0),0)</f>
        <v>0</v>
      </c>
      <c r="I1841" s="24">
        <f>IFERROR(VLOOKUP(A1841,'Banco de dados'!$A$6:$F$199, 5,0),0)</f>
        <v>0</v>
      </c>
      <c r="J1841" s="19"/>
    </row>
    <row r="1842" spans="2:10" x14ac:dyDescent="0.25">
      <c r="B1842" s="18"/>
      <c r="C1842" s="17"/>
      <c r="D1842" s="33">
        <f>IFERROR(VLOOKUP(A1842,'Banco de dados'!$A$6:H2038, 8,0),0)</f>
        <v>0</v>
      </c>
      <c r="E1842" s="26">
        <f t="shared" si="86"/>
        <v>0</v>
      </c>
      <c r="F1842" s="29">
        <f t="shared" si="84"/>
        <v>0</v>
      </c>
      <c r="G1842" s="23">
        <f t="shared" si="85"/>
        <v>0</v>
      </c>
      <c r="H1842" s="22">
        <f>IFERROR(VLOOKUP(A1842,'Banco de dados'!$A$6:F2038, 3,0),0)</f>
        <v>0</v>
      </c>
      <c r="I1842" s="24">
        <f>IFERROR(VLOOKUP(A1842,'Banco de dados'!$A$6:$F$199, 5,0),0)</f>
        <v>0</v>
      </c>
      <c r="J1842" s="19"/>
    </row>
    <row r="1843" spans="2:10" x14ac:dyDescent="0.25">
      <c r="B1843" s="18"/>
      <c r="C1843" s="17"/>
      <c r="D1843" s="33">
        <f>IFERROR(VLOOKUP(A1843,'Banco de dados'!$A$6:H2039, 8,0),0)</f>
        <v>0</v>
      </c>
      <c r="E1843" s="26">
        <f t="shared" si="86"/>
        <v>0</v>
      </c>
      <c r="F1843" s="29">
        <f t="shared" si="84"/>
        <v>0</v>
      </c>
      <c r="G1843" s="23">
        <f t="shared" si="85"/>
        <v>0</v>
      </c>
      <c r="H1843" s="22">
        <f>IFERROR(VLOOKUP(A1843,'Banco de dados'!$A$6:F2039, 3,0),0)</f>
        <v>0</v>
      </c>
      <c r="I1843" s="24">
        <f>IFERROR(VLOOKUP(A1843,'Banco de dados'!$A$6:$F$199, 5,0),0)</f>
        <v>0</v>
      </c>
      <c r="J1843" s="19"/>
    </row>
    <row r="1844" spans="2:10" x14ac:dyDescent="0.25">
      <c r="B1844" s="18"/>
      <c r="C1844" s="17"/>
      <c r="D1844" s="33">
        <f>IFERROR(VLOOKUP(A1844,'Banco de dados'!$A$6:H2040, 8,0),0)</f>
        <v>0</v>
      </c>
      <c r="E1844" s="26">
        <f t="shared" si="86"/>
        <v>0</v>
      </c>
      <c r="F1844" s="29">
        <f t="shared" si="84"/>
        <v>0</v>
      </c>
      <c r="G1844" s="23">
        <f t="shared" si="85"/>
        <v>0</v>
      </c>
      <c r="H1844" s="22">
        <f>IFERROR(VLOOKUP(A1844,'Banco de dados'!$A$6:F2040, 3,0),0)</f>
        <v>0</v>
      </c>
      <c r="I1844" s="24">
        <f>IFERROR(VLOOKUP(A1844,'Banco de dados'!$A$6:$F$199, 5,0),0)</f>
        <v>0</v>
      </c>
      <c r="J1844" s="19"/>
    </row>
    <row r="1845" spans="2:10" x14ac:dyDescent="0.25">
      <c r="B1845" s="18"/>
      <c r="C1845" s="17"/>
      <c r="D1845" s="33">
        <f>IFERROR(VLOOKUP(A1845,'Banco de dados'!$A$6:H2041, 8,0),0)</f>
        <v>0</v>
      </c>
      <c r="E1845" s="26">
        <f t="shared" si="86"/>
        <v>0</v>
      </c>
      <c r="F1845" s="29">
        <f t="shared" si="84"/>
        <v>0</v>
      </c>
      <c r="G1845" s="23">
        <f t="shared" si="85"/>
        <v>0</v>
      </c>
      <c r="H1845" s="22">
        <f>IFERROR(VLOOKUP(A1845,'Banco de dados'!$A$6:F2041, 3,0),0)</f>
        <v>0</v>
      </c>
      <c r="I1845" s="24">
        <f>IFERROR(VLOOKUP(A1845,'Banco de dados'!$A$6:$F$199, 5,0),0)</f>
        <v>0</v>
      </c>
      <c r="J1845" s="19"/>
    </row>
    <row r="1846" spans="2:10" x14ac:dyDescent="0.25">
      <c r="B1846" s="18"/>
      <c r="C1846" s="17"/>
      <c r="D1846" s="33">
        <f>IFERROR(VLOOKUP(A1846,'Banco de dados'!$A$6:H2042, 8,0),0)</f>
        <v>0</v>
      </c>
      <c r="E1846" s="26">
        <f t="shared" si="86"/>
        <v>0</v>
      </c>
      <c r="F1846" s="29">
        <f t="shared" si="84"/>
        <v>0</v>
      </c>
      <c r="G1846" s="23">
        <f t="shared" si="85"/>
        <v>0</v>
      </c>
      <c r="H1846" s="22">
        <f>IFERROR(VLOOKUP(A1846,'Banco de dados'!$A$6:F2042, 3,0),0)</f>
        <v>0</v>
      </c>
      <c r="I1846" s="24">
        <f>IFERROR(VLOOKUP(A1846,'Banco de dados'!$A$6:$F$199, 5,0),0)</f>
        <v>0</v>
      </c>
      <c r="J1846" s="19"/>
    </row>
    <row r="1847" spans="2:10" x14ac:dyDescent="0.25">
      <c r="B1847" s="18"/>
      <c r="C1847" s="17"/>
      <c r="D1847" s="33">
        <f>IFERROR(VLOOKUP(A1847,'Banco de dados'!$A$6:H2043, 8,0),0)</f>
        <v>0</v>
      </c>
      <c r="E1847" s="26">
        <f t="shared" si="86"/>
        <v>0</v>
      </c>
      <c r="F1847" s="29">
        <f t="shared" si="84"/>
        <v>0</v>
      </c>
      <c r="G1847" s="23">
        <f t="shared" si="85"/>
        <v>0</v>
      </c>
      <c r="H1847" s="22">
        <f>IFERROR(VLOOKUP(A1847,'Banco de dados'!$A$6:F2043, 3,0),0)</f>
        <v>0</v>
      </c>
      <c r="I1847" s="24">
        <f>IFERROR(VLOOKUP(A1847,'Banco de dados'!$A$6:$F$199, 5,0),0)</f>
        <v>0</v>
      </c>
      <c r="J1847" s="19"/>
    </row>
    <row r="1848" spans="2:10" x14ac:dyDescent="0.25">
      <c r="B1848" s="18"/>
      <c r="C1848" s="17"/>
      <c r="D1848" s="33">
        <f>IFERROR(VLOOKUP(A1848,'Banco de dados'!$A$6:H2044, 8,0),0)</f>
        <v>0</v>
      </c>
      <c r="E1848" s="26">
        <f t="shared" si="86"/>
        <v>0</v>
      </c>
      <c r="F1848" s="29">
        <f t="shared" si="84"/>
        <v>0</v>
      </c>
      <c r="G1848" s="23">
        <f t="shared" si="85"/>
        <v>0</v>
      </c>
      <c r="H1848" s="22">
        <f>IFERROR(VLOOKUP(A1848,'Banco de dados'!$A$6:F2044, 3,0),0)</f>
        <v>0</v>
      </c>
      <c r="I1848" s="24">
        <f>IFERROR(VLOOKUP(A1848,'Banco de dados'!$A$6:$F$199, 5,0),0)</f>
        <v>0</v>
      </c>
      <c r="J1848" s="19"/>
    </row>
    <row r="1849" spans="2:10" x14ac:dyDescent="0.25">
      <c r="B1849" s="18"/>
      <c r="C1849" s="17"/>
      <c r="D1849" s="33">
        <f>IFERROR(VLOOKUP(A1849,'Banco de dados'!$A$6:H2045, 8,0),0)</f>
        <v>0</v>
      </c>
      <c r="E1849" s="26">
        <f t="shared" si="86"/>
        <v>0</v>
      </c>
      <c r="F1849" s="29">
        <f t="shared" si="84"/>
        <v>0</v>
      </c>
      <c r="G1849" s="23">
        <f t="shared" si="85"/>
        <v>0</v>
      </c>
      <c r="H1849" s="22">
        <f>IFERROR(VLOOKUP(A1849,'Banco de dados'!$A$6:F2045, 3,0),0)</f>
        <v>0</v>
      </c>
      <c r="I1849" s="24">
        <f>IFERROR(VLOOKUP(A1849,'Banco de dados'!$A$6:$F$199, 5,0),0)</f>
        <v>0</v>
      </c>
      <c r="J1849" s="19"/>
    </row>
    <row r="1850" spans="2:10" x14ac:dyDescent="0.25">
      <c r="B1850" s="18"/>
      <c r="C1850" s="17"/>
      <c r="D1850" s="33">
        <f>IFERROR(VLOOKUP(A1850,'Banco de dados'!$A$6:H2046, 8,0),0)</f>
        <v>0</v>
      </c>
      <c r="E1850" s="26">
        <f t="shared" si="86"/>
        <v>0</v>
      </c>
      <c r="F1850" s="29">
        <f t="shared" si="84"/>
        <v>0</v>
      </c>
      <c r="G1850" s="23">
        <f t="shared" si="85"/>
        <v>0</v>
      </c>
      <c r="H1850" s="22">
        <f>IFERROR(VLOOKUP(A1850,'Banco de dados'!$A$6:F2046, 3,0),0)</f>
        <v>0</v>
      </c>
      <c r="I1850" s="24">
        <f>IFERROR(VLOOKUP(A1850,'Banco de dados'!$A$6:$F$199, 5,0),0)</f>
        <v>0</v>
      </c>
      <c r="J1850" s="19"/>
    </row>
    <row r="1851" spans="2:10" x14ac:dyDescent="0.25">
      <c r="B1851" s="18"/>
      <c r="C1851" s="17"/>
      <c r="D1851" s="33">
        <f>IFERROR(VLOOKUP(A1851,'Banco de dados'!$A$6:H2047, 8,0),0)</f>
        <v>0</v>
      </c>
      <c r="E1851" s="26">
        <f t="shared" si="86"/>
        <v>0</v>
      </c>
      <c r="F1851" s="29">
        <f t="shared" si="84"/>
        <v>0</v>
      </c>
      <c r="G1851" s="23">
        <f t="shared" si="85"/>
        <v>0</v>
      </c>
      <c r="H1851" s="22">
        <f>IFERROR(VLOOKUP(A1851,'Banco de dados'!$A$6:F2047, 3,0),0)</f>
        <v>0</v>
      </c>
      <c r="I1851" s="24">
        <f>IFERROR(VLOOKUP(A1851,'Banco de dados'!$A$6:$F$199, 5,0),0)</f>
        <v>0</v>
      </c>
      <c r="J1851" s="19"/>
    </row>
    <row r="1852" spans="2:10" x14ac:dyDescent="0.25">
      <c r="B1852" s="18"/>
      <c r="C1852" s="17"/>
      <c r="D1852" s="33">
        <f>IFERROR(VLOOKUP(A1852,'Banco de dados'!$A$6:H2048, 8,0),0)</f>
        <v>0</v>
      </c>
      <c r="E1852" s="26">
        <f t="shared" si="86"/>
        <v>0</v>
      </c>
      <c r="F1852" s="29">
        <f t="shared" si="84"/>
        <v>0</v>
      </c>
      <c r="G1852" s="23">
        <f t="shared" si="85"/>
        <v>0</v>
      </c>
      <c r="H1852" s="22">
        <f>IFERROR(VLOOKUP(A1852,'Banco de dados'!$A$6:F2048, 3,0),0)</f>
        <v>0</v>
      </c>
      <c r="I1852" s="24">
        <f>IFERROR(VLOOKUP(A1852,'Banco de dados'!$A$6:$F$199, 5,0),0)</f>
        <v>0</v>
      </c>
      <c r="J1852" s="19"/>
    </row>
    <row r="1853" spans="2:10" x14ac:dyDescent="0.25">
      <c r="B1853" s="18"/>
      <c r="C1853" s="17"/>
      <c r="D1853" s="33">
        <f>IFERROR(VLOOKUP(A1853,'Banco de dados'!$A$6:H2049, 8,0),0)</f>
        <v>0</v>
      </c>
      <c r="E1853" s="26">
        <f t="shared" si="86"/>
        <v>0</v>
      </c>
      <c r="F1853" s="29">
        <f t="shared" si="84"/>
        <v>0</v>
      </c>
      <c r="G1853" s="23">
        <f t="shared" si="85"/>
        <v>0</v>
      </c>
      <c r="H1853" s="22">
        <f>IFERROR(VLOOKUP(A1853,'Banco de dados'!$A$6:F2049, 3,0),0)</f>
        <v>0</v>
      </c>
      <c r="I1853" s="24">
        <f>IFERROR(VLOOKUP(A1853,'Banco de dados'!$A$6:$F$199, 5,0),0)</f>
        <v>0</v>
      </c>
      <c r="J1853" s="19"/>
    </row>
    <row r="1854" spans="2:10" x14ac:dyDescent="0.25">
      <c r="B1854" s="18"/>
      <c r="C1854" s="17"/>
      <c r="D1854" s="33">
        <f>IFERROR(VLOOKUP(A1854,'Banco de dados'!$A$6:H2050, 8,0),0)</f>
        <v>0</v>
      </c>
      <c r="E1854" s="26">
        <f t="shared" si="86"/>
        <v>0</v>
      </c>
      <c r="F1854" s="29">
        <f t="shared" si="84"/>
        <v>0</v>
      </c>
      <c r="G1854" s="23">
        <f t="shared" si="85"/>
        <v>0</v>
      </c>
      <c r="H1854" s="22">
        <f>IFERROR(VLOOKUP(A1854,'Banco de dados'!$A$6:F2050, 3,0),0)</f>
        <v>0</v>
      </c>
      <c r="I1854" s="24">
        <f>IFERROR(VLOOKUP(A1854,'Banco de dados'!$A$6:$F$199, 5,0),0)</f>
        <v>0</v>
      </c>
      <c r="J1854" s="19"/>
    </row>
    <row r="1855" spans="2:10" x14ac:dyDescent="0.25">
      <c r="B1855" s="18"/>
      <c r="C1855" s="17"/>
      <c r="D1855" s="33">
        <f>IFERROR(VLOOKUP(A1855,'Banco de dados'!$A$6:H2051, 8,0),0)</f>
        <v>0</v>
      </c>
      <c r="E1855" s="26">
        <f t="shared" si="86"/>
        <v>0</v>
      </c>
      <c r="F1855" s="29">
        <f t="shared" si="84"/>
        <v>0</v>
      </c>
      <c r="G1855" s="23">
        <f t="shared" si="85"/>
        <v>0</v>
      </c>
      <c r="H1855" s="22">
        <f>IFERROR(VLOOKUP(A1855,'Banco de dados'!$A$6:F2051, 3,0),0)</f>
        <v>0</v>
      </c>
      <c r="I1855" s="24">
        <f>IFERROR(VLOOKUP(A1855,'Banco de dados'!$A$6:$F$199, 5,0),0)</f>
        <v>0</v>
      </c>
      <c r="J1855" s="19"/>
    </row>
    <row r="1856" spans="2:10" x14ac:dyDescent="0.25">
      <c r="B1856" s="18"/>
      <c r="C1856" s="17"/>
      <c r="D1856" s="33">
        <f>IFERROR(VLOOKUP(A1856,'Banco de dados'!$A$6:H2052, 8,0),0)</f>
        <v>0</v>
      </c>
      <c r="E1856" s="26">
        <f t="shared" si="86"/>
        <v>0</v>
      </c>
      <c r="F1856" s="29">
        <f t="shared" si="84"/>
        <v>0</v>
      </c>
      <c r="G1856" s="23">
        <f t="shared" si="85"/>
        <v>0</v>
      </c>
      <c r="H1856" s="22">
        <f>IFERROR(VLOOKUP(A1856,'Banco de dados'!$A$6:F2052, 3,0),0)</f>
        <v>0</v>
      </c>
      <c r="I1856" s="24">
        <f>IFERROR(VLOOKUP(A1856,'Banco de dados'!$A$6:$F$199, 5,0),0)</f>
        <v>0</v>
      </c>
      <c r="J1856" s="19"/>
    </row>
    <row r="1857" spans="2:10" x14ac:dyDescent="0.25">
      <c r="B1857" s="18"/>
      <c r="C1857" s="17"/>
      <c r="D1857" s="33">
        <f>IFERROR(VLOOKUP(A1857,'Banco de dados'!$A$6:H2053, 8,0),0)</f>
        <v>0</v>
      </c>
      <c r="E1857" s="26">
        <f t="shared" si="86"/>
        <v>0</v>
      </c>
      <c r="F1857" s="29">
        <f t="shared" si="84"/>
        <v>0</v>
      </c>
      <c r="G1857" s="23">
        <f t="shared" si="85"/>
        <v>0</v>
      </c>
      <c r="H1857" s="22">
        <f>IFERROR(VLOOKUP(A1857,'Banco de dados'!$A$6:F2053, 3,0),0)</f>
        <v>0</v>
      </c>
      <c r="I1857" s="24">
        <f>IFERROR(VLOOKUP(A1857,'Banco de dados'!$A$6:$F$199, 5,0),0)</f>
        <v>0</v>
      </c>
      <c r="J1857" s="19"/>
    </row>
    <row r="1858" spans="2:10" x14ac:dyDescent="0.25">
      <c r="B1858" s="18"/>
      <c r="C1858" s="17"/>
      <c r="D1858" s="33">
        <f>IFERROR(VLOOKUP(A1858,'Banco de dados'!$A$6:H2054, 8,0),0)</f>
        <v>0</v>
      </c>
      <c r="E1858" s="26">
        <f t="shared" si="86"/>
        <v>0</v>
      </c>
      <c r="F1858" s="29">
        <f t="shared" si="84"/>
        <v>0</v>
      </c>
      <c r="G1858" s="23">
        <f t="shared" si="85"/>
        <v>0</v>
      </c>
      <c r="H1858" s="22">
        <f>IFERROR(VLOOKUP(A1858,'Banco de dados'!$A$6:F2054, 3,0),0)</f>
        <v>0</v>
      </c>
      <c r="I1858" s="24">
        <f>IFERROR(VLOOKUP(A1858,'Banco de dados'!$A$6:$F$199, 5,0),0)</f>
        <v>0</v>
      </c>
      <c r="J1858" s="19"/>
    </row>
    <row r="1859" spans="2:10" x14ac:dyDescent="0.25">
      <c r="B1859" s="18"/>
      <c r="C1859" s="17"/>
      <c r="D1859" s="33">
        <f>IFERROR(VLOOKUP(A1859,'Banco de dados'!$A$6:H2055, 8,0),0)</f>
        <v>0</v>
      </c>
      <c r="E1859" s="26">
        <f t="shared" si="86"/>
        <v>0</v>
      </c>
      <c r="F1859" s="29">
        <f t="shared" ref="F1859:F1922" si="87">E1859*I1859</f>
        <v>0</v>
      </c>
      <c r="G1859" s="23">
        <f t="shared" ref="G1859:G1922" si="88">E1859*H1859</f>
        <v>0</v>
      </c>
      <c r="H1859" s="22">
        <f>IFERROR(VLOOKUP(A1859,'Banco de dados'!$A$6:F2055, 3,0),0)</f>
        <v>0</v>
      </c>
      <c r="I1859" s="24">
        <f>IFERROR(VLOOKUP(A1859,'Banco de dados'!$A$6:$F$199, 5,0),0)</f>
        <v>0</v>
      </c>
      <c r="J1859" s="19"/>
    </row>
    <row r="1860" spans="2:10" x14ac:dyDescent="0.25">
      <c r="B1860" s="18"/>
      <c r="C1860" s="17"/>
      <c r="D1860" s="33">
        <f>IFERROR(VLOOKUP(A1860,'Banco de dados'!$A$6:H2056, 8,0),0)</f>
        <v>0</v>
      </c>
      <c r="E1860" s="26">
        <f t="shared" ref="E1860:E1923" si="89">B1860*C1860</f>
        <v>0</v>
      </c>
      <c r="F1860" s="29">
        <f t="shared" si="87"/>
        <v>0</v>
      </c>
      <c r="G1860" s="23">
        <f t="shared" si="88"/>
        <v>0</v>
      </c>
      <c r="H1860" s="22">
        <f>IFERROR(VLOOKUP(A1860,'Banco de dados'!$A$6:F2056, 3,0),0)</f>
        <v>0</v>
      </c>
      <c r="I1860" s="24">
        <f>IFERROR(VLOOKUP(A1860,'Banco de dados'!$A$6:$F$199, 5,0),0)</f>
        <v>0</v>
      </c>
      <c r="J1860" s="19"/>
    </row>
    <row r="1861" spans="2:10" x14ac:dyDescent="0.25">
      <c r="B1861" s="18"/>
      <c r="C1861" s="17"/>
      <c r="D1861" s="33">
        <f>IFERROR(VLOOKUP(A1861,'Banco de dados'!$A$6:H2057, 8,0),0)</f>
        <v>0</v>
      </c>
      <c r="E1861" s="26">
        <f t="shared" si="89"/>
        <v>0</v>
      </c>
      <c r="F1861" s="29">
        <f t="shared" si="87"/>
        <v>0</v>
      </c>
      <c r="G1861" s="23">
        <f t="shared" si="88"/>
        <v>0</v>
      </c>
      <c r="H1861" s="22">
        <f>IFERROR(VLOOKUP(A1861,'Banco de dados'!$A$6:F2057, 3,0),0)</f>
        <v>0</v>
      </c>
      <c r="I1861" s="24">
        <f>IFERROR(VLOOKUP(A1861,'Banco de dados'!$A$6:$F$199, 5,0),0)</f>
        <v>0</v>
      </c>
      <c r="J1861" s="19"/>
    </row>
    <row r="1862" spans="2:10" x14ac:dyDescent="0.25">
      <c r="B1862" s="18"/>
      <c r="C1862" s="17"/>
      <c r="D1862" s="33">
        <f>IFERROR(VLOOKUP(A1862,'Banco de dados'!$A$6:H2058, 8,0),0)</f>
        <v>0</v>
      </c>
      <c r="E1862" s="26">
        <f t="shared" si="89"/>
        <v>0</v>
      </c>
      <c r="F1862" s="29">
        <f t="shared" si="87"/>
        <v>0</v>
      </c>
      <c r="G1862" s="23">
        <f t="shared" si="88"/>
        <v>0</v>
      </c>
      <c r="H1862" s="22">
        <f>IFERROR(VLOOKUP(A1862,'Banco de dados'!$A$6:F2058, 3,0),0)</f>
        <v>0</v>
      </c>
      <c r="I1862" s="24">
        <f>IFERROR(VLOOKUP(A1862,'Banco de dados'!$A$6:$F$199, 5,0),0)</f>
        <v>0</v>
      </c>
      <c r="J1862" s="19"/>
    </row>
    <row r="1863" spans="2:10" x14ac:dyDescent="0.25">
      <c r="B1863" s="18"/>
      <c r="C1863" s="17"/>
      <c r="D1863" s="33">
        <f>IFERROR(VLOOKUP(A1863,'Banco de dados'!$A$6:H2059, 8,0),0)</f>
        <v>0</v>
      </c>
      <c r="E1863" s="26">
        <f t="shared" si="89"/>
        <v>0</v>
      </c>
      <c r="F1863" s="29">
        <f t="shared" si="87"/>
        <v>0</v>
      </c>
      <c r="G1863" s="23">
        <f t="shared" si="88"/>
        <v>0</v>
      </c>
      <c r="H1863" s="22">
        <f>IFERROR(VLOOKUP(A1863,'Banco de dados'!$A$6:F2059, 3,0),0)</f>
        <v>0</v>
      </c>
      <c r="I1863" s="24">
        <f>IFERROR(VLOOKUP(A1863,'Banco de dados'!$A$6:$F$199, 5,0),0)</f>
        <v>0</v>
      </c>
      <c r="J1863" s="19"/>
    </row>
    <row r="1864" spans="2:10" x14ac:dyDescent="0.25">
      <c r="B1864" s="18"/>
      <c r="C1864" s="17"/>
      <c r="D1864" s="33">
        <f>IFERROR(VLOOKUP(A1864,'Banco de dados'!$A$6:H2060, 8,0),0)</f>
        <v>0</v>
      </c>
      <c r="E1864" s="26">
        <f t="shared" si="89"/>
        <v>0</v>
      </c>
      <c r="F1864" s="29">
        <f t="shared" si="87"/>
        <v>0</v>
      </c>
      <c r="G1864" s="23">
        <f t="shared" si="88"/>
        <v>0</v>
      </c>
      <c r="H1864" s="22">
        <f>IFERROR(VLOOKUP(A1864,'Banco de dados'!$A$6:F2060, 3,0),0)</f>
        <v>0</v>
      </c>
      <c r="I1864" s="24">
        <f>IFERROR(VLOOKUP(A1864,'Banco de dados'!$A$6:$F$199, 5,0),0)</f>
        <v>0</v>
      </c>
      <c r="J1864" s="19"/>
    </row>
    <row r="1865" spans="2:10" x14ac:dyDescent="0.25">
      <c r="B1865" s="18"/>
      <c r="C1865" s="17"/>
      <c r="D1865" s="33">
        <f>IFERROR(VLOOKUP(A1865,'Banco de dados'!$A$6:H2061, 8,0),0)</f>
        <v>0</v>
      </c>
      <c r="E1865" s="26">
        <f t="shared" si="89"/>
        <v>0</v>
      </c>
      <c r="F1865" s="29">
        <f t="shared" si="87"/>
        <v>0</v>
      </c>
      <c r="G1865" s="23">
        <f t="shared" si="88"/>
        <v>0</v>
      </c>
      <c r="H1865" s="22">
        <f>IFERROR(VLOOKUP(A1865,'Banco de dados'!$A$6:F2061, 3,0),0)</f>
        <v>0</v>
      </c>
      <c r="I1865" s="24">
        <f>IFERROR(VLOOKUP(A1865,'Banco de dados'!$A$6:$F$199, 5,0),0)</f>
        <v>0</v>
      </c>
      <c r="J1865" s="19"/>
    </row>
    <row r="1866" spans="2:10" x14ac:dyDescent="0.25">
      <c r="B1866" s="18"/>
      <c r="C1866" s="17"/>
      <c r="D1866" s="33">
        <f>IFERROR(VLOOKUP(A1866,'Banco de dados'!$A$6:H2062, 8,0),0)</f>
        <v>0</v>
      </c>
      <c r="E1866" s="26">
        <f t="shared" si="89"/>
        <v>0</v>
      </c>
      <c r="F1866" s="29">
        <f t="shared" si="87"/>
        <v>0</v>
      </c>
      <c r="G1866" s="23">
        <f t="shared" si="88"/>
        <v>0</v>
      </c>
      <c r="H1866" s="22">
        <f>IFERROR(VLOOKUP(A1866,'Banco de dados'!$A$6:F2062, 3,0),0)</f>
        <v>0</v>
      </c>
      <c r="I1866" s="24">
        <f>IFERROR(VLOOKUP(A1866,'Banco de dados'!$A$6:$F$199, 5,0),0)</f>
        <v>0</v>
      </c>
      <c r="J1866" s="19"/>
    </row>
    <row r="1867" spans="2:10" x14ac:dyDescent="0.25">
      <c r="B1867" s="18"/>
      <c r="C1867" s="17"/>
      <c r="D1867" s="33">
        <f>IFERROR(VLOOKUP(A1867,'Banco de dados'!$A$6:H2063, 8,0),0)</f>
        <v>0</v>
      </c>
      <c r="E1867" s="26">
        <f t="shared" si="89"/>
        <v>0</v>
      </c>
      <c r="F1867" s="29">
        <f t="shared" si="87"/>
        <v>0</v>
      </c>
      <c r="G1867" s="23">
        <f t="shared" si="88"/>
        <v>0</v>
      </c>
      <c r="H1867" s="22">
        <f>IFERROR(VLOOKUP(A1867,'Banco de dados'!$A$6:F2063, 3,0),0)</f>
        <v>0</v>
      </c>
      <c r="I1867" s="24">
        <f>IFERROR(VLOOKUP(A1867,'Banco de dados'!$A$6:$F$199, 5,0),0)</f>
        <v>0</v>
      </c>
      <c r="J1867" s="19"/>
    </row>
    <row r="1868" spans="2:10" x14ac:dyDescent="0.25">
      <c r="B1868" s="18"/>
      <c r="C1868" s="17"/>
      <c r="D1868" s="33">
        <f>IFERROR(VLOOKUP(A1868,'Banco de dados'!$A$6:H2064, 8,0),0)</f>
        <v>0</v>
      </c>
      <c r="E1868" s="26">
        <f t="shared" si="89"/>
        <v>0</v>
      </c>
      <c r="F1868" s="29">
        <f t="shared" si="87"/>
        <v>0</v>
      </c>
      <c r="G1868" s="23">
        <f t="shared" si="88"/>
        <v>0</v>
      </c>
      <c r="H1868" s="22">
        <f>IFERROR(VLOOKUP(A1868,'Banco de dados'!$A$6:F2064, 3,0),0)</f>
        <v>0</v>
      </c>
      <c r="I1868" s="24">
        <f>IFERROR(VLOOKUP(A1868,'Banco de dados'!$A$6:$F$199, 5,0),0)</f>
        <v>0</v>
      </c>
      <c r="J1868" s="19"/>
    </row>
    <row r="1869" spans="2:10" x14ac:dyDescent="0.25">
      <c r="B1869" s="18"/>
      <c r="C1869" s="17"/>
      <c r="D1869" s="33">
        <f>IFERROR(VLOOKUP(A1869,'Banco de dados'!$A$6:H2065, 8,0),0)</f>
        <v>0</v>
      </c>
      <c r="E1869" s="26">
        <f t="shared" si="89"/>
        <v>0</v>
      </c>
      <c r="F1869" s="29">
        <f t="shared" si="87"/>
        <v>0</v>
      </c>
      <c r="G1869" s="23">
        <f t="shared" si="88"/>
        <v>0</v>
      </c>
      <c r="H1869" s="22">
        <f>IFERROR(VLOOKUP(A1869,'Banco de dados'!$A$6:F2065, 3,0),0)</f>
        <v>0</v>
      </c>
      <c r="I1869" s="24">
        <f>IFERROR(VLOOKUP(A1869,'Banco de dados'!$A$6:$F$199, 5,0),0)</f>
        <v>0</v>
      </c>
      <c r="J1869" s="19"/>
    </row>
    <row r="1870" spans="2:10" x14ac:dyDescent="0.25">
      <c r="B1870" s="18"/>
      <c r="C1870" s="17"/>
      <c r="D1870" s="33">
        <f>IFERROR(VLOOKUP(A1870,'Banco de dados'!$A$6:H2066, 8,0),0)</f>
        <v>0</v>
      </c>
      <c r="E1870" s="26">
        <f t="shared" si="89"/>
        <v>0</v>
      </c>
      <c r="F1870" s="29">
        <f t="shared" si="87"/>
        <v>0</v>
      </c>
      <c r="G1870" s="23">
        <f t="shared" si="88"/>
        <v>0</v>
      </c>
      <c r="H1870" s="22">
        <f>IFERROR(VLOOKUP(A1870,'Banco de dados'!$A$6:F2066, 3,0),0)</f>
        <v>0</v>
      </c>
      <c r="I1870" s="24">
        <f>IFERROR(VLOOKUP(A1870,'Banco de dados'!$A$6:$F$199, 5,0),0)</f>
        <v>0</v>
      </c>
      <c r="J1870" s="19"/>
    </row>
    <row r="1871" spans="2:10" x14ac:dyDescent="0.25">
      <c r="B1871" s="18"/>
      <c r="C1871" s="17"/>
      <c r="D1871" s="33">
        <f>IFERROR(VLOOKUP(A1871,'Banco de dados'!$A$6:H2067, 8,0),0)</f>
        <v>0</v>
      </c>
      <c r="E1871" s="26">
        <f t="shared" si="89"/>
        <v>0</v>
      </c>
      <c r="F1871" s="29">
        <f t="shared" si="87"/>
        <v>0</v>
      </c>
      <c r="G1871" s="23">
        <f t="shared" si="88"/>
        <v>0</v>
      </c>
      <c r="H1871" s="22">
        <f>IFERROR(VLOOKUP(A1871,'Banco de dados'!$A$6:F2067, 3,0),0)</f>
        <v>0</v>
      </c>
      <c r="I1871" s="24">
        <f>IFERROR(VLOOKUP(A1871,'Banco de dados'!$A$6:$F$199, 5,0),0)</f>
        <v>0</v>
      </c>
      <c r="J1871" s="19"/>
    </row>
    <row r="1872" spans="2:10" x14ac:dyDescent="0.25">
      <c r="B1872" s="18"/>
      <c r="C1872" s="17"/>
      <c r="D1872" s="33">
        <f>IFERROR(VLOOKUP(A1872,'Banco de dados'!$A$6:H2068, 8,0),0)</f>
        <v>0</v>
      </c>
      <c r="E1872" s="26">
        <f t="shared" si="89"/>
        <v>0</v>
      </c>
      <c r="F1872" s="29">
        <f t="shared" si="87"/>
        <v>0</v>
      </c>
      <c r="G1872" s="23">
        <f t="shared" si="88"/>
        <v>0</v>
      </c>
      <c r="H1872" s="22">
        <f>IFERROR(VLOOKUP(A1872,'Banco de dados'!$A$6:F2068, 3,0),0)</f>
        <v>0</v>
      </c>
      <c r="I1872" s="24">
        <f>IFERROR(VLOOKUP(A1872,'Banco de dados'!$A$6:$F$199, 5,0),0)</f>
        <v>0</v>
      </c>
      <c r="J1872" s="19"/>
    </row>
    <row r="1873" spans="2:10" x14ac:dyDescent="0.25">
      <c r="B1873" s="18"/>
      <c r="C1873" s="17"/>
      <c r="D1873" s="33">
        <f>IFERROR(VLOOKUP(A1873,'Banco de dados'!$A$6:H2069, 8,0),0)</f>
        <v>0</v>
      </c>
      <c r="E1873" s="26">
        <f t="shared" si="89"/>
        <v>0</v>
      </c>
      <c r="F1873" s="29">
        <f t="shared" si="87"/>
        <v>0</v>
      </c>
      <c r="G1873" s="23">
        <f t="shared" si="88"/>
        <v>0</v>
      </c>
      <c r="H1873" s="22">
        <f>IFERROR(VLOOKUP(A1873,'Banco de dados'!$A$6:F2069, 3,0),0)</f>
        <v>0</v>
      </c>
      <c r="I1873" s="24">
        <f>IFERROR(VLOOKUP(A1873,'Banco de dados'!$A$6:$F$199, 5,0),0)</f>
        <v>0</v>
      </c>
      <c r="J1873" s="19"/>
    </row>
    <row r="1874" spans="2:10" x14ac:dyDescent="0.25">
      <c r="B1874" s="18"/>
      <c r="C1874" s="17"/>
      <c r="D1874" s="33">
        <f>IFERROR(VLOOKUP(A1874,'Banco de dados'!$A$6:H2070, 8,0),0)</f>
        <v>0</v>
      </c>
      <c r="E1874" s="26">
        <f t="shared" si="89"/>
        <v>0</v>
      </c>
      <c r="F1874" s="29">
        <f t="shared" si="87"/>
        <v>0</v>
      </c>
      <c r="G1874" s="23">
        <f t="shared" si="88"/>
        <v>0</v>
      </c>
      <c r="H1874" s="22">
        <f>IFERROR(VLOOKUP(A1874,'Banco de dados'!$A$6:F2070, 3,0),0)</f>
        <v>0</v>
      </c>
      <c r="I1874" s="24">
        <f>IFERROR(VLOOKUP(A1874,'Banco de dados'!$A$6:$F$199, 5,0),0)</f>
        <v>0</v>
      </c>
      <c r="J1874" s="19"/>
    </row>
    <row r="1875" spans="2:10" x14ac:dyDescent="0.25">
      <c r="B1875" s="18"/>
      <c r="C1875" s="17"/>
      <c r="D1875" s="33">
        <f>IFERROR(VLOOKUP(A1875,'Banco de dados'!$A$6:H2071, 8,0),0)</f>
        <v>0</v>
      </c>
      <c r="E1875" s="26">
        <f t="shared" si="89"/>
        <v>0</v>
      </c>
      <c r="F1875" s="29">
        <f t="shared" si="87"/>
        <v>0</v>
      </c>
      <c r="G1875" s="23">
        <f t="shared" si="88"/>
        <v>0</v>
      </c>
      <c r="H1875" s="22">
        <f>IFERROR(VLOOKUP(A1875,'Banco de dados'!$A$6:F2071, 3,0),0)</f>
        <v>0</v>
      </c>
      <c r="I1875" s="24">
        <f>IFERROR(VLOOKUP(A1875,'Banco de dados'!$A$6:$F$199, 5,0),0)</f>
        <v>0</v>
      </c>
      <c r="J1875" s="19"/>
    </row>
    <row r="1876" spans="2:10" x14ac:dyDescent="0.25">
      <c r="B1876" s="18"/>
      <c r="C1876" s="17"/>
      <c r="D1876" s="33">
        <f>IFERROR(VLOOKUP(A1876,'Banco de dados'!$A$6:H2072, 8,0),0)</f>
        <v>0</v>
      </c>
      <c r="E1876" s="26">
        <f t="shared" si="89"/>
        <v>0</v>
      </c>
      <c r="F1876" s="29">
        <f t="shared" si="87"/>
        <v>0</v>
      </c>
      <c r="G1876" s="23">
        <f t="shared" si="88"/>
        <v>0</v>
      </c>
      <c r="H1876" s="22">
        <f>IFERROR(VLOOKUP(A1876,'Banco de dados'!$A$6:F2072, 3,0),0)</f>
        <v>0</v>
      </c>
      <c r="I1876" s="24">
        <f>IFERROR(VLOOKUP(A1876,'Banco de dados'!$A$6:$F$199, 5,0),0)</f>
        <v>0</v>
      </c>
      <c r="J1876" s="19"/>
    </row>
    <row r="1877" spans="2:10" x14ac:dyDescent="0.25">
      <c r="B1877" s="18"/>
      <c r="C1877" s="17"/>
      <c r="D1877" s="33">
        <f>IFERROR(VLOOKUP(A1877,'Banco de dados'!$A$6:H2073, 8,0),0)</f>
        <v>0</v>
      </c>
      <c r="E1877" s="26">
        <f t="shared" si="89"/>
        <v>0</v>
      </c>
      <c r="F1877" s="29">
        <f t="shared" si="87"/>
        <v>0</v>
      </c>
      <c r="G1877" s="23">
        <f t="shared" si="88"/>
        <v>0</v>
      </c>
      <c r="H1877" s="22">
        <f>IFERROR(VLOOKUP(A1877,'Banco de dados'!$A$6:F2073, 3,0),0)</f>
        <v>0</v>
      </c>
      <c r="I1877" s="24">
        <f>IFERROR(VLOOKUP(A1877,'Banco de dados'!$A$6:$F$199, 5,0),0)</f>
        <v>0</v>
      </c>
      <c r="J1877" s="19"/>
    </row>
    <row r="1878" spans="2:10" x14ac:dyDescent="0.25">
      <c r="B1878" s="18"/>
      <c r="C1878" s="17"/>
      <c r="D1878" s="33">
        <f>IFERROR(VLOOKUP(A1878,'Banco de dados'!$A$6:H2074, 8,0),0)</f>
        <v>0</v>
      </c>
      <c r="E1878" s="26">
        <f t="shared" si="89"/>
        <v>0</v>
      </c>
      <c r="F1878" s="29">
        <f t="shared" si="87"/>
        <v>0</v>
      </c>
      <c r="G1878" s="23">
        <f t="shared" si="88"/>
        <v>0</v>
      </c>
      <c r="H1878" s="22">
        <f>IFERROR(VLOOKUP(A1878,'Banco de dados'!$A$6:F2074, 3,0),0)</f>
        <v>0</v>
      </c>
      <c r="I1878" s="24">
        <f>IFERROR(VLOOKUP(A1878,'Banco de dados'!$A$6:$F$199, 5,0),0)</f>
        <v>0</v>
      </c>
      <c r="J1878" s="19"/>
    </row>
    <row r="1879" spans="2:10" x14ac:dyDescent="0.25">
      <c r="B1879" s="18"/>
      <c r="C1879" s="17"/>
      <c r="D1879" s="33">
        <f>IFERROR(VLOOKUP(A1879,'Banco de dados'!$A$6:H2075, 8,0),0)</f>
        <v>0</v>
      </c>
      <c r="E1879" s="26">
        <f t="shared" si="89"/>
        <v>0</v>
      </c>
      <c r="F1879" s="29">
        <f t="shared" si="87"/>
        <v>0</v>
      </c>
      <c r="G1879" s="23">
        <f t="shared" si="88"/>
        <v>0</v>
      </c>
      <c r="H1879" s="22">
        <f>IFERROR(VLOOKUP(A1879,'Banco de dados'!$A$6:F2075, 3,0),0)</f>
        <v>0</v>
      </c>
      <c r="I1879" s="24">
        <f>IFERROR(VLOOKUP(A1879,'Banco de dados'!$A$6:$F$199, 5,0),0)</f>
        <v>0</v>
      </c>
      <c r="J1879" s="19"/>
    </row>
    <row r="1880" spans="2:10" x14ac:dyDescent="0.25">
      <c r="B1880" s="18"/>
      <c r="C1880" s="17"/>
      <c r="D1880" s="33">
        <f>IFERROR(VLOOKUP(A1880,'Banco de dados'!$A$6:H2076, 8,0),0)</f>
        <v>0</v>
      </c>
      <c r="E1880" s="26">
        <f t="shared" si="89"/>
        <v>0</v>
      </c>
      <c r="F1880" s="29">
        <f t="shared" si="87"/>
        <v>0</v>
      </c>
      <c r="G1880" s="23">
        <f t="shared" si="88"/>
        <v>0</v>
      </c>
      <c r="H1880" s="22">
        <f>IFERROR(VLOOKUP(A1880,'Banco de dados'!$A$6:F2076, 3,0),0)</f>
        <v>0</v>
      </c>
      <c r="I1880" s="24">
        <f>IFERROR(VLOOKUP(A1880,'Banco de dados'!$A$6:$F$199, 5,0),0)</f>
        <v>0</v>
      </c>
      <c r="J1880" s="19"/>
    </row>
    <row r="1881" spans="2:10" x14ac:dyDescent="0.25">
      <c r="B1881" s="18"/>
      <c r="C1881" s="17"/>
      <c r="D1881" s="33">
        <f>IFERROR(VLOOKUP(A1881,'Banco de dados'!$A$6:H2077, 8,0),0)</f>
        <v>0</v>
      </c>
      <c r="E1881" s="26">
        <f t="shared" si="89"/>
        <v>0</v>
      </c>
      <c r="F1881" s="29">
        <f t="shared" si="87"/>
        <v>0</v>
      </c>
      <c r="G1881" s="23">
        <f t="shared" si="88"/>
        <v>0</v>
      </c>
      <c r="H1881" s="22">
        <f>IFERROR(VLOOKUP(A1881,'Banco de dados'!$A$6:F2077, 3,0),0)</f>
        <v>0</v>
      </c>
      <c r="I1881" s="24">
        <f>IFERROR(VLOOKUP(A1881,'Banco de dados'!$A$6:$F$199, 5,0),0)</f>
        <v>0</v>
      </c>
      <c r="J1881" s="19"/>
    </row>
    <row r="1882" spans="2:10" x14ac:dyDescent="0.25">
      <c r="B1882" s="18"/>
      <c r="C1882" s="17"/>
      <c r="D1882" s="33">
        <f>IFERROR(VLOOKUP(A1882,'Banco de dados'!$A$6:H2078, 8,0),0)</f>
        <v>0</v>
      </c>
      <c r="E1882" s="26">
        <f t="shared" si="89"/>
        <v>0</v>
      </c>
      <c r="F1882" s="29">
        <f t="shared" si="87"/>
        <v>0</v>
      </c>
      <c r="G1882" s="23">
        <f t="shared" si="88"/>
        <v>0</v>
      </c>
      <c r="H1882" s="22">
        <f>IFERROR(VLOOKUP(A1882,'Banco de dados'!$A$6:F2078, 3,0),0)</f>
        <v>0</v>
      </c>
      <c r="I1882" s="24">
        <f>IFERROR(VLOOKUP(A1882,'Banco de dados'!$A$6:$F$199, 5,0),0)</f>
        <v>0</v>
      </c>
      <c r="J1882" s="19"/>
    </row>
    <row r="1883" spans="2:10" x14ac:dyDescent="0.25">
      <c r="B1883" s="18"/>
      <c r="C1883" s="17"/>
      <c r="D1883" s="33">
        <f>IFERROR(VLOOKUP(A1883,'Banco de dados'!$A$6:H2079, 8,0),0)</f>
        <v>0</v>
      </c>
      <c r="E1883" s="26">
        <f t="shared" si="89"/>
        <v>0</v>
      </c>
      <c r="F1883" s="29">
        <f t="shared" si="87"/>
        <v>0</v>
      </c>
      <c r="G1883" s="23">
        <f t="shared" si="88"/>
        <v>0</v>
      </c>
      <c r="H1883" s="22">
        <f>IFERROR(VLOOKUP(A1883,'Banco de dados'!$A$6:F2079, 3,0),0)</f>
        <v>0</v>
      </c>
      <c r="I1883" s="24">
        <f>IFERROR(VLOOKUP(A1883,'Banco de dados'!$A$6:$F$199, 5,0),0)</f>
        <v>0</v>
      </c>
      <c r="J1883" s="19"/>
    </row>
    <row r="1884" spans="2:10" x14ac:dyDescent="0.25">
      <c r="B1884" s="18"/>
      <c r="C1884" s="17"/>
      <c r="D1884" s="33">
        <f>IFERROR(VLOOKUP(A1884,'Banco de dados'!$A$6:H2080, 8,0),0)</f>
        <v>0</v>
      </c>
      <c r="E1884" s="26">
        <f t="shared" si="89"/>
        <v>0</v>
      </c>
      <c r="F1884" s="29">
        <f t="shared" si="87"/>
        <v>0</v>
      </c>
      <c r="G1884" s="23">
        <f t="shared" si="88"/>
        <v>0</v>
      </c>
      <c r="H1884" s="22">
        <f>IFERROR(VLOOKUP(A1884,'Banco de dados'!$A$6:F2080, 3,0),0)</f>
        <v>0</v>
      </c>
      <c r="I1884" s="24">
        <f>IFERROR(VLOOKUP(A1884,'Banco de dados'!$A$6:$F$199, 5,0),0)</f>
        <v>0</v>
      </c>
      <c r="J1884" s="19"/>
    </row>
    <row r="1885" spans="2:10" x14ac:dyDescent="0.25">
      <c r="B1885" s="18"/>
      <c r="C1885" s="17"/>
      <c r="D1885" s="33">
        <f>IFERROR(VLOOKUP(A1885,'Banco de dados'!$A$6:H2081, 8,0),0)</f>
        <v>0</v>
      </c>
      <c r="E1885" s="26">
        <f t="shared" si="89"/>
        <v>0</v>
      </c>
      <c r="F1885" s="29">
        <f t="shared" si="87"/>
        <v>0</v>
      </c>
      <c r="G1885" s="23">
        <f t="shared" si="88"/>
        <v>0</v>
      </c>
      <c r="H1885" s="22">
        <f>IFERROR(VLOOKUP(A1885,'Banco de dados'!$A$6:F2081, 3,0),0)</f>
        <v>0</v>
      </c>
      <c r="I1885" s="24">
        <f>IFERROR(VLOOKUP(A1885,'Banco de dados'!$A$6:$F$199, 5,0),0)</f>
        <v>0</v>
      </c>
      <c r="J1885" s="19"/>
    </row>
    <row r="1886" spans="2:10" x14ac:dyDescent="0.25">
      <c r="B1886" s="18"/>
      <c r="C1886" s="17"/>
      <c r="D1886" s="33">
        <f>IFERROR(VLOOKUP(A1886,'Banco de dados'!$A$6:H2082, 8,0),0)</f>
        <v>0</v>
      </c>
      <c r="E1886" s="26">
        <f t="shared" si="89"/>
        <v>0</v>
      </c>
      <c r="F1886" s="29">
        <f t="shared" si="87"/>
        <v>0</v>
      </c>
      <c r="G1886" s="23">
        <f t="shared" si="88"/>
        <v>0</v>
      </c>
      <c r="H1886" s="22">
        <f>IFERROR(VLOOKUP(A1886,'Banco de dados'!$A$6:F2082, 3,0),0)</f>
        <v>0</v>
      </c>
      <c r="I1886" s="24">
        <f>IFERROR(VLOOKUP(A1886,'Banco de dados'!$A$6:$F$199, 5,0),0)</f>
        <v>0</v>
      </c>
      <c r="J1886" s="19"/>
    </row>
    <row r="1887" spans="2:10" x14ac:dyDescent="0.25">
      <c r="B1887" s="18"/>
      <c r="C1887" s="17"/>
      <c r="D1887" s="33">
        <f>IFERROR(VLOOKUP(A1887,'Banco de dados'!$A$6:H2083, 8,0),0)</f>
        <v>0</v>
      </c>
      <c r="E1887" s="26">
        <f t="shared" si="89"/>
        <v>0</v>
      </c>
      <c r="F1887" s="29">
        <f t="shared" si="87"/>
        <v>0</v>
      </c>
      <c r="G1887" s="23">
        <f t="shared" si="88"/>
        <v>0</v>
      </c>
      <c r="H1887" s="22">
        <f>IFERROR(VLOOKUP(A1887,'Banco de dados'!$A$6:F2083, 3,0),0)</f>
        <v>0</v>
      </c>
      <c r="I1887" s="24">
        <f>IFERROR(VLOOKUP(A1887,'Banco de dados'!$A$6:$F$199, 5,0),0)</f>
        <v>0</v>
      </c>
      <c r="J1887" s="19"/>
    </row>
    <row r="1888" spans="2:10" x14ac:dyDescent="0.25">
      <c r="B1888" s="18"/>
      <c r="C1888" s="17"/>
      <c r="D1888" s="33">
        <f>IFERROR(VLOOKUP(A1888,'Banco de dados'!$A$6:H2084, 8,0),0)</f>
        <v>0</v>
      </c>
      <c r="E1888" s="26">
        <f t="shared" si="89"/>
        <v>0</v>
      </c>
      <c r="F1888" s="29">
        <f t="shared" si="87"/>
        <v>0</v>
      </c>
      <c r="G1888" s="23">
        <f t="shared" si="88"/>
        <v>0</v>
      </c>
      <c r="H1888" s="22">
        <f>IFERROR(VLOOKUP(A1888,'Banco de dados'!$A$6:F2084, 3,0),0)</f>
        <v>0</v>
      </c>
      <c r="I1888" s="24">
        <f>IFERROR(VLOOKUP(A1888,'Banco de dados'!$A$6:$F$199, 5,0),0)</f>
        <v>0</v>
      </c>
      <c r="J1888" s="19"/>
    </row>
    <row r="1889" spans="2:10" x14ac:dyDescent="0.25">
      <c r="B1889" s="18"/>
      <c r="C1889" s="17"/>
      <c r="D1889" s="33">
        <f>IFERROR(VLOOKUP(A1889,'Banco de dados'!$A$6:H2085, 8,0),0)</f>
        <v>0</v>
      </c>
      <c r="E1889" s="26">
        <f t="shared" si="89"/>
        <v>0</v>
      </c>
      <c r="F1889" s="29">
        <f t="shared" si="87"/>
        <v>0</v>
      </c>
      <c r="G1889" s="23">
        <f t="shared" si="88"/>
        <v>0</v>
      </c>
      <c r="H1889" s="22">
        <f>IFERROR(VLOOKUP(A1889,'Banco de dados'!$A$6:F2085, 3,0),0)</f>
        <v>0</v>
      </c>
      <c r="I1889" s="24">
        <f>IFERROR(VLOOKUP(A1889,'Banco de dados'!$A$6:$F$199, 5,0),0)</f>
        <v>0</v>
      </c>
      <c r="J1889" s="19"/>
    </row>
    <row r="1890" spans="2:10" x14ac:dyDescent="0.25">
      <c r="B1890" s="18"/>
      <c r="C1890" s="17"/>
      <c r="D1890" s="33">
        <f>IFERROR(VLOOKUP(A1890,'Banco de dados'!$A$6:H2086, 8,0),0)</f>
        <v>0</v>
      </c>
      <c r="E1890" s="26">
        <f t="shared" si="89"/>
        <v>0</v>
      </c>
      <c r="F1890" s="29">
        <f t="shared" si="87"/>
        <v>0</v>
      </c>
      <c r="G1890" s="23">
        <f t="shared" si="88"/>
        <v>0</v>
      </c>
      <c r="H1890" s="22">
        <f>IFERROR(VLOOKUP(A1890,'Banco de dados'!$A$6:F2086, 3,0),0)</f>
        <v>0</v>
      </c>
      <c r="I1890" s="24">
        <f>IFERROR(VLOOKUP(A1890,'Banco de dados'!$A$6:$F$199, 5,0),0)</f>
        <v>0</v>
      </c>
      <c r="J1890" s="19"/>
    </row>
    <row r="1891" spans="2:10" x14ac:dyDescent="0.25">
      <c r="B1891" s="18"/>
      <c r="C1891" s="17"/>
      <c r="D1891" s="33">
        <f>IFERROR(VLOOKUP(A1891,'Banco de dados'!$A$6:H2087, 8,0),0)</f>
        <v>0</v>
      </c>
      <c r="E1891" s="26">
        <f t="shared" si="89"/>
        <v>0</v>
      </c>
      <c r="F1891" s="29">
        <f t="shared" si="87"/>
        <v>0</v>
      </c>
      <c r="G1891" s="23">
        <f t="shared" si="88"/>
        <v>0</v>
      </c>
      <c r="H1891" s="22">
        <f>IFERROR(VLOOKUP(A1891,'Banco de dados'!$A$6:F2087, 3,0),0)</f>
        <v>0</v>
      </c>
      <c r="I1891" s="24">
        <f>IFERROR(VLOOKUP(A1891,'Banco de dados'!$A$6:$F$199, 5,0),0)</f>
        <v>0</v>
      </c>
      <c r="J1891" s="19"/>
    </row>
    <row r="1892" spans="2:10" x14ac:dyDescent="0.25">
      <c r="B1892" s="18"/>
      <c r="C1892" s="17"/>
      <c r="D1892" s="33">
        <f>IFERROR(VLOOKUP(A1892,'Banco de dados'!$A$6:H2088, 8,0),0)</f>
        <v>0</v>
      </c>
      <c r="E1892" s="26">
        <f t="shared" si="89"/>
        <v>0</v>
      </c>
      <c r="F1892" s="29">
        <f t="shared" si="87"/>
        <v>0</v>
      </c>
      <c r="G1892" s="23">
        <f t="shared" si="88"/>
        <v>0</v>
      </c>
      <c r="H1892" s="22">
        <f>IFERROR(VLOOKUP(A1892,'Banco de dados'!$A$6:F2088, 3,0),0)</f>
        <v>0</v>
      </c>
      <c r="I1892" s="24">
        <f>IFERROR(VLOOKUP(A1892,'Banco de dados'!$A$6:$F$199, 5,0),0)</f>
        <v>0</v>
      </c>
      <c r="J1892" s="19"/>
    </row>
    <row r="1893" spans="2:10" x14ac:dyDescent="0.25">
      <c r="B1893" s="18"/>
      <c r="C1893" s="17"/>
      <c r="D1893" s="33">
        <f>IFERROR(VLOOKUP(A1893,'Banco de dados'!$A$6:H2089, 8,0),0)</f>
        <v>0</v>
      </c>
      <c r="E1893" s="26">
        <f t="shared" si="89"/>
        <v>0</v>
      </c>
      <c r="F1893" s="29">
        <f t="shared" si="87"/>
        <v>0</v>
      </c>
      <c r="G1893" s="23">
        <f t="shared" si="88"/>
        <v>0</v>
      </c>
      <c r="H1893" s="22">
        <f>IFERROR(VLOOKUP(A1893,'Banco de dados'!$A$6:F2089, 3,0),0)</f>
        <v>0</v>
      </c>
      <c r="I1893" s="24">
        <f>IFERROR(VLOOKUP(A1893,'Banco de dados'!$A$6:$F$199, 5,0),0)</f>
        <v>0</v>
      </c>
      <c r="J1893" s="19"/>
    </row>
    <row r="1894" spans="2:10" x14ac:dyDescent="0.25">
      <c r="B1894" s="18"/>
      <c r="C1894" s="17"/>
      <c r="D1894" s="33">
        <f>IFERROR(VLOOKUP(A1894,'Banco de dados'!$A$6:H2090, 8,0),0)</f>
        <v>0</v>
      </c>
      <c r="E1894" s="26">
        <f t="shared" si="89"/>
        <v>0</v>
      </c>
      <c r="F1894" s="29">
        <f t="shared" si="87"/>
        <v>0</v>
      </c>
      <c r="G1894" s="23">
        <f t="shared" si="88"/>
        <v>0</v>
      </c>
      <c r="H1894" s="22">
        <f>IFERROR(VLOOKUP(A1894,'Banco de dados'!$A$6:F2090, 3,0),0)</f>
        <v>0</v>
      </c>
      <c r="I1894" s="24">
        <f>IFERROR(VLOOKUP(A1894,'Banco de dados'!$A$6:$F$199, 5,0),0)</f>
        <v>0</v>
      </c>
      <c r="J1894" s="19"/>
    </row>
    <row r="1895" spans="2:10" x14ac:dyDescent="0.25">
      <c r="B1895" s="18"/>
      <c r="C1895" s="17"/>
      <c r="D1895" s="33">
        <f>IFERROR(VLOOKUP(A1895,'Banco de dados'!$A$6:H2091, 8,0),0)</f>
        <v>0</v>
      </c>
      <c r="E1895" s="26">
        <f t="shared" si="89"/>
        <v>0</v>
      </c>
      <c r="F1895" s="29">
        <f t="shared" si="87"/>
        <v>0</v>
      </c>
      <c r="G1895" s="23">
        <f t="shared" si="88"/>
        <v>0</v>
      </c>
      <c r="H1895" s="22">
        <f>IFERROR(VLOOKUP(A1895,'Banco de dados'!$A$6:F2091, 3,0),0)</f>
        <v>0</v>
      </c>
      <c r="I1895" s="24">
        <f>IFERROR(VLOOKUP(A1895,'Banco de dados'!$A$6:$F$199, 5,0),0)</f>
        <v>0</v>
      </c>
      <c r="J1895" s="19"/>
    </row>
    <row r="1896" spans="2:10" x14ac:dyDescent="0.25">
      <c r="B1896" s="18"/>
      <c r="C1896" s="17"/>
      <c r="D1896" s="33">
        <f>IFERROR(VLOOKUP(A1896,'Banco de dados'!$A$6:H2092, 8,0),0)</f>
        <v>0</v>
      </c>
      <c r="E1896" s="26">
        <f t="shared" si="89"/>
        <v>0</v>
      </c>
      <c r="F1896" s="29">
        <f t="shared" si="87"/>
        <v>0</v>
      </c>
      <c r="G1896" s="23">
        <f t="shared" si="88"/>
        <v>0</v>
      </c>
      <c r="H1896" s="22">
        <f>IFERROR(VLOOKUP(A1896,'Banco de dados'!$A$6:F2092, 3,0),0)</f>
        <v>0</v>
      </c>
      <c r="I1896" s="24">
        <f>IFERROR(VLOOKUP(A1896,'Banco de dados'!$A$6:$F$199, 5,0),0)</f>
        <v>0</v>
      </c>
      <c r="J1896" s="19"/>
    </row>
    <row r="1897" spans="2:10" x14ac:dyDescent="0.25">
      <c r="B1897" s="18"/>
      <c r="C1897" s="17"/>
      <c r="D1897" s="33">
        <f>IFERROR(VLOOKUP(A1897,'Banco de dados'!$A$6:H2093, 8,0),0)</f>
        <v>0</v>
      </c>
      <c r="E1897" s="26">
        <f t="shared" si="89"/>
        <v>0</v>
      </c>
      <c r="F1897" s="29">
        <f t="shared" si="87"/>
        <v>0</v>
      </c>
      <c r="G1897" s="23">
        <f t="shared" si="88"/>
        <v>0</v>
      </c>
      <c r="H1897" s="22">
        <f>IFERROR(VLOOKUP(A1897,'Banco de dados'!$A$6:F2093, 3,0),0)</f>
        <v>0</v>
      </c>
      <c r="I1897" s="24">
        <f>IFERROR(VLOOKUP(A1897,'Banco de dados'!$A$6:$F$199, 5,0),0)</f>
        <v>0</v>
      </c>
      <c r="J1897" s="19"/>
    </row>
    <row r="1898" spans="2:10" x14ac:dyDescent="0.25">
      <c r="B1898" s="18"/>
      <c r="C1898" s="17"/>
      <c r="D1898" s="33">
        <f>IFERROR(VLOOKUP(A1898,'Banco de dados'!$A$6:H2094, 8,0),0)</f>
        <v>0</v>
      </c>
      <c r="E1898" s="26">
        <f t="shared" si="89"/>
        <v>0</v>
      </c>
      <c r="F1898" s="29">
        <f t="shared" si="87"/>
        <v>0</v>
      </c>
      <c r="G1898" s="23">
        <f t="shared" si="88"/>
        <v>0</v>
      </c>
      <c r="H1898" s="22">
        <f>IFERROR(VLOOKUP(A1898,'Banco de dados'!$A$6:F2094, 3,0),0)</f>
        <v>0</v>
      </c>
      <c r="I1898" s="24">
        <f>IFERROR(VLOOKUP(A1898,'Banco de dados'!$A$6:$F$199, 5,0),0)</f>
        <v>0</v>
      </c>
      <c r="J1898" s="19"/>
    </row>
    <row r="1899" spans="2:10" x14ac:dyDescent="0.25">
      <c r="B1899" s="18"/>
      <c r="C1899" s="17"/>
      <c r="D1899" s="33">
        <f>IFERROR(VLOOKUP(A1899,'Banco de dados'!$A$6:H2095, 8,0),0)</f>
        <v>0</v>
      </c>
      <c r="E1899" s="26">
        <f t="shared" si="89"/>
        <v>0</v>
      </c>
      <c r="F1899" s="29">
        <f t="shared" si="87"/>
        <v>0</v>
      </c>
      <c r="G1899" s="23">
        <f t="shared" si="88"/>
        <v>0</v>
      </c>
      <c r="H1899" s="22">
        <f>IFERROR(VLOOKUP(A1899,'Banco de dados'!$A$6:F2095, 3,0),0)</f>
        <v>0</v>
      </c>
      <c r="I1899" s="24">
        <f>IFERROR(VLOOKUP(A1899,'Banco de dados'!$A$6:$F$199, 5,0),0)</f>
        <v>0</v>
      </c>
      <c r="J1899" s="19"/>
    </row>
    <row r="1900" spans="2:10" x14ac:dyDescent="0.25">
      <c r="B1900" s="18"/>
      <c r="C1900" s="17"/>
      <c r="D1900" s="33">
        <f>IFERROR(VLOOKUP(A1900,'Banco de dados'!$A$6:H2096, 8,0),0)</f>
        <v>0</v>
      </c>
      <c r="E1900" s="26">
        <f t="shared" si="89"/>
        <v>0</v>
      </c>
      <c r="F1900" s="29">
        <f t="shared" si="87"/>
        <v>0</v>
      </c>
      <c r="G1900" s="23">
        <f t="shared" si="88"/>
        <v>0</v>
      </c>
      <c r="H1900" s="22">
        <f>IFERROR(VLOOKUP(A1900,'Banco de dados'!$A$6:F2096, 3,0),0)</f>
        <v>0</v>
      </c>
      <c r="I1900" s="24">
        <f>IFERROR(VLOOKUP(A1900,'Banco de dados'!$A$6:$F$199, 5,0),0)</f>
        <v>0</v>
      </c>
      <c r="J1900" s="19"/>
    </row>
    <row r="1901" spans="2:10" x14ac:dyDescent="0.25">
      <c r="B1901" s="18"/>
      <c r="C1901" s="17"/>
      <c r="D1901" s="33">
        <f>IFERROR(VLOOKUP(A1901,'Banco de dados'!$A$6:H2097, 8,0),0)</f>
        <v>0</v>
      </c>
      <c r="E1901" s="26">
        <f t="shared" si="89"/>
        <v>0</v>
      </c>
      <c r="F1901" s="29">
        <f t="shared" si="87"/>
        <v>0</v>
      </c>
      <c r="G1901" s="23">
        <f t="shared" si="88"/>
        <v>0</v>
      </c>
      <c r="H1901" s="22">
        <f>IFERROR(VLOOKUP(A1901,'Banco de dados'!$A$6:F2097, 3,0),0)</f>
        <v>0</v>
      </c>
      <c r="I1901" s="24">
        <f>IFERROR(VLOOKUP(A1901,'Banco de dados'!$A$6:$F$199, 5,0),0)</f>
        <v>0</v>
      </c>
      <c r="J1901" s="19"/>
    </row>
    <row r="1902" spans="2:10" x14ac:dyDescent="0.25">
      <c r="B1902" s="18"/>
      <c r="C1902" s="17"/>
      <c r="D1902" s="33">
        <f>IFERROR(VLOOKUP(A1902,'Banco de dados'!$A$6:H2098, 8,0),0)</f>
        <v>0</v>
      </c>
      <c r="E1902" s="26">
        <f t="shared" si="89"/>
        <v>0</v>
      </c>
      <c r="F1902" s="29">
        <f t="shared" si="87"/>
        <v>0</v>
      </c>
      <c r="G1902" s="23">
        <f t="shared" si="88"/>
        <v>0</v>
      </c>
      <c r="H1902" s="22">
        <f>IFERROR(VLOOKUP(A1902,'Banco de dados'!$A$6:F2098, 3,0),0)</f>
        <v>0</v>
      </c>
      <c r="I1902" s="24">
        <f>IFERROR(VLOOKUP(A1902,'Banco de dados'!$A$6:$F$199, 5,0),0)</f>
        <v>0</v>
      </c>
      <c r="J1902" s="19"/>
    </row>
    <row r="1903" spans="2:10" x14ac:dyDescent="0.25">
      <c r="B1903" s="18"/>
      <c r="C1903" s="17"/>
      <c r="D1903" s="33">
        <f>IFERROR(VLOOKUP(A1903,'Banco de dados'!$A$6:H2099, 8,0),0)</f>
        <v>0</v>
      </c>
      <c r="E1903" s="26">
        <f t="shared" si="89"/>
        <v>0</v>
      </c>
      <c r="F1903" s="29">
        <f t="shared" si="87"/>
        <v>0</v>
      </c>
      <c r="G1903" s="23">
        <f t="shared" si="88"/>
        <v>0</v>
      </c>
      <c r="H1903" s="22">
        <f>IFERROR(VLOOKUP(A1903,'Banco de dados'!$A$6:F2099, 3,0),0)</f>
        <v>0</v>
      </c>
      <c r="I1903" s="24">
        <f>IFERROR(VLOOKUP(A1903,'Banco de dados'!$A$6:$F$199, 5,0),0)</f>
        <v>0</v>
      </c>
      <c r="J1903" s="19"/>
    </row>
    <row r="1904" spans="2:10" x14ac:dyDescent="0.25">
      <c r="B1904" s="18"/>
      <c r="C1904" s="17"/>
      <c r="D1904" s="33">
        <f>IFERROR(VLOOKUP(A1904,'Banco de dados'!$A$6:H2100, 8,0),0)</f>
        <v>0</v>
      </c>
      <c r="E1904" s="26">
        <f t="shared" si="89"/>
        <v>0</v>
      </c>
      <c r="F1904" s="29">
        <f t="shared" si="87"/>
        <v>0</v>
      </c>
      <c r="G1904" s="23">
        <f t="shared" si="88"/>
        <v>0</v>
      </c>
      <c r="H1904" s="22">
        <f>IFERROR(VLOOKUP(A1904,'Banco de dados'!$A$6:F2100, 3,0),0)</f>
        <v>0</v>
      </c>
      <c r="I1904" s="24">
        <f>IFERROR(VLOOKUP(A1904,'Banco de dados'!$A$6:$F$199, 5,0),0)</f>
        <v>0</v>
      </c>
      <c r="J1904" s="19"/>
    </row>
    <row r="1905" spans="2:10" x14ac:dyDescent="0.25">
      <c r="B1905" s="18"/>
      <c r="C1905" s="17"/>
      <c r="D1905" s="33">
        <f>IFERROR(VLOOKUP(A1905,'Banco de dados'!$A$6:H2101, 8,0),0)</f>
        <v>0</v>
      </c>
      <c r="E1905" s="26">
        <f t="shared" si="89"/>
        <v>0</v>
      </c>
      <c r="F1905" s="29">
        <f t="shared" si="87"/>
        <v>0</v>
      </c>
      <c r="G1905" s="23">
        <f t="shared" si="88"/>
        <v>0</v>
      </c>
      <c r="H1905" s="22">
        <f>IFERROR(VLOOKUP(A1905,'Banco de dados'!$A$6:F2101, 3,0),0)</f>
        <v>0</v>
      </c>
      <c r="I1905" s="24">
        <f>IFERROR(VLOOKUP(A1905,'Banco de dados'!$A$6:$F$199, 5,0),0)</f>
        <v>0</v>
      </c>
      <c r="J1905" s="19"/>
    </row>
    <row r="1906" spans="2:10" x14ac:dyDescent="0.25">
      <c r="B1906" s="18"/>
      <c r="C1906" s="17"/>
      <c r="D1906" s="33">
        <f>IFERROR(VLOOKUP(A1906,'Banco de dados'!$A$6:H2102, 8,0),0)</f>
        <v>0</v>
      </c>
      <c r="E1906" s="26">
        <f t="shared" si="89"/>
        <v>0</v>
      </c>
      <c r="F1906" s="29">
        <f t="shared" si="87"/>
        <v>0</v>
      </c>
      <c r="G1906" s="23">
        <f t="shared" si="88"/>
        <v>0</v>
      </c>
      <c r="H1906" s="22">
        <f>IFERROR(VLOOKUP(A1906,'Banco de dados'!$A$6:F2102, 3,0),0)</f>
        <v>0</v>
      </c>
      <c r="I1906" s="24">
        <f>IFERROR(VLOOKUP(A1906,'Banco de dados'!$A$6:$F$199, 5,0),0)</f>
        <v>0</v>
      </c>
      <c r="J1906" s="19"/>
    </row>
    <row r="1907" spans="2:10" x14ac:dyDescent="0.25">
      <c r="B1907" s="18"/>
      <c r="C1907" s="17"/>
      <c r="D1907" s="33">
        <f>IFERROR(VLOOKUP(A1907,'Banco de dados'!$A$6:H2103, 8,0),0)</f>
        <v>0</v>
      </c>
      <c r="E1907" s="26">
        <f t="shared" si="89"/>
        <v>0</v>
      </c>
      <c r="F1907" s="29">
        <f t="shared" si="87"/>
        <v>0</v>
      </c>
      <c r="G1907" s="23">
        <f t="shared" si="88"/>
        <v>0</v>
      </c>
      <c r="H1907" s="22">
        <f>IFERROR(VLOOKUP(A1907,'Banco de dados'!$A$6:F2103, 3,0),0)</f>
        <v>0</v>
      </c>
      <c r="I1907" s="24">
        <f>IFERROR(VLOOKUP(A1907,'Banco de dados'!$A$6:$F$199, 5,0),0)</f>
        <v>0</v>
      </c>
      <c r="J1907" s="19"/>
    </row>
    <row r="1908" spans="2:10" x14ac:dyDescent="0.25">
      <c r="B1908" s="18"/>
      <c r="C1908" s="17"/>
      <c r="D1908" s="33">
        <f>IFERROR(VLOOKUP(A1908,'Banco de dados'!$A$6:H2104, 8,0),0)</f>
        <v>0</v>
      </c>
      <c r="E1908" s="26">
        <f t="shared" si="89"/>
        <v>0</v>
      </c>
      <c r="F1908" s="29">
        <f t="shared" si="87"/>
        <v>0</v>
      </c>
      <c r="G1908" s="23">
        <f t="shared" si="88"/>
        <v>0</v>
      </c>
      <c r="H1908" s="22">
        <f>IFERROR(VLOOKUP(A1908,'Banco de dados'!$A$6:F2104, 3,0),0)</f>
        <v>0</v>
      </c>
      <c r="I1908" s="24">
        <f>IFERROR(VLOOKUP(A1908,'Banco de dados'!$A$6:$F$199, 5,0),0)</f>
        <v>0</v>
      </c>
      <c r="J1908" s="19"/>
    </row>
    <row r="1909" spans="2:10" x14ac:dyDescent="0.25">
      <c r="B1909" s="18"/>
      <c r="C1909" s="17"/>
      <c r="D1909" s="33">
        <f>IFERROR(VLOOKUP(A1909,'Banco de dados'!$A$6:H2105, 8,0),0)</f>
        <v>0</v>
      </c>
      <c r="E1909" s="26">
        <f t="shared" si="89"/>
        <v>0</v>
      </c>
      <c r="F1909" s="29">
        <f t="shared" si="87"/>
        <v>0</v>
      </c>
      <c r="G1909" s="23">
        <f t="shared" si="88"/>
        <v>0</v>
      </c>
      <c r="H1909" s="22">
        <f>IFERROR(VLOOKUP(A1909,'Banco de dados'!$A$6:F2105, 3,0),0)</f>
        <v>0</v>
      </c>
      <c r="I1909" s="24">
        <f>IFERROR(VLOOKUP(A1909,'Banco de dados'!$A$6:$F$199, 5,0),0)</f>
        <v>0</v>
      </c>
      <c r="J1909" s="19"/>
    </row>
    <row r="1910" spans="2:10" x14ac:dyDescent="0.25">
      <c r="B1910" s="18"/>
      <c r="C1910" s="17"/>
      <c r="D1910" s="33">
        <f>IFERROR(VLOOKUP(A1910,'Banco de dados'!$A$6:H2106, 8,0),0)</f>
        <v>0</v>
      </c>
      <c r="E1910" s="26">
        <f t="shared" si="89"/>
        <v>0</v>
      </c>
      <c r="F1910" s="29">
        <f t="shared" si="87"/>
        <v>0</v>
      </c>
      <c r="G1910" s="23">
        <f t="shared" si="88"/>
        <v>0</v>
      </c>
      <c r="H1910" s="22">
        <f>IFERROR(VLOOKUP(A1910,'Banco de dados'!$A$6:F2106, 3,0),0)</f>
        <v>0</v>
      </c>
      <c r="I1910" s="24">
        <f>IFERROR(VLOOKUP(A1910,'Banco de dados'!$A$6:$F$199, 5,0),0)</f>
        <v>0</v>
      </c>
      <c r="J1910" s="19"/>
    </row>
    <row r="1911" spans="2:10" x14ac:dyDescent="0.25">
      <c r="B1911" s="18"/>
      <c r="C1911" s="17"/>
      <c r="D1911" s="33">
        <f>IFERROR(VLOOKUP(A1911,'Banco de dados'!$A$6:H2107, 8,0),0)</f>
        <v>0</v>
      </c>
      <c r="E1911" s="26">
        <f t="shared" si="89"/>
        <v>0</v>
      </c>
      <c r="F1911" s="29">
        <f t="shared" si="87"/>
        <v>0</v>
      </c>
      <c r="G1911" s="23">
        <f t="shared" si="88"/>
        <v>0</v>
      </c>
      <c r="H1911" s="22">
        <f>IFERROR(VLOOKUP(A1911,'Banco de dados'!$A$6:F2107, 3,0),0)</f>
        <v>0</v>
      </c>
      <c r="I1911" s="24">
        <f>IFERROR(VLOOKUP(A1911,'Banco de dados'!$A$6:$F$199, 5,0),0)</f>
        <v>0</v>
      </c>
      <c r="J1911" s="19"/>
    </row>
    <row r="1912" spans="2:10" x14ac:dyDescent="0.25">
      <c r="B1912" s="18"/>
      <c r="C1912" s="17"/>
      <c r="D1912" s="33">
        <f>IFERROR(VLOOKUP(A1912,'Banco de dados'!$A$6:H2108, 8,0),0)</f>
        <v>0</v>
      </c>
      <c r="E1912" s="26">
        <f t="shared" si="89"/>
        <v>0</v>
      </c>
      <c r="F1912" s="29">
        <f t="shared" si="87"/>
        <v>0</v>
      </c>
      <c r="G1912" s="23">
        <f t="shared" si="88"/>
        <v>0</v>
      </c>
      <c r="H1912" s="22">
        <f>IFERROR(VLOOKUP(A1912,'Banco de dados'!$A$6:F2108, 3,0),0)</f>
        <v>0</v>
      </c>
      <c r="I1912" s="24">
        <f>IFERROR(VLOOKUP(A1912,'Banco de dados'!$A$6:$F$199, 5,0),0)</f>
        <v>0</v>
      </c>
      <c r="J1912" s="19"/>
    </row>
    <row r="1913" spans="2:10" x14ac:dyDescent="0.25">
      <c r="B1913" s="18"/>
      <c r="C1913" s="17"/>
      <c r="D1913" s="33">
        <f>IFERROR(VLOOKUP(A1913,'Banco de dados'!$A$6:H2109, 8,0),0)</f>
        <v>0</v>
      </c>
      <c r="E1913" s="26">
        <f t="shared" si="89"/>
        <v>0</v>
      </c>
      <c r="F1913" s="29">
        <f t="shared" si="87"/>
        <v>0</v>
      </c>
      <c r="G1913" s="23">
        <f t="shared" si="88"/>
        <v>0</v>
      </c>
      <c r="H1913" s="22">
        <f>IFERROR(VLOOKUP(A1913,'Banco de dados'!$A$6:F2109, 3,0),0)</f>
        <v>0</v>
      </c>
      <c r="I1913" s="24">
        <f>IFERROR(VLOOKUP(A1913,'Banco de dados'!$A$6:$F$199, 5,0),0)</f>
        <v>0</v>
      </c>
      <c r="J1913" s="19"/>
    </row>
    <row r="1914" spans="2:10" x14ac:dyDescent="0.25">
      <c r="B1914" s="18"/>
      <c r="C1914" s="17"/>
      <c r="D1914" s="33">
        <f>IFERROR(VLOOKUP(A1914,'Banco de dados'!$A$6:H2110, 8,0),0)</f>
        <v>0</v>
      </c>
      <c r="E1914" s="26">
        <f t="shared" si="89"/>
        <v>0</v>
      </c>
      <c r="F1914" s="29">
        <f t="shared" si="87"/>
        <v>0</v>
      </c>
      <c r="G1914" s="23">
        <f t="shared" si="88"/>
        <v>0</v>
      </c>
      <c r="H1914" s="22">
        <f>IFERROR(VLOOKUP(A1914,'Banco de dados'!$A$6:F2110, 3,0),0)</f>
        <v>0</v>
      </c>
      <c r="I1914" s="24">
        <f>IFERROR(VLOOKUP(A1914,'Banco de dados'!$A$6:$F$199, 5,0),0)</f>
        <v>0</v>
      </c>
      <c r="J1914" s="19"/>
    </row>
    <row r="1915" spans="2:10" x14ac:dyDescent="0.25">
      <c r="B1915" s="18"/>
      <c r="C1915" s="17"/>
      <c r="D1915" s="33">
        <f>IFERROR(VLOOKUP(A1915,'Banco de dados'!$A$6:H2111, 8,0),0)</f>
        <v>0</v>
      </c>
      <c r="E1915" s="26">
        <f t="shared" si="89"/>
        <v>0</v>
      </c>
      <c r="F1915" s="29">
        <f t="shared" si="87"/>
        <v>0</v>
      </c>
      <c r="G1915" s="23">
        <f t="shared" si="88"/>
        <v>0</v>
      </c>
      <c r="H1915" s="22">
        <f>IFERROR(VLOOKUP(A1915,'Banco de dados'!$A$6:F2111, 3,0),0)</f>
        <v>0</v>
      </c>
      <c r="I1915" s="24">
        <f>IFERROR(VLOOKUP(A1915,'Banco de dados'!$A$6:$F$199, 5,0),0)</f>
        <v>0</v>
      </c>
      <c r="J1915" s="19"/>
    </row>
    <row r="1916" spans="2:10" x14ac:dyDescent="0.25">
      <c r="B1916" s="18"/>
      <c r="C1916" s="17"/>
      <c r="D1916" s="33">
        <f>IFERROR(VLOOKUP(A1916,'Banco de dados'!$A$6:H2112, 8,0),0)</f>
        <v>0</v>
      </c>
      <c r="E1916" s="26">
        <f t="shared" si="89"/>
        <v>0</v>
      </c>
      <c r="F1916" s="29">
        <f t="shared" si="87"/>
        <v>0</v>
      </c>
      <c r="G1916" s="23">
        <f t="shared" si="88"/>
        <v>0</v>
      </c>
      <c r="H1916" s="22">
        <f>IFERROR(VLOOKUP(A1916,'Banco de dados'!$A$6:F2112, 3,0),0)</f>
        <v>0</v>
      </c>
      <c r="I1916" s="24">
        <f>IFERROR(VLOOKUP(A1916,'Banco de dados'!$A$6:$F$199, 5,0),0)</f>
        <v>0</v>
      </c>
      <c r="J1916" s="19"/>
    </row>
    <row r="1917" spans="2:10" x14ac:dyDescent="0.25">
      <c r="B1917" s="18"/>
      <c r="C1917" s="17"/>
      <c r="D1917" s="33">
        <f>IFERROR(VLOOKUP(A1917,'Banco de dados'!$A$6:H2113, 8,0),0)</f>
        <v>0</v>
      </c>
      <c r="E1917" s="26">
        <f t="shared" si="89"/>
        <v>0</v>
      </c>
      <c r="F1917" s="29">
        <f t="shared" si="87"/>
        <v>0</v>
      </c>
      <c r="G1917" s="23">
        <f t="shared" si="88"/>
        <v>0</v>
      </c>
      <c r="H1917" s="22">
        <f>IFERROR(VLOOKUP(A1917,'Banco de dados'!$A$6:F2113, 3,0),0)</f>
        <v>0</v>
      </c>
      <c r="I1917" s="24">
        <f>IFERROR(VLOOKUP(A1917,'Banco de dados'!$A$6:$F$199, 5,0),0)</f>
        <v>0</v>
      </c>
      <c r="J1917" s="19"/>
    </row>
    <row r="1918" spans="2:10" x14ac:dyDescent="0.25">
      <c r="B1918" s="18"/>
      <c r="C1918" s="17"/>
      <c r="D1918" s="33">
        <f>IFERROR(VLOOKUP(A1918,'Banco de dados'!$A$6:H2114, 8,0),0)</f>
        <v>0</v>
      </c>
      <c r="E1918" s="26">
        <f t="shared" si="89"/>
        <v>0</v>
      </c>
      <c r="F1918" s="29">
        <f t="shared" si="87"/>
        <v>0</v>
      </c>
      <c r="G1918" s="23">
        <f t="shared" si="88"/>
        <v>0</v>
      </c>
      <c r="H1918" s="22">
        <f>IFERROR(VLOOKUP(A1918,'Banco de dados'!$A$6:F2114, 3,0),0)</f>
        <v>0</v>
      </c>
      <c r="I1918" s="24">
        <f>IFERROR(VLOOKUP(A1918,'Banco de dados'!$A$6:$F$199, 5,0),0)</f>
        <v>0</v>
      </c>
      <c r="J1918" s="19"/>
    </row>
    <row r="1919" spans="2:10" x14ac:dyDescent="0.25">
      <c r="B1919" s="18"/>
      <c r="C1919" s="17"/>
      <c r="D1919" s="33">
        <f>IFERROR(VLOOKUP(A1919,'Banco de dados'!$A$6:H2115, 8,0),0)</f>
        <v>0</v>
      </c>
      <c r="E1919" s="26">
        <f t="shared" si="89"/>
        <v>0</v>
      </c>
      <c r="F1919" s="29">
        <f t="shared" si="87"/>
        <v>0</v>
      </c>
      <c r="G1919" s="23">
        <f t="shared" si="88"/>
        <v>0</v>
      </c>
      <c r="H1919" s="22">
        <f>IFERROR(VLOOKUP(A1919,'Banco de dados'!$A$6:F2115, 3,0),0)</f>
        <v>0</v>
      </c>
      <c r="I1919" s="24">
        <f>IFERROR(VLOOKUP(A1919,'Banco de dados'!$A$6:$F$199, 5,0),0)</f>
        <v>0</v>
      </c>
      <c r="J1919" s="19"/>
    </row>
    <row r="1920" spans="2:10" x14ac:dyDescent="0.25">
      <c r="B1920" s="18"/>
      <c r="C1920" s="17"/>
      <c r="D1920" s="33">
        <f>IFERROR(VLOOKUP(A1920,'Banco de dados'!$A$6:H2116, 8,0),0)</f>
        <v>0</v>
      </c>
      <c r="E1920" s="26">
        <f t="shared" si="89"/>
        <v>0</v>
      </c>
      <c r="F1920" s="29">
        <f t="shared" si="87"/>
        <v>0</v>
      </c>
      <c r="G1920" s="23">
        <f t="shared" si="88"/>
        <v>0</v>
      </c>
      <c r="H1920" s="22">
        <f>IFERROR(VLOOKUP(A1920,'Banco de dados'!$A$6:F2116, 3,0),0)</f>
        <v>0</v>
      </c>
      <c r="I1920" s="24">
        <f>IFERROR(VLOOKUP(A1920,'Banco de dados'!$A$6:$F$199, 5,0),0)</f>
        <v>0</v>
      </c>
      <c r="J1920" s="19"/>
    </row>
    <row r="1921" spans="2:10" x14ac:dyDescent="0.25">
      <c r="B1921" s="18"/>
      <c r="C1921" s="17"/>
      <c r="D1921" s="33">
        <f>IFERROR(VLOOKUP(A1921,'Banco de dados'!$A$6:H2117, 8,0),0)</f>
        <v>0</v>
      </c>
      <c r="E1921" s="26">
        <f t="shared" si="89"/>
        <v>0</v>
      </c>
      <c r="F1921" s="29">
        <f t="shared" si="87"/>
        <v>0</v>
      </c>
      <c r="G1921" s="23">
        <f t="shared" si="88"/>
        <v>0</v>
      </c>
      <c r="H1921" s="22">
        <f>IFERROR(VLOOKUP(A1921,'Banco de dados'!$A$6:F2117, 3,0),0)</f>
        <v>0</v>
      </c>
      <c r="I1921" s="24">
        <f>IFERROR(VLOOKUP(A1921,'Banco de dados'!$A$6:$F$199, 5,0),0)</f>
        <v>0</v>
      </c>
      <c r="J1921" s="19"/>
    </row>
    <row r="1922" spans="2:10" x14ac:dyDescent="0.25">
      <c r="B1922" s="18"/>
      <c r="C1922" s="17"/>
      <c r="D1922" s="33">
        <f>IFERROR(VLOOKUP(A1922,'Banco de dados'!$A$6:H2118, 8,0),0)</f>
        <v>0</v>
      </c>
      <c r="E1922" s="26">
        <f t="shared" si="89"/>
        <v>0</v>
      </c>
      <c r="F1922" s="29">
        <f t="shared" si="87"/>
        <v>0</v>
      </c>
      <c r="G1922" s="23">
        <f t="shared" si="88"/>
        <v>0</v>
      </c>
      <c r="H1922" s="22">
        <f>IFERROR(VLOOKUP(A1922,'Banco de dados'!$A$6:F2118, 3,0),0)</f>
        <v>0</v>
      </c>
      <c r="I1922" s="24">
        <f>IFERROR(VLOOKUP(A1922,'Banco de dados'!$A$6:$F$199, 5,0),0)</f>
        <v>0</v>
      </c>
      <c r="J1922" s="19"/>
    </row>
    <row r="1923" spans="2:10" x14ac:dyDescent="0.25">
      <c r="B1923" s="18"/>
      <c r="C1923" s="17"/>
      <c r="D1923" s="33">
        <f>IFERROR(VLOOKUP(A1923,'Banco de dados'!$A$6:H2119, 8,0),0)</f>
        <v>0</v>
      </c>
      <c r="E1923" s="26">
        <f t="shared" si="89"/>
        <v>0</v>
      </c>
      <c r="F1923" s="29">
        <f t="shared" ref="F1923:F1986" si="90">E1923*I1923</f>
        <v>0</v>
      </c>
      <c r="G1923" s="23">
        <f t="shared" ref="G1923:G1986" si="91">E1923*H1923</f>
        <v>0</v>
      </c>
      <c r="H1923" s="22">
        <f>IFERROR(VLOOKUP(A1923,'Banco de dados'!$A$6:F2119, 3,0),0)</f>
        <v>0</v>
      </c>
      <c r="I1923" s="24">
        <f>IFERROR(VLOOKUP(A1923,'Banco de dados'!$A$6:$F$199, 5,0),0)</f>
        <v>0</v>
      </c>
      <c r="J1923" s="19"/>
    </row>
    <row r="1924" spans="2:10" x14ac:dyDescent="0.25">
      <c r="B1924" s="18"/>
      <c r="C1924" s="17"/>
      <c r="D1924" s="33">
        <f>IFERROR(VLOOKUP(A1924,'Banco de dados'!$A$6:H2120, 8,0),0)</f>
        <v>0</v>
      </c>
      <c r="E1924" s="26">
        <f t="shared" ref="E1924:E1987" si="92">B1924*C1924</f>
        <v>0</v>
      </c>
      <c r="F1924" s="29">
        <f t="shared" si="90"/>
        <v>0</v>
      </c>
      <c r="G1924" s="23">
        <f t="shared" si="91"/>
        <v>0</v>
      </c>
      <c r="H1924" s="22">
        <f>IFERROR(VLOOKUP(A1924,'Banco de dados'!$A$6:F2120, 3,0),0)</f>
        <v>0</v>
      </c>
      <c r="I1924" s="24">
        <f>IFERROR(VLOOKUP(A1924,'Banco de dados'!$A$6:$F$199, 5,0),0)</f>
        <v>0</v>
      </c>
      <c r="J1924" s="19"/>
    </row>
    <row r="1925" spans="2:10" x14ac:dyDescent="0.25">
      <c r="B1925" s="18"/>
      <c r="C1925" s="17"/>
      <c r="D1925" s="33">
        <f>IFERROR(VLOOKUP(A1925,'Banco de dados'!$A$6:H2121, 8,0),0)</f>
        <v>0</v>
      </c>
      <c r="E1925" s="26">
        <f t="shared" si="92"/>
        <v>0</v>
      </c>
      <c r="F1925" s="29">
        <f t="shared" si="90"/>
        <v>0</v>
      </c>
      <c r="G1925" s="23">
        <f t="shared" si="91"/>
        <v>0</v>
      </c>
      <c r="H1925" s="22">
        <f>IFERROR(VLOOKUP(A1925,'Banco de dados'!$A$6:F2121, 3,0),0)</f>
        <v>0</v>
      </c>
      <c r="I1925" s="24">
        <f>IFERROR(VLOOKUP(A1925,'Banco de dados'!$A$6:$F$199, 5,0),0)</f>
        <v>0</v>
      </c>
      <c r="J1925" s="19"/>
    </row>
    <row r="1926" spans="2:10" x14ac:dyDescent="0.25">
      <c r="B1926" s="18"/>
      <c r="C1926" s="17"/>
      <c r="D1926" s="33">
        <f>IFERROR(VLOOKUP(A1926,'Banco de dados'!$A$6:H2122, 8,0),0)</f>
        <v>0</v>
      </c>
      <c r="E1926" s="26">
        <f t="shared" si="92"/>
        <v>0</v>
      </c>
      <c r="F1926" s="29">
        <f t="shared" si="90"/>
        <v>0</v>
      </c>
      <c r="G1926" s="23">
        <f t="shared" si="91"/>
        <v>0</v>
      </c>
      <c r="H1926" s="22">
        <f>IFERROR(VLOOKUP(A1926,'Banco de dados'!$A$6:F2122, 3,0),0)</f>
        <v>0</v>
      </c>
      <c r="I1926" s="24">
        <f>IFERROR(VLOOKUP(A1926,'Banco de dados'!$A$6:$F$199, 5,0),0)</f>
        <v>0</v>
      </c>
      <c r="J1926" s="19"/>
    </row>
    <row r="1927" spans="2:10" x14ac:dyDescent="0.25">
      <c r="B1927" s="18"/>
      <c r="C1927" s="17"/>
      <c r="D1927" s="33">
        <f>IFERROR(VLOOKUP(A1927,'Banco de dados'!$A$6:H2123, 8,0),0)</f>
        <v>0</v>
      </c>
      <c r="E1927" s="26">
        <f t="shared" si="92"/>
        <v>0</v>
      </c>
      <c r="F1927" s="29">
        <f t="shared" si="90"/>
        <v>0</v>
      </c>
      <c r="G1927" s="23">
        <f t="shared" si="91"/>
        <v>0</v>
      </c>
      <c r="H1927" s="22">
        <f>IFERROR(VLOOKUP(A1927,'Banco de dados'!$A$6:F2123, 3,0),0)</f>
        <v>0</v>
      </c>
      <c r="I1927" s="24">
        <f>IFERROR(VLOOKUP(A1927,'Banco de dados'!$A$6:$F$199, 5,0),0)</f>
        <v>0</v>
      </c>
      <c r="J1927" s="19"/>
    </row>
    <row r="1928" spans="2:10" x14ac:dyDescent="0.25">
      <c r="B1928" s="18"/>
      <c r="C1928" s="17"/>
      <c r="D1928" s="33">
        <f>IFERROR(VLOOKUP(A1928,'Banco de dados'!$A$6:H2124, 8,0),0)</f>
        <v>0</v>
      </c>
      <c r="E1928" s="26">
        <f t="shared" si="92"/>
        <v>0</v>
      </c>
      <c r="F1928" s="29">
        <f t="shared" si="90"/>
        <v>0</v>
      </c>
      <c r="G1928" s="23">
        <f t="shared" si="91"/>
        <v>0</v>
      </c>
      <c r="H1928" s="22">
        <f>IFERROR(VLOOKUP(A1928,'Banco de dados'!$A$6:F2124, 3,0),0)</f>
        <v>0</v>
      </c>
      <c r="I1928" s="24">
        <f>IFERROR(VLOOKUP(A1928,'Banco de dados'!$A$6:$F$199, 5,0),0)</f>
        <v>0</v>
      </c>
      <c r="J1928" s="19"/>
    </row>
    <row r="1929" spans="2:10" x14ac:dyDescent="0.25">
      <c r="B1929" s="18"/>
      <c r="C1929" s="17"/>
      <c r="D1929" s="33">
        <f>IFERROR(VLOOKUP(A1929,'Banco de dados'!$A$6:H2125, 8,0),0)</f>
        <v>0</v>
      </c>
      <c r="E1929" s="26">
        <f t="shared" si="92"/>
        <v>0</v>
      </c>
      <c r="F1929" s="29">
        <f t="shared" si="90"/>
        <v>0</v>
      </c>
      <c r="G1929" s="23">
        <f t="shared" si="91"/>
        <v>0</v>
      </c>
      <c r="H1929" s="22">
        <f>IFERROR(VLOOKUP(A1929,'Banco de dados'!$A$6:F2125, 3,0),0)</f>
        <v>0</v>
      </c>
      <c r="I1929" s="24">
        <f>IFERROR(VLOOKUP(A1929,'Banco de dados'!$A$6:$F$199, 5,0),0)</f>
        <v>0</v>
      </c>
      <c r="J1929" s="19"/>
    </row>
    <row r="1930" spans="2:10" x14ac:dyDescent="0.25">
      <c r="B1930" s="18"/>
      <c r="C1930" s="17"/>
      <c r="D1930" s="33">
        <f>IFERROR(VLOOKUP(A1930,'Banco de dados'!$A$6:H2126, 8,0),0)</f>
        <v>0</v>
      </c>
      <c r="E1930" s="26">
        <f t="shared" si="92"/>
        <v>0</v>
      </c>
      <c r="F1930" s="29">
        <f t="shared" si="90"/>
        <v>0</v>
      </c>
      <c r="G1930" s="23">
        <f t="shared" si="91"/>
        <v>0</v>
      </c>
      <c r="H1930" s="22">
        <f>IFERROR(VLOOKUP(A1930,'Banco de dados'!$A$6:F2126, 3,0),0)</f>
        <v>0</v>
      </c>
      <c r="I1930" s="24">
        <f>IFERROR(VLOOKUP(A1930,'Banco de dados'!$A$6:$F$199, 5,0),0)</f>
        <v>0</v>
      </c>
      <c r="J1930" s="19"/>
    </row>
    <row r="1931" spans="2:10" x14ac:dyDescent="0.25">
      <c r="B1931" s="18"/>
      <c r="C1931" s="17"/>
      <c r="D1931" s="33">
        <f>IFERROR(VLOOKUP(A1931,'Banco de dados'!$A$6:H2127, 8,0),0)</f>
        <v>0</v>
      </c>
      <c r="E1931" s="26">
        <f t="shared" si="92"/>
        <v>0</v>
      </c>
      <c r="F1931" s="29">
        <f t="shared" si="90"/>
        <v>0</v>
      </c>
      <c r="G1931" s="23">
        <f t="shared" si="91"/>
        <v>0</v>
      </c>
      <c r="H1931" s="22">
        <f>IFERROR(VLOOKUP(A1931,'Banco de dados'!$A$6:F2127, 3,0),0)</f>
        <v>0</v>
      </c>
      <c r="I1931" s="24">
        <f>IFERROR(VLOOKUP(A1931,'Banco de dados'!$A$6:$F$199, 5,0),0)</f>
        <v>0</v>
      </c>
      <c r="J1931" s="19"/>
    </row>
    <row r="1932" spans="2:10" x14ac:dyDescent="0.25">
      <c r="B1932" s="18"/>
      <c r="C1932" s="17"/>
      <c r="D1932" s="33">
        <f>IFERROR(VLOOKUP(A1932,'Banco de dados'!$A$6:H2128, 8,0),0)</f>
        <v>0</v>
      </c>
      <c r="E1932" s="26">
        <f t="shared" si="92"/>
        <v>0</v>
      </c>
      <c r="F1932" s="29">
        <f t="shared" si="90"/>
        <v>0</v>
      </c>
      <c r="G1932" s="23">
        <f t="shared" si="91"/>
        <v>0</v>
      </c>
      <c r="H1932" s="22">
        <f>IFERROR(VLOOKUP(A1932,'Banco de dados'!$A$6:F2128, 3,0),0)</f>
        <v>0</v>
      </c>
      <c r="I1932" s="24">
        <f>IFERROR(VLOOKUP(A1932,'Banco de dados'!$A$6:$F$199, 5,0),0)</f>
        <v>0</v>
      </c>
      <c r="J1932" s="19"/>
    </row>
    <row r="1933" spans="2:10" x14ac:dyDescent="0.25">
      <c r="B1933" s="18"/>
      <c r="C1933" s="17"/>
      <c r="D1933" s="33">
        <f>IFERROR(VLOOKUP(A1933,'Banco de dados'!$A$6:H2129, 8,0),0)</f>
        <v>0</v>
      </c>
      <c r="E1933" s="26">
        <f t="shared" si="92"/>
        <v>0</v>
      </c>
      <c r="F1933" s="29">
        <f t="shared" si="90"/>
        <v>0</v>
      </c>
      <c r="G1933" s="23">
        <f t="shared" si="91"/>
        <v>0</v>
      </c>
      <c r="H1933" s="22">
        <f>IFERROR(VLOOKUP(A1933,'Banco de dados'!$A$6:F2129, 3,0),0)</f>
        <v>0</v>
      </c>
      <c r="I1933" s="24">
        <f>IFERROR(VLOOKUP(A1933,'Banco de dados'!$A$6:$F$199, 5,0),0)</f>
        <v>0</v>
      </c>
      <c r="J1933" s="19"/>
    </row>
    <row r="1934" spans="2:10" x14ac:dyDescent="0.25">
      <c r="B1934" s="18"/>
      <c r="C1934" s="17"/>
      <c r="D1934" s="33">
        <f>IFERROR(VLOOKUP(A1934,'Banco de dados'!$A$6:H2130, 8,0),0)</f>
        <v>0</v>
      </c>
      <c r="E1934" s="26">
        <f t="shared" si="92"/>
        <v>0</v>
      </c>
      <c r="F1934" s="29">
        <f t="shared" si="90"/>
        <v>0</v>
      </c>
      <c r="G1934" s="23">
        <f t="shared" si="91"/>
        <v>0</v>
      </c>
      <c r="H1934" s="22">
        <f>IFERROR(VLOOKUP(A1934,'Banco de dados'!$A$6:F2130, 3,0),0)</f>
        <v>0</v>
      </c>
      <c r="I1934" s="24">
        <f>IFERROR(VLOOKUP(A1934,'Banco de dados'!$A$6:$F$199, 5,0),0)</f>
        <v>0</v>
      </c>
      <c r="J1934" s="19"/>
    </row>
    <row r="1935" spans="2:10" x14ac:dyDescent="0.25">
      <c r="B1935" s="18"/>
      <c r="C1935" s="17"/>
      <c r="D1935" s="33">
        <f>IFERROR(VLOOKUP(A1935,'Banco de dados'!$A$6:H2131, 8,0),0)</f>
        <v>0</v>
      </c>
      <c r="E1935" s="26">
        <f t="shared" si="92"/>
        <v>0</v>
      </c>
      <c r="F1935" s="29">
        <f t="shared" si="90"/>
        <v>0</v>
      </c>
      <c r="G1935" s="23">
        <f t="shared" si="91"/>
        <v>0</v>
      </c>
      <c r="H1935" s="22">
        <f>IFERROR(VLOOKUP(A1935,'Banco de dados'!$A$6:F2131, 3,0),0)</f>
        <v>0</v>
      </c>
      <c r="I1935" s="24">
        <f>IFERROR(VLOOKUP(A1935,'Banco de dados'!$A$6:$F$199, 5,0),0)</f>
        <v>0</v>
      </c>
      <c r="J1935" s="19"/>
    </row>
    <row r="1936" spans="2:10" x14ac:dyDescent="0.25">
      <c r="B1936" s="18"/>
      <c r="C1936" s="17"/>
      <c r="D1936" s="33">
        <f>IFERROR(VLOOKUP(A1936,'Banco de dados'!$A$6:H2132, 8,0),0)</f>
        <v>0</v>
      </c>
      <c r="E1936" s="26">
        <f t="shared" si="92"/>
        <v>0</v>
      </c>
      <c r="F1936" s="29">
        <f t="shared" si="90"/>
        <v>0</v>
      </c>
      <c r="G1936" s="23">
        <f t="shared" si="91"/>
        <v>0</v>
      </c>
      <c r="H1936" s="22">
        <f>IFERROR(VLOOKUP(A1936,'Banco de dados'!$A$6:F2132, 3,0),0)</f>
        <v>0</v>
      </c>
      <c r="I1936" s="24">
        <f>IFERROR(VLOOKUP(A1936,'Banco de dados'!$A$6:$F$199, 5,0),0)</f>
        <v>0</v>
      </c>
      <c r="J1936" s="19"/>
    </row>
    <row r="1937" spans="2:10" x14ac:dyDescent="0.25">
      <c r="B1937" s="18"/>
      <c r="C1937" s="17"/>
      <c r="D1937" s="33">
        <f>IFERROR(VLOOKUP(A1937,'Banco de dados'!$A$6:H2133, 8,0),0)</f>
        <v>0</v>
      </c>
      <c r="E1937" s="26">
        <f t="shared" si="92"/>
        <v>0</v>
      </c>
      <c r="F1937" s="29">
        <f t="shared" si="90"/>
        <v>0</v>
      </c>
      <c r="G1937" s="23">
        <f t="shared" si="91"/>
        <v>0</v>
      </c>
      <c r="H1937" s="22">
        <f>IFERROR(VLOOKUP(A1937,'Banco de dados'!$A$6:F2133, 3,0),0)</f>
        <v>0</v>
      </c>
      <c r="I1937" s="24">
        <f>IFERROR(VLOOKUP(A1937,'Banco de dados'!$A$6:$F$199, 5,0),0)</f>
        <v>0</v>
      </c>
      <c r="J1937" s="19"/>
    </row>
    <row r="1938" spans="2:10" x14ac:dyDescent="0.25">
      <c r="B1938" s="18"/>
      <c r="C1938" s="17"/>
      <c r="D1938" s="33">
        <f>IFERROR(VLOOKUP(A1938,'Banco de dados'!$A$6:H2134, 8,0),0)</f>
        <v>0</v>
      </c>
      <c r="E1938" s="26">
        <f t="shared" si="92"/>
        <v>0</v>
      </c>
      <c r="F1938" s="29">
        <f t="shared" si="90"/>
        <v>0</v>
      </c>
      <c r="G1938" s="23">
        <f t="shared" si="91"/>
        <v>0</v>
      </c>
      <c r="H1938" s="22">
        <f>IFERROR(VLOOKUP(A1938,'Banco de dados'!$A$6:F2134, 3,0),0)</f>
        <v>0</v>
      </c>
      <c r="I1938" s="24">
        <f>IFERROR(VLOOKUP(A1938,'Banco de dados'!$A$6:$F$199, 5,0),0)</f>
        <v>0</v>
      </c>
      <c r="J1938" s="19"/>
    </row>
    <row r="1939" spans="2:10" x14ac:dyDescent="0.25">
      <c r="B1939" s="18"/>
      <c r="C1939" s="17"/>
      <c r="D1939" s="33">
        <f>IFERROR(VLOOKUP(A1939,'Banco de dados'!$A$6:H2135, 8,0),0)</f>
        <v>0</v>
      </c>
      <c r="E1939" s="26">
        <f t="shared" si="92"/>
        <v>0</v>
      </c>
      <c r="F1939" s="29">
        <f t="shared" si="90"/>
        <v>0</v>
      </c>
      <c r="G1939" s="23">
        <f t="shared" si="91"/>
        <v>0</v>
      </c>
      <c r="H1939" s="22">
        <f>IFERROR(VLOOKUP(A1939,'Banco de dados'!$A$6:F2135, 3,0),0)</f>
        <v>0</v>
      </c>
      <c r="I1939" s="24">
        <f>IFERROR(VLOOKUP(A1939,'Banco de dados'!$A$6:$F$199, 5,0),0)</f>
        <v>0</v>
      </c>
      <c r="J1939" s="19"/>
    </row>
    <row r="1940" spans="2:10" x14ac:dyDescent="0.25">
      <c r="B1940" s="18"/>
      <c r="C1940" s="17"/>
      <c r="D1940" s="33">
        <f>IFERROR(VLOOKUP(A1940,'Banco de dados'!$A$6:H2136, 8,0),0)</f>
        <v>0</v>
      </c>
      <c r="E1940" s="26">
        <f t="shared" si="92"/>
        <v>0</v>
      </c>
      <c r="F1940" s="29">
        <f t="shared" si="90"/>
        <v>0</v>
      </c>
      <c r="G1940" s="23">
        <f t="shared" si="91"/>
        <v>0</v>
      </c>
      <c r="H1940" s="22">
        <f>IFERROR(VLOOKUP(A1940,'Banco de dados'!$A$6:F2136, 3,0),0)</f>
        <v>0</v>
      </c>
      <c r="I1940" s="24">
        <f>IFERROR(VLOOKUP(A1940,'Banco de dados'!$A$6:$F$199, 5,0),0)</f>
        <v>0</v>
      </c>
      <c r="J1940" s="19"/>
    </row>
    <row r="1941" spans="2:10" x14ac:dyDescent="0.25">
      <c r="B1941" s="18"/>
      <c r="C1941" s="17"/>
      <c r="D1941" s="33">
        <f>IFERROR(VLOOKUP(A1941,'Banco de dados'!$A$6:H2137, 8,0),0)</f>
        <v>0</v>
      </c>
      <c r="E1941" s="26">
        <f t="shared" si="92"/>
        <v>0</v>
      </c>
      <c r="F1941" s="29">
        <f t="shared" si="90"/>
        <v>0</v>
      </c>
      <c r="G1941" s="23">
        <f t="shared" si="91"/>
        <v>0</v>
      </c>
      <c r="H1941" s="22">
        <f>IFERROR(VLOOKUP(A1941,'Banco de dados'!$A$6:F2137, 3,0),0)</f>
        <v>0</v>
      </c>
      <c r="I1941" s="24">
        <f>IFERROR(VLOOKUP(A1941,'Banco de dados'!$A$6:$F$199, 5,0),0)</f>
        <v>0</v>
      </c>
      <c r="J1941" s="19"/>
    </row>
    <row r="1942" spans="2:10" x14ac:dyDescent="0.25">
      <c r="B1942" s="18"/>
      <c r="C1942" s="17"/>
      <c r="D1942" s="33">
        <f>IFERROR(VLOOKUP(A1942,'Banco de dados'!$A$6:H2138, 8,0),0)</f>
        <v>0</v>
      </c>
      <c r="E1942" s="26">
        <f t="shared" si="92"/>
        <v>0</v>
      </c>
      <c r="F1942" s="29">
        <f t="shared" si="90"/>
        <v>0</v>
      </c>
      <c r="G1942" s="23">
        <f t="shared" si="91"/>
        <v>0</v>
      </c>
      <c r="H1942" s="22">
        <f>IFERROR(VLOOKUP(A1942,'Banco de dados'!$A$6:F2138, 3,0),0)</f>
        <v>0</v>
      </c>
      <c r="I1942" s="24">
        <f>IFERROR(VLOOKUP(A1942,'Banco de dados'!$A$6:$F$199, 5,0),0)</f>
        <v>0</v>
      </c>
      <c r="J1942" s="19"/>
    </row>
    <row r="1943" spans="2:10" x14ac:dyDescent="0.25">
      <c r="B1943" s="18"/>
      <c r="C1943" s="17"/>
      <c r="D1943" s="33">
        <f>IFERROR(VLOOKUP(A1943,'Banco de dados'!$A$6:H2139, 8,0),0)</f>
        <v>0</v>
      </c>
      <c r="E1943" s="26">
        <f t="shared" si="92"/>
        <v>0</v>
      </c>
      <c r="F1943" s="29">
        <f t="shared" si="90"/>
        <v>0</v>
      </c>
      <c r="G1943" s="23">
        <f t="shared" si="91"/>
        <v>0</v>
      </c>
      <c r="H1943" s="22">
        <f>IFERROR(VLOOKUP(A1943,'Banco de dados'!$A$6:F2139, 3,0),0)</f>
        <v>0</v>
      </c>
      <c r="I1943" s="24">
        <f>IFERROR(VLOOKUP(A1943,'Banco de dados'!$A$6:$F$199, 5,0),0)</f>
        <v>0</v>
      </c>
      <c r="J1943" s="19"/>
    </row>
    <row r="1944" spans="2:10" x14ac:dyDescent="0.25">
      <c r="B1944" s="18"/>
      <c r="C1944" s="17"/>
      <c r="D1944" s="33">
        <f>IFERROR(VLOOKUP(A1944,'Banco de dados'!$A$6:H2140, 8,0),0)</f>
        <v>0</v>
      </c>
      <c r="E1944" s="26">
        <f t="shared" si="92"/>
        <v>0</v>
      </c>
      <c r="F1944" s="29">
        <f t="shared" si="90"/>
        <v>0</v>
      </c>
      <c r="G1944" s="23">
        <f t="shared" si="91"/>
        <v>0</v>
      </c>
      <c r="H1944" s="22">
        <f>IFERROR(VLOOKUP(A1944,'Banco de dados'!$A$6:F2140, 3,0),0)</f>
        <v>0</v>
      </c>
      <c r="I1944" s="24">
        <f>IFERROR(VLOOKUP(A1944,'Banco de dados'!$A$6:$F$199, 5,0),0)</f>
        <v>0</v>
      </c>
      <c r="J1944" s="19"/>
    </row>
    <row r="1945" spans="2:10" x14ac:dyDescent="0.25">
      <c r="B1945" s="18"/>
      <c r="C1945" s="17"/>
      <c r="D1945" s="33">
        <f>IFERROR(VLOOKUP(A1945,'Banco de dados'!$A$6:H2141, 8,0),0)</f>
        <v>0</v>
      </c>
      <c r="E1945" s="26">
        <f t="shared" si="92"/>
        <v>0</v>
      </c>
      <c r="F1945" s="29">
        <f t="shared" si="90"/>
        <v>0</v>
      </c>
      <c r="G1945" s="23">
        <f t="shared" si="91"/>
        <v>0</v>
      </c>
      <c r="H1945" s="22">
        <f>IFERROR(VLOOKUP(A1945,'Banco de dados'!$A$6:F2141, 3,0),0)</f>
        <v>0</v>
      </c>
      <c r="I1945" s="24">
        <f>IFERROR(VLOOKUP(A1945,'Banco de dados'!$A$6:$F$199, 5,0),0)</f>
        <v>0</v>
      </c>
      <c r="J1945" s="19"/>
    </row>
    <row r="1946" spans="2:10" x14ac:dyDescent="0.25">
      <c r="B1946" s="18"/>
      <c r="C1946" s="17"/>
      <c r="D1946" s="33">
        <f>IFERROR(VLOOKUP(A1946,'Banco de dados'!$A$6:H2142, 8,0),0)</f>
        <v>0</v>
      </c>
      <c r="E1946" s="26">
        <f t="shared" si="92"/>
        <v>0</v>
      </c>
      <c r="F1946" s="29">
        <f t="shared" si="90"/>
        <v>0</v>
      </c>
      <c r="G1946" s="23">
        <f t="shared" si="91"/>
        <v>0</v>
      </c>
      <c r="H1946" s="22">
        <f>IFERROR(VLOOKUP(A1946,'Banco de dados'!$A$6:F2142, 3,0),0)</f>
        <v>0</v>
      </c>
      <c r="I1946" s="24">
        <f>IFERROR(VLOOKUP(A1946,'Banco de dados'!$A$6:$F$199, 5,0),0)</f>
        <v>0</v>
      </c>
      <c r="J1946" s="19"/>
    </row>
    <row r="1947" spans="2:10" x14ac:dyDescent="0.25">
      <c r="B1947" s="18"/>
      <c r="C1947" s="17"/>
      <c r="D1947" s="33">
        <f>IFERROR(VLOOKUP(A1947,'Banco de dados'!$A$6:H2143, 8,0),0)</f>
        <v>0</v>
      </c>
      <c r="E1947" s="26">
        <f t="shared" si="92"/>
        <v>0</v>
      </c>
      <c r="F1947" s="29">
        <f t="shared" si="90"/>
        <v>0</v>
      </c>
      <c r="G1947" s="23">
        <f t="shared" si="91"/>
        <v>0</v>
      </c>
      <c r="H1947" s="22">
        <f>IFERROR(VLOOKUP(A1947,'Banco de dados'!$A$6:F2143, 3,0),0)</f>
        <v>0</v>
      </c>
      <c r="I1947" s="24">
        <f>IFERROR(VLOOKUP(A1947,'Banco de dados'!$A$6:$F$199, 5,0),0)</f>
        <v>0</v>
      </c>
      <c r="J1947" s="19"/>
    </row>
    <row r="1948" spans="2:10" x14ac:dyDescent="0.25">
      <c r="B1948" s="18"/>
      <c r="C1948" s="17"/>
      <c r="D1948" s="33">
        <f>IFERROR(VLOOKUP(A1948,'Banco de dados'!$A$6:H2144, 8,0),0)</f>
        <v>0</v>
      </c>
      <c r="E1948" s="26">
        <f t="shared" si="92"/>
        <v>0</v>
      </c>
      <c r="F1948" s="29">
        <f t="shared" si="90"/>
        <v>0</v>
      </c>
      <c r="G1948" s="23">
        <f t="shared" si="91"/>
        <v>0</v>
      </c>
      <c r="H1948" s="22">
        <f>IFERROR(VLOOKUP(A1948,'Banco de dados'!$A$6:F2144, 3,0),0)</f>
        <v>0</v>
      </c>
      <c r="I1948" s="24">
        <f>IFERROR(VLOOKUP(A1948,'Banco de dados'!$A$6:$F$199, 5,0),0)</f>
        <v>0</v>
      </c>
      <c r="J1948" s="19"/>
    </row>
    <row r="1949" spans="2:10" x14ac:dyDescent="0.25">
      <c r="B1949" s="18"/>
      <c r="C1949" s="17"/>
      <c r="D1949" s="33">
        <f>IFERROR(VLOOKUP(A1949,'Banco de dados'!$A$6:H2145, 8,0),0)</f>
        <v>0</v>
      </c>
      <c r="E1949" s="26">
        <f t="shared" si="92"/>
        <v>0</v>
      </c>
      <c r="F1949" s="29">
        <f t="shared" si="90"/>
        <v>0</v>
      </c>
      <c r="G1949" s="23">
        <f t="shared" si="91"/>
        <v>0</v>
      </c>
      <c r="H1949" s="22">
        <f>IFERROR(VLOOKUP(A1949,'Banco de dados'!$A$6:F2145, 3,0),0)</f>
        <v>0</v>
      </c>
      <c r="I1949" s="24">
        <f>IFERROR(VLOOKUP(A1949,'Banco de dados'!$A$6:$F$199, 5,0),0)</f>
        <v>0</v>
      </c>
      <c r="J1949" s="19"/>
    </row>
    <row r="1950" spans="2:10" x14ac:dyDescent="0.25">
      <c r="B1950" s="18"/>
      <c r="C1950" s="17"/>
      <c r="D1950" s="33">
        <f>IFERROR(VLOOKUP(A1950,'Banco de dados'!$A$6:H2146, 8,0),0)</f>
        <v>0</v>
      </c>
      <c r="E1950" s="26">
        <f t="shared" si="92"/>
        <v>0</v>
      </c>
      <c r="F1950" s="29">
        <f t="shared" si="90"/>
        <v>0</v>
      </c>
      <c r="G1950" s="23">
        <f t="shared" si="91"/>
        <v>0</v>
      </c>
      <c r="H1950" s="22">
        <f>IFERROR(VLOOKUP(A1950,'Banco de dados'!$A$6:F2146, 3,0),0)</f>
        <v>0</v>
      </c>
      <c r="I1950" s="24">
        <f>IFERROR(VLOOKUP(A1950,'Banco de dados'!$A$6:$F$199, 5,0),0)</f>
        <v>0</v>
      </c>
      <c r="J1950" s="19"/>
    </row>
    <row r="1951" spans="2:10" x14ac:dyDescent="0.25">
      <c r="B1951" s="18"/>
      <c r="C1951" s="17"/>
      <c r="D1951" s="33">
        <f>IFERROR(VLOOKUP(A1951,'Banco de dados'!$A$6:H2147, 8,0),0)</f>
        <v>0</v>
      </c>
      <c r="E1951" s="26">
        <f t="shared" si="92"/>
        <v>0</v>
      </c>
      <c r="F1951" s="29">
        <f t="shared" si="90"/>
        <v>0</v>
      </c>
      <c r="G1951" s="23">
        <f t="shared" si="91"/>
        <v>0</v>
      </c>
      <c r="H1951" s="22">
        <f>IFERROR(VLOOKUP(A1951,'Banco de dados'!$A$6:F2147, 3,0),0)</f>
        <v>0</v>
      </c>
      <c r="I1951" s="24">
        <f>IFERROR(VLOOKUP(A1951,'Banco de dados'!$A$6:$F$199, 5,0),0)</f>
        <v>0</v>
      </c>
      <c r="J1951" s="19"/>
    </row>
    <row r="1952" spans="2:10" x14ac:dyDescent="0.25">
      <c r="B1952" s="18"/>
      <c r="C1952" s="17"/>
      <c r="D1952" s="33">
        <f>IFERROR(VLOOKUP(A1952,'Banco de dados'!$A$6:H2148, 8,0),0)</f>
        <v>0</v>
      </c>
      <c r="E1952" s="26">
        <f t="shared" si="92"/>
        <v>0</v>
      </c>
      <c r="F1952" s="29">
        <f t="shared" si="90"/>
        <v>0</v>
      </c>
      <c r="G1952" s="23">
        <f t="shared" si="91"/>
        <v>0</v>
      </c>
      <c r="H1952" s="22">
        <f>IFERROR(VLOOKUP(A1952,'Banco de dados'!$A$6:F2148, 3,0),0)</f>
        <v>0</v>
      </c>
      <c r="I1952" s="24">
        <f>IFERROR(VLOOKUP(A1952,'Banco de dados'!$A$6:$F$199, 5,0),0)</f>
        <v>0</v>
      </c>
      <c r="J1952" s="19"/>
    </row>
    <row r="1953" spans="2:10" x14ac:dyDescent="0.25">
      <c r="B1953" s="18"/>
      <c r="C1953" s="17"/>
      <c r="D1953" s="33">
        <f>IFERROR(VLOOKUP(A1953,'Banco de dados'!$A$6:H2149, 8,0),0)</f>
        <v>0</v>
      </c>
      <c r="E1953" s="26">
        <f t="shared" si="92"/>
        <v>0</v>
      </c>
      <c r="F1953" s="29">
        <f t="shared" si="90"/>
        <v>0</v>
      </c>
      <c r="G1953" s="23">
        <f t="shared" si="91"/>
        <v>0</v>
      </c>
      <c r="H1953" s="22">
        <f>IFERROR(VLOOKUP(A1953,'Banco de dados'!$A$6:F2149, 3,0),0)</f>
        <v>0</v>
      </c>
      <c r="I1953" s="24">
        <f>IFERROR(VLOOKUP(A1953,'Banco de dados'!$A$6:$F$199, 5,0),0)</f>
        <v>0</v>
      </c>
      <c r="J1953" s="19"/>
    </row>
    <row r="1954" spans="2:10" x14ac:dyDescent="0.25">
      <c r="B1954" s="18"/>
      <c r="C1954" s="17"/>
      <c r="D1954" s="33">
        <f>IFERROR(VLOOKUP(A1954,'Banco de dados'!$A$6:H2150, 8,0),0)</f>
        <v>0</v>
      </c>
      <c r="E1954" s="26">
        <f t="shared" si="92"/>
        <v>0</v>
      </c>
      <c r="F1954" s="29">
        <f t="shared" si="90"/>
        <v>0</v>
      </c>
      <c r="G1954" s="23">
        <f t="shared" si="91"/>
        <v>0</v>
      </c>
      <c r="H1954" s="22">
        <f>IFERROR(VLOOKUP(A1954,'Banco de dados'!$A$6:F2150, 3,0),0)</f>
        <v>0</v>
      </c>
      <c r="I1954" s="24">
        <f>IFERROR(VLOOKUP(A1954,'Banco de dados'!$A$6:$F$199, 5,0),0)</f>
        <v>0</v>
      </c>
      <c r="J1954" s="19"/>
    </row>
    <row r="1955" spans="2:10" x14ac:dyDescent="0.25">
      <c r="B1955" s="18"/>
      <c r="C1955" s="17"/>
      <c r="D1955" s="33">
        <f>IFERROR(VLOOKUP(A1955,'Banco de dados'!$A$6:H2151, 8,0),0)</f>
        <v>0</v>
      </c>
      <c r="E1955" s="26">
        <f t="shared" si="92"/>
        <v>0</v>
      </c>
      <c r="F1955" s="29">
        <f t="shared" si="90"/>
        <v>0</v>
      </c>
      <c r="G1955" s="23">
        <f t="shared" si="91"/>
        <v>0</v>
      </c>
      <c r="H1955" s="22">
        <f>IFERROR(VLOOKUP(A1955,'Banco de dados'!$A$6:F2151, 3,0),0)</f>
        <v>0</v>
      </c>
      <c r="I1955" s="24">
        <f>IFERROR(VLOOKUP(A1955,'Banco de dados'!$A$6:$F$199, 5,0),0)</f>
        <v>0</v>
      </c>
      <c r="J1955" s="19"/>
    </row>
    <row r="1956" spans="2:10" x14ac:dyDescent="0.25">
      <c r="B1956" s="18"/>
      <c r="C1956" s="17"/>
      <c r="D1956" s="33">
        <f>IFERROR(VLOOKUP(A1956,'Banco de dados'!$A$6:H2152, 8,0),0)</f>
        <v>0</v>
      </c>
      <c r="E1956" s="26">
        <f t="shared" si="92"/>
        <v>0</v>
      </c>
      <c r="F1956" s="29">
        <f t="shared" si="90"/>
        <v>0</v>
      </c>
      <c r="G1956" s="23">
        <f t="shared" si="91"/>
        <v>0</v>
      </c>
      <c r="H1956" s="22">
        <f>IFERROR(VLOOKUP(A1956,'Banco de dados'!$A$6:F2152, 3,0),0)</f>
        <v>0</v>
      </c>
      <c r="I1956" s="24">
        <f>IFERROR(VLOOKUP(A1956,'Banco de dados'!$A$6:$F$199, 5,0),0)</f>
        <v>0</v>
      </c>
      <c r="J1956" s="19"/>
    </row>
    <row r="1957" spans="2:10" x14ac:dyDescent="0.25">
      <c r="B1957" s="18"/>
      <c r="C1957" s="17"/>
      <c r="D1957" s="33">
        <f>IFERROR(VLOOKUP(A1957,'Banco de dados'!$A$6:H2153, 8,0),0)</f>
        <v>0</v>
      </c>
      <c r="E1957" s="26">
        <f t="shared" si="92"/>
        <v>0</v>
      </c>
      <c r="F1957" s="29">
        <f t="shared" si="90"/>
        <v>0</v>
      </c>
      <c r="G1957" s="23">
        <f t="shared" si="91"/>
        <v>0</v>
      </c>
      <c r="H1957" s="22">
        <f>IFERROR(VLOOKUP(A1957,'Banco de dados'!$A$6:F2153, 3,0),0)</f>
        <v>0</v>
      </c>
      <c r="I1957" s="24">
        <f>IFERROR(VLOOKUP(A1957,'Banco de dados'!$A$6:$F$199, 5,0),0)</f>
        <v>0</v>
      </c>
      <c r="J1957" s="19"/>
    </row>
    <row r="1958" spans="2:10" x14ac:dyDescent="0.25">
      <c r="B1958" s="18"/>
      <c r="C1958" s="17"/>
      <c r="D1958" s="33">
        <f>IFERROR(VLOOKUP(A1958,'Banco de dados'!$A$6:H2154, 8,0),0)</f>
        <v>0</v>
      </c>
      <c r="E1958" s="26">
        <f t="shared" si="92"/>
        <v>0</v>
      </c>
      <c r="F1958" s="29">
        <f t="shared" si="90"/>
        <v>0</v>
      </c>
      <c r="G1958" s="23">
        <f t="shared" si="91"/>
        <v>0</v>
      </c>
      <c r="H1958" s="22">
        <f>IFERROR(VLOOKUP(A1958,'Banco de dados'!$A$6:F2154, 3,0),0)</f>
        <v>0</v>
      </c>
      <c r="I1958" s="24">
        <f>IFERROR(VLOOKUP(A1958,'Banco de dados'!$A$6:$F$199, 5,0),0)</f>
        <v>0</v>
      </c>
      <c r="J1958" s="19"/>
    </row>
    <row r="1959" spans="2:10" x14ac:dyDescent="0.25">
      <c r="B1959" s="18"/>
      <c r="C1959" s="17"/>
      <c r="D1959" s="33">
        <f>IFERROR(VLOOKUP(A1959,'Banco de dados'!$A$6:H2155, 8,0),0)</f>
        <v>0</v>
      </c>
      <c r="E1959" s="26">
        <f t="shared" si="92"/>
        <v>0</v>
      </c>
      <c r="F1959" s="29">
        <f t="shared" si="90"/>
        <v>0</v>
      </c>
      <c r="G1959" s="23">
        <f t="shared" si="91"/>
        <v>0</v>
      </c>
      <c r="H1959" s="22">
        <f>IFERROR(VLOOKUP(A1959,'Banco de dados'!$A$6:F2155, 3,0),0)</f>
        <v>0</v>
      </c>
      <c r="I1959" s="24">
        <f>IFERROR(VLOOKUP(A1959,'Banco de dados'!$A$6:$F$199, 5,0),0)</f>
        <v>0</v>
      </c>
      <c r="J1959" s="19"/>
    </row>
    <row r="1960" spans="2:10" x14ac:dyDescent="0.25">
      <c r="B1960" s="18"/>
      <c r="C1960" s="17"/>
      <c r="D1960" s="33">
        <f>IFERROR(VLOOKUP(A1960,'Banco de dados'!$A$6:H2156, 8,0),0)</f>
        <v>0</v>
      </c>
      <c r="E1960" s="26">
        <f t="shared" si="92"/>
        <v>0</v>
      </c>
      <c r="F1960" s="29">
        <f t="shared" si="90"/>
        <v>0</v>
      </c>
      <c r="G1960" s="23">
        <f t="shared" si="91"/>
        <v>0</v>
      </c>
      <c r="H1960" s="22">
        <f>IFERROR(VLOOKUP(A1960,'Banco de dados'!$A$6:F2156, 3,0),0)</f>
        <v>0</v>
      </c>
      <c r="I1960" s="24">
        <f>IFERROR(VLOOKUP(A1960,'Banco de dados'!$A$6:$F$199, 5,0),0)</f>
        <v>0</v>
      </c>
      <c r="J1960" s="19"/>
    </row>
    <row r="1961" spans="2:10" x14ac:dyDescent="0.25">
      <c r="B1961" s="18"/>
      <c r="C1961" s="17"/>
      <c r="D1961" s="33">
        <f>IFERROR(VLOOKUP(A1961,'Banco de dados'!$A$6:H2157, 8,0),0)</f>
        <v>0</v>
      </c>
      <c r="E1961" s="26">
        <f t="shared" si="92"/>
        <v>0</v>
      </c>
      <c r="F1961" s="29">
        <f t="shared" si="90"/>
        <v>0</v>
      </c>
      <c r="G1961" s="23">
        <f t="shared" si="91"/>
        <v>0</v>
      </c>
      <c r="H1961" s="22">
        <f>IFERROR(VLOOKUP(A1961,'Banco de dados'!$A$6:F2157, 3,0),0)</f>
        <v>0</v>
      </c>
      <c r="I1961" s="24">
        <f>IFERROR(VLOOKUP(A1961,'Banco de dados'!$A$6:$F$199, 5,0),0)</f>
        <v>0</v>
      </c>
      <c r="J1961" s="19"/>
    </row>
    <row r="1962" spans="2:10" x14ac:dyDescent="0.25">
      <c r="B1962" s="18"/>
      <c r="C1962" s="17"/>
      <c r="D1962" s="33">
        <f>IFERROR(VLOOKUP(A1962,'Banco de dados'!$A$6:H2158, 8,0),0)</f>
        <v>0</v>
      </c>
      <c r="E1962" s="26">
        <f t="shared" si="92"/>
        <v>0</v>
      </c>
      <c r="F1962" s="29">
        <f t="shared" si="90"/>
        <v>0</v>
      </c>
      <c r="G1962" s="23">
        <f t="shared" si="91"/>
        <v>0</v>
      </c>
      <c r="H1962" s="22">
        <f>IFERROR(VLOOKUP(A1962,'Banco de dados'!$A$6:F2158, 3,0),0)</f>
        <v>0</v>
      </c>
      <c r="I1962" s="24">
        <f>IFERROR(VLOOKUP(A1962,'Banco de dados'!$A$6:$F$199, 5,0),0)</f>
        <v>0</v>
      </c>
      <c r="J1962" s="19"/>
    </row>
    <row r="1963" spans="2:10" x14ac:dyDescent="0.25">
      <c r="B1963" s="18"/>
      <c r="C1963" s="17"/>
      <c r="D1963" s="33">
        <f>IFERROR(VLOOKUP(A1963,'Banco de dados'!$A$6:H2159, 8,0),0)</f>
        <v>0</v>
      </c>
      <c r="E1963" s="26">
        <f t="shared" si="92"/>
        <v>0</v>
      </c>
      <c r="F1963" s="29">
        <f t="shared" si="90"/>
        <v>0</v>
      </c>
      <c r="G1963" s="23">
        <f t="shared" si="91"/>
        <v>0</v>
      </c>
      <c r="H1963" s="22">
        <f>IFERROR(VLOOKUP(A1963,'Banco de dados'!$A$6:F2159, 3,0),0)</f>
        <v>0</v>
      </c>
      <c r="I1963" s="24">
        <f>IFERROR(VLOOKUP(A1963,'Banco de dados'!$A$6:$F$199, 5,0),0)</f>
        <v>0</v>
      </c>
      <c r="J1963" s="19"/>
    </row>
    <row r="1964" spans="2:10" x14ac:dyDescent="0.25">
      <c r="B1964" s="18"/>
      <c r="C1964" s="17"/>
      <c r="D1964" s="33">
        <f>IFERROR(VLOOKUP(A1964,'Banco de dados'!$A$6:H2160, 8,0),0)</f>
        <v>0</v>
      </c>
      <c r="E1964" s="26">
        <f t="shared" si="92"/>
        <v>0</v>
      </c>
      <c r="F1964" s="29">
        <f t="shared" si="90"/>
        <v>0</v>
      </c>
      <c r="G1964" s="23">
        <f t="shared" si="91"/>
        <v>0</v>
      </c>
      <c r="H1964" s="22">
        <f>IFERROR(VLOOKUP(A1964,'Banco de dados'!$A$6:F2160, 3,0),0)</f>
        <v>0</v>
      </c>
      <c r="I1964" s="24">
        <f>IFERROR(VLOOKUP(A1964,'Banco de dados'!$A$6:$F$199, 5,0),0)</f>
        <v>0</v>
      </c>
      <c r="J1964" s="19"/>
    </row>
    <row r="1965" spans="2:10" x14ac:dyDescent="0.25">
      <c r="B1965" s="18"/>
      <c r="C1965" s="17"/>
      <c r="D1965" s="33">
        <f>IFERROR(VLOOKUP(A1965,'Banco de dados'!$A$6:H2161, 8,0),0)</f>
        <v>0</v>
      </c>
      <c r="E1965" s="26">
        <f t="shared" si="92"/>
        <v>0</v>
      </c>
      <c r="F1965" s="29">
        <f t="shared" si="90"/>
        <v>0</v>
      </c>
      <c r="G1965" s="23">
        <f t="shared" si="91"/>
        <v>0</v>
      </c>
      <c r="H1965" s="22">
        <f>IFERROR(VLOOKUP(A1965,'Banco de dados'!$A$6:F2161, 3,0),0)</f>
        <v>0</v>
      </c>
      <c r="I1965" s="24">
        <f>IFERROR(VLOOKUP(A1965,'Banco de dados'!$A$6:$F$199, 5,0),0)</f>
        <v>0</v>
      </c>
      <c r="J1965" s="19"/>
    </row>
    <row r="1966" spans="2:10" x14ac:dyDescent="0.25">
      <c r="B1966" s="18"/>
      <c r="C1966" s="17"/>
      <c r="D1966" s="33">
        <f>IFERROR(VLOOKUP(A1966,'Banco de dados'!$A$6:H2162, 8,0),0)</f>
        <v>0</v>
      </c>
      <c r="E1966" s="26">
        <f t="shared" si="92"/>
        <v>0</v>
      </c>
      <c r="F1966" s="29">
        <f t="shared" si="90"/>
        <v>0</v>
      </c>
      <c r="G1966" s="23">
        <f t="shared" si="91"/>
        <v>0</v>
      </c>
      <c r="H1966" s="22">
        <f>IFERROR(VLOOKUP(A1966,'Banco de dados'!$A$6:F2162, 3,0),0)</f>
        <v>0</v>
      </c>
      <c r="I1966" s="24">
        <f>IFERROR(VLOOKUP(A1966,'Banco de dados'!$A$6:$F$199, 5,0),0)</f>
        <v>0</v>
      </c>
      <c r="J1966" s="19"/>
    </row>
    <row r="1967" spans="2:10" x14ac:dyDescent="0.25">
      <c r="B1967" s="18"/>
      <c r="C1967" s="17"/>
      <c r="D1967" s="33">
        <f>IFERROR(VLOOKUP(A1967,'Banco de dados'!$A$6:H2163, 8,0),0)</f>
        <v>0</v>
      </c>
      <c r="E1967" s="26">
        <f t="shared" si="92"/>
        <v>0</v>
      </c>
      <c r="F1967" s="29">
        <f t="shared" si="90"/>
        <v>0</v>
      </c>
      <c r="G1967" s="23">
        <f t="shared" si="91"/>
        <v>0</v>
      </c>
      <c r="H1967" s="22">
        <f>IFERROR(VLOOKUP(A1967,'Banco de dados'!$A$6:F2163, 3,0),0)</f>
        <v>0</v>
      </c>
      <c r="I1967" s="24">
        <f>IFERROR(VLOOKUP(A1967,'Banco de dados'!$A$6:$F$199, 5,0),0)</f>
        <v>0</v>
      </c>
      <c r="J1967" s="19"/>
    </row>
    <row r="1968" spans="2:10" x14ac:dyDescent="0.25">
      <c r="B1968" s="18"/>
      <c r="C1968" s="17"/>
      <c r="D1968" s="33">
        <f>IFERROR(VLOOKUP(A1968,'Banco de dados'!$A$6:H2164, 8,0),0)</f>
        <v>0</v>
      </c>
      <c r="E1968" s="26">
        <f t="shared" si="92"/>
        <v>0</v>
      </c>
      <c r="F1968" s="29">
        <f t="shared" si="90"/>
        <v>0</v>
      </c>
      <c r="G1968" s="23">
        <f t="shared" si="91"/>
        <v>0</v>
      </c>
      <c r="H1968" s="22">
        <f>IFERROR(VLOOKUP(A1968,'Banco de dados'!$A$6:F2164, 3,0),0)</f>
        <v>0</v>
      </c>
      <c r="I1968" s="24">
        <f>IFERROR(VLOOKUP(A1968,'Banco de dados'!$A$6:$F$199, 5,0),0)</f>
        <v>0</v>
      </c>
      <c r="J1968" s="19"/>
    </row>
    <row r="1969" spans="2:10" x14ac:dyDescent="0.25">
      <c r="B1969" s="18"/>
      <c r="C1969" s="17"/>
      <c r="D1969" s="33">
        <f>IFERROR(VLOOKUP(A1969,'Banco de dados'!$A$6:H2165, 8,0),0)</f>
        <v>0</v>
      </c>
      <c r="E1969" s="26">
        <f t="shared" si="92"/>
        <v>0</v>
      </c>
      <c r="F1969" s="29">
        <f t="shared" si="90"/>
        <v>0</v>
      </c>
      <c r="G1969" s="23">
        <f t="shared" si="91"/>
        <v>0</v>
      </c>
      <c r="H1969" s="22">
        <f>IFERROR(VLOOKUP(A1969,'Banco de dados'!$A$6:F2165, 3,0),0)</f>
        <v>0</v>
      </c>
      <c r="I1969" s="24">
        <f>IFERROR(VLOOKUP(A1969,'Banco de dados'!$A$6:$F$199, 5,0),0)</f>
        <v>0</v>
      </c>
      <c r="J1969" s="19"/>
    </row>
    <row r="1970" spans="2:10" x14ac:dyDescent="0.25">
      <c r="B1970" s="18"/>
      <c r="C1970" s="17"/>
      <c r="D1970" s="33">
        <f>IFERROR(VLOOKUP(A1970,'Banco de dados'!$A$6:H2166, 8,0),0)</f>
        <v>0</v>
      </c>
      <c r="E1970" s="26">
        <f t="shared" si="92"/>
        <v>0</v>
      </c>
      <c r="F1970" s="29">
        <f t="shared" si="90"/>
        <v>0</v>
      </c>
      <c r="G1970" s="23">
        <f t="shared" si="91"/>
        <v>0</v>
      </c>
      <c r="H1970" s="22">
        <f>IFERROR(VLOOKUP(A1970,'Banco de dados'!$A$6:F2166, 3,0),0)</f>
        <v>0</v>
      </c>
      <c r="I1970" s="24">
        <f>IFERROR(VLOOKUP(A1970,'Banco de dados'!$A$6:$F$199, 5,0),0)</f>
        <v>0</v>
      </c>
      <c r="J1970" s="19"/>
    </row>
    <row r="1971" spans="2:10" x14ac:dyDescent="0.25">
      <c r="B1971" s="18"/>
      <c r="C1971" s="17"/>
      <c r="D1971" s="33">
        <f>IFERROR(VLOOKUP(A1971,'Banco de dados'!$A$6:H2167, 8,0),0)</f>
        <v>0</v>
      </c>
      <c r="E1971" s="26">
        <f t="shared" si="92"/>
        <v>0</v>
      </c>
      <c r="F1971" s="29">
        <f t="shared" si="90"/>
        <v>0</v>
      </c>
      <c r="G1971" s="23">
        <f t="shared" si="91"/>
        <v>0</v>
      </c>
      <c r="H1971" s="22">
        <f>IFERROR(VLOOKUP(A1971,'Banco de dados'!$A$6:F2167, 3,0),0)</f>
        <v>0</v>
      </c>
      <c r="I1971" s="24">
        <f>IFERROR(VLOOKUP(A1971,'Banco de dados'!$A$6:$F$199, 5,0),0)</f>
        <v>0</v>
      </c>
      <c r="J1971" s="19"/>
    </row>
    <row r="1972" spans="2:10" x14ac:dyDescent="0.25">
      <c r="B1972" s="18"/>
      <c r="C1972" s="17"/>
      <c r="D1972" s="33">
        <f>IFERROR(VLOOKUP(A1972,'Banco de dados'!$A$6:H2168, 8,0),0)</f>
        <v>0</v>
      </c>
      <c r="E1972" s="26">
        <f t="shared" si="92"/>
        <v>0</v>
      </c>
      <c r="F1972" s="29">
        <f t="shared" si="90"/>
        <v>0</v>
      </c>
      <c r="G1972" s="23">
        <f t="shared" si="91"/>
        <v>0</v>
      </c>
      <c r="H1972" s="22">
        <f>IFERROR(VLOOKUP(A1972,'Banco de dados'!$A$6:F2168, 3,0),0)</f>
        <v>0</v>
      </c>
      <c r="I1972" s="24">
        <f>IFERROR(VLOOKUP(A1972,'Banco de dados'!$A$6:$F$199, 5,0),0)</f>
        <v>0</v>
      </c>
      <c r="J1972" s="19"/>
    </row>
    <row r="1973" spans="2:10" x14ac:dyDescent="0.25">
      <c r="B1973" s="18"/>
      <c r="C1973" s="17"/>
      <c r="D1973" s="33">
        <f>IFERROR(VLOOKUP(A1973,'Banco de dados'!$A$6:H2169, 8,0),0)</f>
        <v>0</v>
      </c>
      <c r="E1973" s="26">
        <f t="shared" si="92"/>
        <v>0</v>
      </c>
      <c r="F1973" s="29">
        <f t="shared" si="90"/>
        <v>0</v>
      </c>
      <c r="G1973" s="23">
        <f t="shared" si="91"/>
        <v>0</v>
      </c>
      <c r="H1973" s="22">
        <f>IFERROR(VLOOKUP(A1973,'Banco de dados'!$A$6:F2169, 3,0),0)</f>
        <v>0</v>
      </c>
      <c r="I1973" s="24">
        <f>IFERROR(VLOOKUP(A1973,'Banco de dados'!$A$6:$F$199, 5,0),0)</f>
        <v>0</v>
      </c>
      <c r="J1973" s="19"/>
    </row>
    <row r="1974" spans="2:10" x14ac:dyDescent="0.25">
      <c r="B1974" s="18"/>
      <c r="C1974" s="17"/>
      <c r="D1974" s="33">
        <f>IFERROR(VLOOKUP(A1974,'Banco de dados'!$A$6:H2170, 8,0),0)</f>
        <v>0</v>
      </c>
      <c r="E1974" s="26">
        <f t="shared" si="92"/>
        <v>0</v>
      </c>
      <c r="F1974" s="29">
        <f t="shared" si="90"/>
        <v>0</v>
      </c>
      <c r="G1974" s="23">
        <f t="shared" si="91"/>
        <v>0</v>
      </c>
      <c r="H1974" s="22">
        <f>IFERROR(VLOOKUP(A1974,'Banco de dados'!$A$6:F2170, 3,0),0)</f>
        <v>0</v>
      </c>
      <c r="I1974" s="24">
        <f>IFERROR(VLOOKUP(A1974,'Banco de dados'!$A$6:$F$199, 5,0),0)</f>
        <v>0</v>
      </c>
      <c r="J1974" s="19"/>
    </row>
    <row r="1975" spans="2:10" x14ac:dyDescent="0.25">
      <c r="B1975" s="18"/>
      <c r="C1975" s="17"/>
      <c r="D1975" s="33">
        <f>IFERROR(VLOOKUP(A1975,'Banco de dados'!$A$6:H2171, 8,0),0)</f>
        <v>0</v>
      </c>
      <c r="E1975" s="26">
        <f t="shared" si="92"/>
        <v>0</v>
      </c>
      <c r="F1975" s="29">
        <f t="shared" si="90"/>
        <v>0</v>
      </c>
      <c r="G1975" s="23">
        <f t="shared" si="91"/>
        <v>0</v>
      </c>
      <c r="H1975" s="22">
        <f>IFERROR(VLOOKUP(A1975,'Banco de dados'!$A$6:F2171, 3,0),0)</f>
        <v>0</v>
      </c>
      <c r="I1975" s="24">
        <f>IFERROR(VLOOKUP(A1975,'Banco de dados'!$A$6:$F$199, 5,0),0)</f>
        <v>0</v>
      </c>
      <c r="J1975" s="19"/>
    </row>
    <row r="1976" spans="2:10" x14ac:dyDescent="0.25">
      <c r="B1976" s="18"/>
      <c r="C1976" s="17"/>
      <c r="D1976" s="33">
        <f>IFERROR(VLOOKUP(A1976,'Banco de dados'!$A$6:H2172, 8,0),0)</f>
        <v>0</v>
      </c>
      <c r="E1976" s="26">
        <f t="shared" si="92"/>
        <v>0</v>
      </c>
      <c r="F1976" s="29">
        <f t="shared" si="90"/>
        <v>0</v>
      </c>
      <c r="G1976" s="23">
        <f t="shared" si="91"/>
        <v>0</v>
      </c>
      <c r="H1976" s="22">
        <f>IFERROR(VLOOKUP(A1976,'Banco de dados'!$A$6:F2172, 3,0),0)</f>
        <v>0</v>
      </c>
      <c r="I1976" s="24">
        <f>IFERROR(VLOOKUP(A1976,'Banco de dados'!$A$6:$F$199, 5,0),0)</f>
        <v>0</v>
      </c>
      <c r="J1976" s="19"/>
    </row>
    <row r="1977" spans="2:10" x14ac:dyDescent="0.25">
      <c r="B1977" s="18"/>
      <c r="C1977" s="17"/>
      <c r="D1977" s="33">
        <f>IFERROR(VLOOKUP(A1977,'Banco de dados'!$A$6:H2173, 8,0),0)</f>
        <v>0</v>
      </c>
      <c r="E1977" s="26">
        <f t="shared" si="92"/>
        <v>0</v>
      </c>
      <c r="F1977" s="29">
        <f t="shared" si="90"/>
        <v>0</v>
      </c>
      <c r="G1977" s="23">
        <f t="shared" si="91"/>
        <v>0</v>
      </c>
      <c r="H1977" s="22">
        <f>IFERROR(VLOOKUP(A1977,'Banco de dados'!$A$6:F2173, 3,0),0)</f>
        <v>0</v>
      </c>
      <c r="I1977" s="24">
        <f>IFERROR(VLOOKUP(A1977,'Banco de dados'!$A$6:$F$199, 5,0),0)</f>
        <v>0</v>
      </c>
      <c r="J1977" s="19"/>
    </row>
    <row r="1978" spans="2:10" x14ac:dyDescent="0.25">
      <c r="B1978" s="18"/>
      <c r="C1978" s="17"/>
      <c r="D1978" s="33">
        <f>IFERROR(VLOOKUP(A1978,'Banco de dados'!$A$6:H2174, 8,0),0)</f>
        <v>0</v>
      </c>
      <c r="E1978" s="26">
        <f t="shared" si="92"/>
        <v>0</v>
      </c>
      <c r="F1978" s="29">
        <f t="shared" si="90"/>
        <v>0</v>
      </c>
      <c r="G1978" s="23">
        <f t="shared" si="91"/>
        <v>0</v>
      </c>
      <c r="H1978" s="22">
        <f>IFERROR(VLOOKUP(A1978,'Banco de dados'!$A$6:F2174, 3,0),0)</f>
        <v>0</v>
      </c>
      <c r="I1978" s="24">
        <f>IFERROR(VLOOKUP(A1978,'Banco de dados'!$A$6:$F$199, 5,0),0)</f>
        <v>0</v>
      </c>
      <c r="J1978" s="19"/>
    </row>
    <row r="1979" spans="2:10" x14ac:dyDescent="0.25">
      <c r="B1979" s="18"/>
      <c r="C1979" s="17"/>
      <c r="D1979" s="33">
        <f>IFERROR(VLOOKUP(A1979,'Banco de dados'!$A$6:H2175, 8,0),0)</f>
        <v>0</v>
      </c>
      <c r="E1979" s="26">
        <f t="shared" si="92"/>
        <v>0</v>
      </c>
      <c r="F1979" s="29">
        <f t="shared" si="90"/>
        <v>0</v>
      </c>
      <c r="G1979" s="23">
        <f t="shared" si="91"/>
        <v>0</v>
      </c>
      <c r="H1979" s="22">
        <f>IFERROR(VLOOKUP(A1979,'Banco de dados'!$A$6:F2175, 3,0),0)</f>
        <v>0</v>
      </c>
      <c r="I1979" s="24">
        <f>IFERROR(VLOOKUP(A1979,'Banco de dados'!$A$6:$F$199, 5,0),0)</f>
        <v>0</v>
      </c>
      <c r="J1979" s="19"/>
    </row>
    <row r="1980" spans="2:10" x14ac:dyDescent="0.25">
      <c r="B1980" s="18"/>
      <c r="C1980" s="17"/>
      <c r="D1980" s="33">
        <f>IFERROR(VLOOKUP(A1980,'Banco de dados'!$A$6:H2176, 8,0),0)</f>
        <v>0</v>
      </c>
      <c r="E1980" s="26">
        <f t="shared" si="92"/>
        <v>0</v>
      </c>
      <c r="F1980" s="29">
        <f t="shared" si="90"/>
        <v>0</v>
      </c>
      <c r="G1980" s="23">
        <f t="shared" si="91"/>
        <v>0</v>
      </c>
      <c r="H1980" s="22">
        <f>IFERROR(VLOOKUP(A1980,'Banco de dados'!$A$6:F2176, 3,0),0)</f>
        <v>0</v>
      </c>
      <c r="I1980" s="24">
        <f>IFERROR(VLOOKUP(A1980,'Banco de dados'!$A$6:$F$199, 5,0),0)</f>
        <v>0</v>
      </c>
      <c r="J1980" s="19"/>
    </row>
    <row r="1981" spans="2:10" x14ac:dyDescent="0.25">
      <c r="B1981" s="18"/>
      <c r="C1981" s="17"/>
      <c r="D1981" s="33">
        <f>IFERROR(VLOOKUP(A1981,'Banco de dados'!$A$6:H2177, 8,0),0)</f>
        <v>0</v>
      </c>
      <c r="E1981" s="26">
        <f t="shared" si="92"/>
        <v>0</v>
      </c>
      <c r="F1981" s="29">
        <f t="shared" si="90"/>
        <v>0</v>
      </c>
      <c r="G1981" s="23">
        <f t="shared" si="91"/>
        <v>0</v>
      </c>
      <c r="H1981" s="22">
        <f>IFERROR(VLOOKUP(A1981,'Banco de dados'!$A$6:F2177, 3,0),0)</f>
        <v>0</v>
      </c>
      <c r="I1981" s="24">
        <f>IFERROR(VLOOKUP(A1981,'Banco de dados'!$A$6:$F$199, 5,0),0)</f>
        <v>0</v>
      </c>
      <c r="J1981" s="19"/>
    </row>
    <row r="1982" spans="2:10" x14ac:dyDescent="0.25">
      <c r="B1982" s="18"/>
      <c r="C1982" s="17"/>
      <c r="D1982" s="33">
        <f>IFERROR(VLOOKUP(A1982,'Banco de dados'!$A$6:H2178, 8,0),0)</f>
        <v>0</v>
      </c>
      <c r="E1982" s="26">
        <f t="shared" si="92"/>
        <v>0</v>
      </c>
      <c r="F1982" s="29">
        <f t="shared" si="90"/>
        <v>0</v>
      </c>
      <c r="G1982" s="23">
        <f t="shared" si="91"/>
        <v>0</v>
      </c>
      <c r="H1982" s="22">
        <f>IFERROR(VLOOKUP(A1982,'Banco de dados'!$A$6:F2178, 3,0),0)</f>
        <v>0</v>
      </c>
      <c r="I1982" s="24">
        <f>IFERROR(VLOOKUP(A1982,'Banco de dados'!$A$6:$F$199, 5,0),0)</f>
        <v>0</v>
      </c>
      <c r="J1982" s="19"/>
    </row>
    <row r="1983" spans="2:10" x14ac:dyDescent="0.25">
      <c r="B1983" s="18"/>
      <c r="C1983" s="17"/>
      <c r="D1983" s="33">
        <f>IFERROR(VLOOKUP(A1983,'Banco de dados'!$A$6:H2179, 8,0),0)</f>
        <v>0</v>
      </c>
      <c r="E1983" s="26">
        <f t="shared" si="92"/>
        <v>0</v>
      </c>
      <c r="F1983" s="29">
        <f t="shared" si="90"/>
        <v>0</v>
      </c>
      <c r="G1983" s="23">
        <f t="shared" si="91"/>
        <v>0</v>
      </c>
      <c r="H1983" s="22">
        <f>IFERROR(VLOOKUP(A1983,'Banco de dados'!$A$6:F2179, 3,0),0)</f>
        <v>0</v>
      </c>
      <c r="I1983" s="24">
        <f>IFERROR(VLOOKUP(A1983,'Banco de dados'!$A$6:$F$199, 5,0),0)</f>
        <v>0</v>
      </c>
      <c r="J1983" s="19"/>
    </row>
    <row r="1984" spans="2:10" x14ac:dyDescent="0.25">
      <c r="B1984" s="18"/>
      <c r="C1984" s="17"/>
      <c r="D1984" s="33">
        <f>IFERROR(VLOOKUP(A1984,'Banco de dados'!$A$6:H2180, 8,0),0)</f>
        <v>0</v>
      </c>
      <c r="E1984" s="26">
        <f t="shared" si="92"/>
        <v>0</v>
      </c>
      <c r="F1984" s="29">
        <f t="shared" si="90"/>
        <v>0</v>
      </c>
      <c r="G1984" s="23">
        <f t="shared" si="91"/>
        <v>0</v>
      </c>
      <c r="H1984" s="22">
        <f>IFERROR(VLOOKUP(A1984,'Banco de dados'!$A$6:F2180, 3,0),0)</f>
        <v>0</v>
      </c>
      <c r="I1984" s="24">
        <f>IFERROR(VLOOKUP(A1984,'Banco de dados'!$A$6:$F$199, 5,0),0)</f>
        <v>0</v>
      </c>
      <c r="J1984" s="19"/>
    </row>
    <row r="1985" spans="2:10" x14ac:dyDescent="0.25">
      <c r="B1985" s="18"/>
      <c r="C1985" s="17"/>
      <c r="D1985" s="33">
        <f>IFERROR(VLOOKUP(A1985,'Banco de dados'!$A$6:H2181, 8,0),0)</f>
        <v>0</v>
      </c>
      <c r="E1985" s="26">
        <f t="shared" si="92"/>
        <v>0</v>
      </c>
      <c r="F1985" s="29">
        <f t="shared" si="90"/>
        <v>0</v>
      </c>
      <c r="G1985" s="23">
        <f t="shared" si="91"/>
        <v>0</v>
      </c>
      <c r="H1985" s="22">
        <f>IFERROR(VLOOKUP(A1985,'Banco de dados'!$A$6:F2181, 3,0),0)</f>
        <v>0</v>
      </c>
      <c r="I1985" s="24">
        <f>IFERROR(VLOOKUP(A1985,'Banco de dados'!$A$6:$F$199, 5,0),0)</f>
        <v>0</v>
      </c>
      <c r="J1985" s="19"/>
    </row>
    <row r="1986" spans="2:10" x14ac:dyDescent="0.25">
      <c r="B1986" s="18"/>
      <c r="C1986" s="17"/>
      <c r="D1986" s="33">
        <f>IFERROR(VLOOKUP(A1986,'Banco de dados'!$A$6:H2182, 8,0),0)</f>
        <v>0</v>
      </c>
      <c r="E1986" s="26">
        <f t="shared" si="92"/>
        <v>0</v>
      </c>
      <c r="F1986" s="29">
        <f t="shared" si="90"/>
        <v>0</v>
      </c>
      <c r="G1986" s="23">
        <f t="shared" si="91"/>
        <v>0</v>
      </c>
      <c r="H1986" s="22">
        <f>IFERROR(VLOOKUP(A1986,'Banco de dados'!$A$6:F2182, 3,0),0)</f>
        <v>0</v>
      </c>
      <c r="I1986" s="24">
        <f>IFERROR(VLOOKUP(A1986,'Banco de dados'!$A$6:$F$199, 5,0),0)</f>
        <v>0</v>
      </c>
      <c r="J1986" s="19"/>
    </row>
    <row r="1987" spans="2:10" x14ac:dyDescent="0.25">
      <c r="B1987" s="18"/>
      <c r="C1987" s="17"/>
      <c r="D1987" s="33">
        <f>IFERROR(VLOOKUP(A1987,'Banco de dados'!$A$6:H2183, 8,0),0)</f>
        <v>0</v>
      </c>
      <c r="E1987" s="26">
        <f t="shared" si="92"/>
        <v>0</v>
      </c>
      <c r="F1987" s="29">
        <f t="shared" ref="F1987:F2000" si="93">E1987*I1987</f>
        <v>0</v>
      </c>
      <c r="G1987" s="23">
        <f t="shared" ref="G1987:G2000" si="94">E1987*H1987</f>
        <v>0</v>
      </c>
      <c r="H1987" s="22">
        <f>IFERROR(VLOOKUP(A1987,'Banco de dados'!$A$6:F2183, 3,0),0)</f>
        <v>0</v>
      </c>
      <c r="I1987" s="24">
        <f>IFERROR(VLOOKUP(A1987,'Banco de dados'!$A$6:$F$199, 5,0),0)</f>
        <v>0</v>
      </c>
      <c r="J1987" s="19"/>
    </row>
    <row r="1988" spans="2:10" x14ac:dyDescent="0.25">
      <c r="B1988" s="18"/>
      <c r="C1988" s="17"/>
      <c r="D1988" s="33">
        <f>IFERROR(VLOOKUP(A1988,'Banco de dados'!$A$6:H2184, 8,0),0)</f>
        <v>0</v>
      </c>
      <c r="E1988" s="26">
        <f t="shared" ref="E1988:E2000" si="95">B1988*C1988</f>
        <v>0</v>
      </c>
      <c r="F1988" s="29">
        <f t="shared" si="93"/>
        <v>0</v>
      </c>
      <c r="G1988" s="23">
        <f t="shared" si="94"/>
        <v>0</v>
      </c>
      <c r="H1988" s="22">
        <f>IFERROR(VLOOKUP(A1988,'Banco de dados'!$A$6:F2184, 3,0),0)</f>
        <v>0</v>
      </c>
      <c r="I1988" s="24">
        <f>IFERROR(VLOOKUP(A1988,'Banco de dados'!$A$6:$F$199, 5,0),0)</f>
        <v>0</v>
      </c>
      <c r="J1988" s="19"/>
    </row>
    <row r="1989" spans="2:10" x14ac:dyDescent="0.25">
      <c r="B1989" s="18"/>
      <c r="C1989" s="17"/>
      <c r="D1989" s="33">
        <f>IFERROR(VLOOKUP(A1989,'Banco de dados'!$A$6:H2185, 8,0),0)</f>
        <v>0</v>
      </c>
      <c r="E1989" s="26">
        <f t="shared" si="95"/>
        <v>0</v>
      </c>
      <c r="F1989" s="29">
        <f t="shared" si="93"/>
        <v>0</v>
      </c>
      <c r="G1989" s="23">
        <f t="shared" si="94"/>
        <v>0</v>
      </c>
      <c r="H1989" s="22">
        <f>IFERROR(VLOOKUP(A1989,'Banco de dados'!$A$6:F2185, 3,0),0)</f>
        <v>0</v>
      </c>
      <c r="I1989" s="24">
        <f>IFERROR(VLOOKUP(A1989,'Banco de dados'!$A$6:$F$199, 5,0),0)</f>
        <v>0</v>
      </c>
      <c r="J1989" s="19"/>
    </row>
    <row r="1990" spans="2:10" x14ac:dyDescent="0.25">
      <c r="B1990" s="18"/>
      <c r="C1990" s="17"/>
      <c r="D1990" s="33">
        <f>IFERROR(VLOOKUP(A1990,'Banco de dados'!$A$6:H2186, 8,0),0)</f>
        <v>0</v>
      </c>
      <c r="E1990" s="26">
        <f t="shared" si="95"/>
        <v>0</v>
      </c>
      <c r="F1990" s="29">
        <f t="shared" si="93"/>
        <v>0</v>
      </c>
      <c r="G1990" s="23">
        <f t="shared" si="94"/>
        <v>0</v>
      </c>
      <c r="H1990" s="22">
        <f>IFERROR(VLOOKUP(A1990,'Banco de dados'!$A$6:F2186, 3,0),0)</f>
        <v>0</v>
      </c>
      <c r="I1990" s="24">
        <f>IFERROR(VLOOKUP(A1990,'Banco de dados'!$A$6:$F$199, 5,0),0)</f>
        <v>0</v>
      </c>
      <c r="J1990" s="19"/>
    </row>
    <row r="1991" spans="2:10" x14ac:dyDescent="0.25">
      <c r="B1991" s="18"/>
      <c r="C1991" s="17"/>
      <c r="D1991" s="33">
        <f>IFERROR(VLOOKUP(A1991,'Banco de dados'!$A$6:H2187, 8,0),0)</f>
        <v>0</v>
      </c>
      <c r="E1991" s="26">
        <f t="shared" si="95"/>
        <v>0</v>
      </c>
      <c r="F1991" s="29">
        <f t="shared" si="93"/>
        <v>0</v>
      </c>
      <c r="G1991" s="23">
        <f t="shared" si="94"/>
        <v>0</v>
      </c>
      <c r="H1991" s="22">
        <f>IFERROR(VLOOKUP(A1991,'Banco de dados'!$A$6:F2187, 3,0),0)</f>
        <v>0</v>
      </c>
      <c r="I1991" s="24">
        <f>IFERROR(VLOOKUP(A1991,'Banco de dados'!$A$6:$F$199, 5,0),0)</f>
        <v>0</v>
      </c>
      <c r="J1991" s="19"/>
    </row>
    <row r="1992" spans="2:10" x14ac:dyDescent="0.25">
      <c r="B1992" s="18"/>
      <c r="C1992" s="17"/>
      <c r="D1992" s="33">
        <f>IFERROR(VLOOKUP(A1992,'Banco de dados'!$A$6:H2188, 8,0),0)</f>
        <v>0</v>
      </c>
      <c r="E1992" s="26">
        <f t="shared" si="95"/>
        <v>0</v>
      </c>
      <c r="F1992" s="29">
        <f t="shared" si="93"/>
        <v>0</v>
      </c>
      <c r="G1992" s="23">
        <f t="shared" si="94"/>
        <v>0</v>
      </c>
      <c r="H1992" s="22">
        <f>IFERROR(VLOOKUP(A1992,'Banco de dados'!$A$6:F2188, 3,0),0)</f>
        <v>0</v>
      </c>
      <c r="I1992" s="24">
        <f>IFERROR(VLOOKUP(A1992,'Banco de dados'!$A$6:$F$199, 5,0),0)</f>
        <v>0</v>
      </c>
      <c r="J1992" s="19"/>
    </row>
    <row r="1993" spans="2:10" x14ac:dyDescent="0.25">
      <c r="B1993" s="18"/>
      <c r="C1993" s="17"/>
      <c r="D1993" s="33">
        <f>IFERROR(VLOOKUP(A1993,'Banco de dados'!$A$6:H2189, 8,0),0)</f>
        <v>0</v>
      </c>
      <c r="E1993" s="26">
        <f t="shared" si="95"/>
        <v>0</v>
      </c>
      <c r="F1993" s="29">
        <f t="shared" si="93"/>
        <v>0</v>
      </c>
      <c r="G1993" s="23">
        <f t="shared" si="94"/>
        <v>0</v>
      </c>
      <c r="H1993" s="22">
        <f>IFERROR(VLOOKUP(A1993,'Banco de dados'!$A$6:F2189, 3,0),0)</f>
        <v>0</v>
      </c>
      <c r="I1993" s="24">
        <f>IFERROR(VLOOKUP(A1993,'Banco de dados'!$A$6:$F$199, 5,0),0)</f>
        <v>0</v>
      </c>
      <c r="J1993" s="19"/>
    </row>
    <row r="1994" spans="2:10" x14ac:dyDescent="0.25">
      <c r="B1994" s="18"/>
      <c r="C1994" s="17"/>
      <c r="D1994" s="33">
        <f>IFERROR(VLOOKUP(A1994,'Banco de dados'!$A$6:H2190, 8,0),0)</f>
        <v>0</v>
      </c>
      <c r="E1994" s="26">
        <f t="shared" si="95"/>
        <v>0</v>
      </c>
      <c r="F1994" s="29">
        <f t="shared" si="93"/>
        <v>0</v>
      </c>
      <c r="G1994" s="23">
        <f t="shared" si="94"/>
        <v>0</v>
      </c>
      <c r="H1994" s="22">
        <f>IFERROR(VLOOKUP(A1994,'Banco de dados'!$A$6:F2190, 3,0),0)</f>
        <v>0</v>
      </c>
      <c r="I1994" s="24">
        <f>IFERROR(VLOOKUP(A1994,'Banco de dados'!$A$6:$F$199, 5,0),0)</f>
        <v>0</v>
      </c>
      <c r="J1994" s="19"/>
    </row>
    <row r="1995" spans="2:10" x14ac:dyDescent="0.25">
      <c r="B1995" s="18"/>
      <c r="C1995" s="17"/>
      <c r="D1995" s="33">
        <f>IFERROR(VLOOKUP(A1995,'Banco de dados'!$A$6:H2191, 8,0),0)</f>
        <v>0</v>
      </c>
      <c r="E1995" s="26">
        <f t="shared" si="95"/>
        <v>0</v>
      </c>
      <c r="F1995" s="29">
        <f t="shared" si="93"/>
        <v>0</v>
      </c>
      <c r="G1995" s="23">
        <f t="shared" si="94"/>
        <v>0</v>
      </c>
      <c r="H1995" s="22">
        <f>IFERROR(VLOOKUP(A1995,'Banco de dados'!$A$6:F2191, 3,0),0)</f>
        <v>0</v>
      </c>
      <c r="I1995" s="24">
        <f>IFERROR(VLOOKUP(A1995,'Banco de dados'!$A$6:$F$199, 5,0),0)</f>
        <v>0</v>
      </c>
      <c r="J1995" s="19"/>
    </row>
    <row r="1996" spans="2:10" x14ac:dyDescent="0.25">
      <c r="B1996" s="18"/>
      <c r="C1996" s="17"/>
      <c r="D1996" s="33">
        <f>IFERROR(VLOOKUP(A1996,'Banco de dados'!$A$6:H2192, 8,0),0)</f>
        <v>0</v>
      </c>
      <c r="E1996" s="26">
        <f t="shared" si="95"/>
        <v>0</v>
      </c>
      <c r="F1996" s="29">
        <f t="shared" si="93"/>
        <v>0</v>
      </c>
      <c r="G1996" s="23">
        <f t="shared" si="94"/>
        <v>0</v>
      </c>
      <c r="H1996" s="22">
        <f>IFERROR(VLOOKUP(A1996,'Banco de dados'!$A$6:F2192, 3,0),0)</f>
        <v>0</v>
      </c>
      <c r="I1996" s="24">
        <f>IFERROR(VLOOKUP(A1996,'Banco de dados'!$A$6:$F$199, 5,0),0)</f>
        <v>0</v>
      </c>
      <c r="J1996" s="19"/>
    </row>
    <row r="1997" spans="2:10" x14ac:dyDescent="0.25">
      <c r="B1997" s="18"/>
      <c r="C1997" s="17"/>
      <c r="D1997" s="33">
        <f>IFERROR(VLOOKUP(A1997,'Banco de dados'!$A$6:H2193, 8,0),0)</f>
        <v>0</v>
      </c>
      <c r="E1997" s="26">
        <f t="shared" si="95"/>
        <v>0</v>
      </c>
      <c r="F1997" s="29">
        <f t="shared" si="93"/>
        <v>0</v>
      </c>
      <c r="G1997" s="23">
        <f t="shared" si="94"/>
        <v>0</v>
      </c>
      <c r="H1997" s="22">
        <f>IFERROR(VLOOKUP(A1997,'Banco de dados'!$A$6:F2193, 3,0),0)</f>
        <v>0</v>
      </c>
      <c r="I1997" s="24">
        <f>IFERROR(VLOOKUP(A1997,'Banco de dados'!$A$6:$F$199, 5,0),0)</f>
        <v>0</v>
      </c>
      <c r="J1997" s="19"/>
    </row>
    <row r="1998" spans="2:10" x14ac:dyDescent="0.25">
      <c r="B1998" s="18"/>
      <c r="C1998" s="17"/>
      <c r="D1998" s="33">
        <f>IFERROR(VLOOKUP(A1998,'Banco de dados'!$A$6:H2194, 8,0),0)</f>
        <v>0</v>
      </c>
      <c r="E1998" s="26">
        <f t="shared" si="95"/>
        <v>0</v>
      </c>
      <c r="F1998" s="29">
        <f t="shared" si="93"/>
        <v>0</v>
      </c>
      <c r="G1998" s="23">
        <f t="shared" si="94"/>
        <v>0</v>
      </c>
      <c r="H1998" s="22">
        <f>IFERROR(VLOOKUP(A1998,'Banco de dados'!$A$6:F2194, 3,0),0)</f>
        <v>0</v>
      </c>
      <c r="I1998" s="24">
        <f>IFERROR(VLOOKUP(A1998,'Banco de dados'!$A$6:$F$199, 5,0),0)</f>
        <v>0</v>
      </c>
      <c r="J1998" s="19"/>
    </row>
    <row r="1999" spans="2:10" x14ac:dyDescent="0.25">
      <c r="B1999" s="18"/>
      <c r="C1999" s="17"/>
      <c r="D1999" s="33">
        <f>IFERROR(VLOOKUP(A1999,'Banco de dados'!$A$6:H2195, 8,0),0)</f>
        <v>0</v>
      </c>
      <c r="E1999" s="26">
        <f t="shared" si="95"/>
        <v>0</v>
      </c>
      <c r="F1999" s="29">
        <f t="shared" si="93"/>
        <v>0</v>
      </c>
      <c r="G1999" s="23">
        <f t="shared" si="94"/>
        <v>0</v>
      </c>
      <c r="H1999" s="22">
        <f>IFERROR(VLOOKUP(A1999,'Banco de dados'!$A$6:F2195, 3,0),0)</f>
        <v>0</v>
      </c>
      <c r="I1999" s="24">
        <f>IFERROR(VLOOKUP(A1999,'Banco de dados'!$A$6:$F$199, 5,0),0)</f>
        <v>0</v>
      </c>
      <c r="J1999" s="19"/>
    </row>
    <row r="2000" spans="2:10" x14ac:dyDescent="0.25">
      <c r="B2000" s="18"/>
      <c r="C2000" s="17"/>
      <c r="D2000" s="33">
        <f>IFERROR(VLOOKUP(A2000,'Banco de dados'!$A$6:H2196, 8,0),0)</f>
        <v>0</v>
      </c>
      <c r="E2000" s="26">
        <f t="shared" si="95"/>
        <v>0</v>
      </c>
      <c r="F2000" s="29">
        <f t="shared" si="93"/>
        <v>0</v>
      </c>
      <c r="G2000" s="23">
        <f t="shared" si="94"/>
        <v>0</v>
      </c>
      <c r="H2000" s="22">
        <f>IFERROR(VLOOKUP(A2000,'Banco de dados'!$A$6:F2196, 3,0),0)</f>
        <v>0</v>
      </c>
      <c r="I2000" s="24">
        <f>IFERROR(VLOOKUP(A2000,'Banco de dados'!$A$6:$F$199, 5,0),0)</f>
        <v>0</v>
      </c>
      <c r="J2000" s="19"/>
    </row>
  </sheetData>
  <sheetProtection formatCells="0" autoFilter="0"/>
  <autoFilter ref="A2:J2000" xr:uid="{5B013F6B-9076-4EE7-9EE0-98D888C3D95C}"/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C68D6-C6B8-49A0-A772-FAB79031C7A2}">
          <x14:formula1>
            <xm:f>'Banco de dados'!$A$6:$A$1999</xm:f>
          </x14:formula1>
          <xm:sqref>A3:A196 A199 A211:A2000 A201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81FB40DAC274DB2079A80CFF8123A" ma:contentTypeVersion="17" ma:contentTypeDescription="Create a new document." ma:contentTypeScope="" ma:versionID="c474962b10e9670b2a1bd878fdec7284">
  <xsd:schema xmlns:xsd="http://www.w3.org/2001/XMLSchema" xmlns:xs="http://www.w3.org/2001/XMLSchema" xmlns:p="http://schemas.microsoft.com/office/2006/metadata/properties" xmlns:ns2="c0348151-57dc-4d42-8503-6c4e159c665e" xmlns:ns3="d9199e6a-6468-456d-aabf-bdd406aaaa06" targetNamespace="http://schemas.microsoft.com/office/2006/metadata/properties" ma:root="true" ma:fieldsID="a415ed6112c797dcd0276167fb1bb4cd" ns2:_="" ns3:_="">
    <xsd:import namespace="c0348151-57dc-4d42-8503-6c4e159c665e"/>
    <xsd:import namespace="d9199e6a-6468-456d-aabf-bdd406aaaa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48151-57dc-4d42-8503-6c4e159c6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20b3a9a-9178-4a6d-b079-fdfb03e9f1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99e6a-6468-456d-aabf-bdd406aa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a325a9-44ac-4d6e-8641-9fa26770fc27}" ma:internalName="TaxCatchAll" ma:showField="CatchAllData" ma:web="d9199e6a-6468-456d-aabf-bdd406aaaa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199e6a-6468-456d-aabf-bdd406aaaa06" xsi:nil="true"/>
    <lcf76f155ced4ddcb4097134ff3c332f xmlns="c0348151-57dc-4d42-8503-6c4e159c66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4B74B4-45F8-4136-A0F0-ADBD311BF1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5D61AA-9169-49EF-82F1-989D31E7F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48151-57dc-4d42-8503-6c4e159c665e"/>
    <ds:schemaRef ds:uri="d9199e6a-6468-456d-aabf-bdd406aaaa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EFD579-0241-4F23-8BF4-63A13AFCD14A}">
  <ds:schemaRefs>
    <ds:schemaRef ds:uri="http://schemas.microsoft.com/office/2006/metadata/properties"/>
    <ds:schemaRef ds:uri="http://schemas.microsoft.com/office/infopath/2007/PartnerControls"/>
    <ds:schemaRef ds:uri="d9199e6a-6468-456d-aabf-bdd406aaaa06"/>
    <ds:schemaRef ds:uri="c0348151-57dc-4d42-8503-6c4e159c665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Santos, Frederico</dc:creator>
  <cp:keywords/>
  <dc:description/>
  <cp:lastModifiedBy>Frederico Costa</cp:lastModifiedBy>
  <cp:revision/>
  <dcterms:created xsi:type="dcterms:W3CDTF">2024-03-01T03:24:55Z</dcterms:created>
  <dcterms:modified xsi:type="dcterms:W3CDTF">2025-01-23T22:59:26Z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0x01010024881FB40DAC274DB2079A80CFF8123A</vt:lpwstr>
  </property>
  <property fmtid="{D5CDD505-2E9C-101B-9397-08002B2CF9AE}" pid="3" name="MediaServiceImageTags">
    <vt:lpwstr/>
  </property>
</Properties>
</file>