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3"/>
  </bookViews>
  <sheets>
    <sheet name="Coût" sheetId="11" r:id="rId1"/>
    <sheet name="Valeur Acquise" sheetId="12" r:id="rId2"/>
    <sheet name="Prévus" sheetId="2" r:id="rId3"/>
    <sheet name="Courbe S" sheetId="4" r:id="rId4"/>
  </sheets>
  <calcPr calcId="145621"/>
</workbook>
</file>

<file path=xl/calcChain.xml><?xml version="1.0" encoding="utf-8"?>
<calcChain xmlns="http://schemas.openxmlformats.org/spreadsheetml/2006/main">
  <c r="G40" i="11" l="1"/>
  <c r="U46" i="12"/>
  <c r="V46" i="12"/>
  <c r="W46" i="12"/>
  <c r="X46" i="12"/>
  <c r="Y46" i="12"/>
  <c r="U47" i="12"/>
  <c r="U53" i="12"/>
  <c r="V53" i="12"/>
  <c r="W53" i="12"/>
  <c r="X53" i="12" s="1"/>
  <c r="U54" i="12"/>
  <c r="V54" i="12"/>
  <c r="W54" i="12"/>
  <c r="X54" i="12"/>
  <c r="U55" i="12"/>
  <c r="U56" i="12"/>
  <c r="V56" i="12"/>
  <c r="U60" i="12"/>
  <c r="V60" i="12"/>
  <c r="U61" i="12"/>
  <c r="V61" i="12"/>
  <c r="W61" i="12"/>
  <c r="X61" i="12" s="1"/>
  <c r="U64" i="12"/>
  <c r="U65" i="12"/>
  <c r="V65" i="12"/>
  <c r="W65" i="12"/>
  <c r="X65" i="12" s="1"/>
  <c r="U66" i="12"/>
  <c r="U75" i="12"/>
  <c r="V75" i="12"/>
  <c r="U80" i="12"/>
  <c r="V80" i="12"/>
  <c r="U81" i="12"/>
  <c r="V81" i="12"/>
  <c r="Y81" i="12" s="1"/>
  <c r="W81" i="12"/>
  <c r="X81" i="12"/>
  <c r="U82" i="12"/>
  <c r="U83" i="12"/>
  <c r="U84" i="12"/>
  <c r="V84" i="12" s="1"/>
  <c r="W84" i="12"/>
  <c r="U85" i="12"/>
  <c r="V85" i="12"/>
  <c r="W85" i="12" s="1"/>
  <c r="U86" i="12"/>
  <c r="V86" i="12"/>
  <c r="U87" i="12"/>
  <c r="V87" i="12"/>
  <c r="U88" i="12"/>
  <c r="V88" i="12"/>
  <c r="W88" i="12"/>
  <c r="X88" i="12" s="1"/>
  <c r="V45" i="12"/>
  <c r="W45" i="12" s="1"/>
  <c r="R37" i="12"/>
  <c r="U78" i="12" s="1"/>
  <c r="V78" i="12" s="1"/>
  <c r="R38" i="12"/>
  <c r="U79" i="12" l="1"/>
  <c r="V83" i="12"/>
  <c r="W83" i="12" s="1"/>
  <c r="Y54" i="12"/>
  <c r="W78" i="12"/>
  <c r="W86" i="12"/>
  <c r="Z53" i="12"/>
  <c r="V82" i="12"/>
  <c r="Z81" i="12"/>
  <c r="X80" i="12"/>
  <c r="W80" i="12"/>
  <c r="W60" i="12"/>
  <c r="W87" i="12"/>
  <c r="W75" i="12"/>
  <c r="Z65" i="12"/>
  <c r="W56" i="12"/>
  <c r="V66" i="12"/>
  <c r="X60" i="12"/>
  <c r="Y88" i="12"/>
  <c r="X85" i="12"/>
  <c r="X84" i="12"/>
  <c r="Y65" i="12"/>
  <c r="W64" i="12"/>
  <c r="X64" i="12" s="1"/>
  <c r="Z54" i="12"/>
  <c r="AA54" i="12" s="1"/>
  <c r="AB54" i="12" s="1"/>
  <c r="V55" i="12"/>
  <c r="W82" i="12"/>
  <c r="V64" i="12"/>
  <c r="V47" i="12"/>
  <c r="Z46" i="12"/>
  <c r="Y61" i="12"/>
  <c r="Y53" i="12"/>
  <c r="X45" i="12"/>
  <c r="R36" i="12"/>
  <c r="U77" i="12" s="1"/>
  <c r="V79" i="12" l="1"/>
  <c r="W79" i="12" s="1"/>
  <c r="V77" i="12"/>
  <c r="W77" i="12" s="1"/>
  <c r="Z61" i="12"/>
  <c r="AC54" i="12"/>
  <c r="X87" i="12"/>
  <c r="Y87" i="12"/>
  <c r="Z87" i="12" s="1"/>
  <c r="Y85" i="12"/>
  <c r="W47" i="12"/>
  <c r="W55" i="12"/>
  <c r="Y60" i="12"/>
  <c r="Y80" i="12"/>
  <c r="Y56" i="12"/>
  <c r="X82" i="12"/>
  <c r="X75" i="12"/>
  <c r="AA46" i="12"/>
  <c r="AA81" i="12"/>
  <c r="AB81" i="12" s="1"/>
  <c r="W66" i="12"/>
  <c r="X56" i="12"/>
  <c r="AA65" i="12"/>
  <c r="X86" i="12"/>
  <c r="AB46" i="12"/>
  <c r="Y64" i="12"/>
  <c r="Z64" i="12"/>
  <c r="Z88" i="12"/>
  <c r="Y82" i="12"/>
  <c r="X78" i="12"/>
  <c r="AA53" i="12"/>
  <c r="Y84" i="12"/>
  <c r="X83" i="12"/>
  <c r="Y45" i="12"/>
  <c r="Z45" i="12"/>
  <c r="AA45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4" i="12"/>
  <c r="Q40" i="11"/>
  <c r="P40" i="11"/>
  <c r="O40" i="11"/>
  <c r="N40" i="11"/>
  <c r="M40" i="11"/>
  <c r="L40" i="11"/>
  <c r="K40" i="11"/>
  <c r="J40" i="11"/>
  <c r="I40" i="11"/>
  <c r="H40" i="11"/>
  <c r="F40" i="11"/>
  <c r="E40" i="11"/>
  <c r="D40" i="11"/>
  <c r="D41" i="11" s="1"/>
  <c r="C40" i="11"/>
  <c r="C41" i="11" s="1"/>
  <c r="U74" i="12" l="1"/>
  <c r="V74" i="12"/>
  <c r="W74" i="12" s="1"/>
  <c r="U73" i="12"/>
  <c r="U70" i="12"/>
  <c r="X79" i="12"/>
  <c r="X77" i="12"/>
  <c r="Y77" i="12" s="1"/>
  <c r="Z77" i="12" s="1"/>
  <c r="U72" i="12"/>
  <c r="V72" i="12" s="1"/>
  <c r="W72" i="12" s="1"/>
  <c r="U76" i="12"/>
  <c r="V76" i="12" s="1"/>
  <c r="U69" i="12"/>
  <c r="V69" i="12" s="1"/>
  <c r="U71" i="12"/>
  <c r="V71" i="12" s="1"/>
  <c r="U68" i="12"/>
  <c r="W68" i="12" s="1"/>
  <c r="V68" i="12"/>
  <c r="U67" i="12"/>
  <c r="V67" i="12" s="1"/>
  <c r="U63" i="12"/>
  <c r="V63" i="12" s="1"/>
  <c r="U59" i="12"/>
  <c r="V59" i="12" s="1"/>
  <c r="U62" i="12"/>
  <c r="V62" i="12" s="1"/>
  <c r="U58" i="12"/>
  <c r="V58" i="12"/>
  <c r="W58" i="12"/>
  <c r="X58" i="12" s="1"/>
  <c r="U57" i="12"/>
  <c r="V57" i="12"/>
  <c r="W57" i="12" s="1"/>
  <c r="U52" i="12"/>
  <c r="V52" i="12" s="1"/>
  <c r="U51" i="12"/>
  <c r="U50" i="12"/>
  <c r="U48" i="12"/>
  <c r="V48" i="12" s="1"/>
  <c r="W48" i="12" s="1"/>
  <c r="U49" i="12"/>
  <c r="V49" i="12"/>
  <c r="W49" i="12"/>
  <c r="X49" i="12"/>
  <c r="AA61" i="12"/>
  <c r="AB61" i="12" s="1"/>
  <c r="Y78" i="12"/>
  <c r="AB87" i="12"/>
  <c r="Z75" i="12"/>
  <c r="Y75" i="12"/>
  <c r="AB65" i="12"/>
  <c r="AF65" i="12" s="1"/>
  <c r="AC65" i="12"/>
  <c r="AD65" i="12" s="1"/>
  <c r="AE65" i="12" s="1"/>
  <c r="Z56" i="12"/>
  <c r="AA56" i="12"/>
  <c r="AB56" i="12" s="1"/>
  <c r="X47" i="12"/>
  <c r="Y47" i="12"/>
  <c r="Z82" i="12"/>
  <c r="X66" i="12"/>
  <c r="Y66" i="12" s="1"/>
  <c r="AA88" i="12"/>
  <c r="Z60" i="12"/>
  <c r="Z84" i="12"/>
  <c r="AA84" i="12" s="1"/>
  <c r="AA64" i="12"/>
  <c r="AB64" i="12" s="1"/>
  <c r="AB53" i="12"/>
  <c r="AC53" i="12" s="1"/>
  <c r="AC46" i="12"/>
  <c r="AD46" i="12" s="1"/>
  <c r="X55" i="12"/>
  <c r="Y86" i="12"/>
  <c r="AC81" i="12"/>
  <c r="AA87" i="12"/>
  <c r="Z80" i="12"/>
  <c r="AA80" i="12" s="1"/>
  <c r="Z83" i="12"/>
  <c r="Y83" i="12"/>
  <c r="Z85" i="12"/>
  <c r="AD54" i="12"/>
  <c r="AB45" i="12"/>
  <c r="AC45" i="12" s="1"/>
  <c r="U45" i="12"/>
  <c r="E41" i="1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2"/>
  <c r="C41" i="2" s="1"/>
  <c r="E40" i="2"/>
  <c r="D40" i="2"/>
  <c r="D41" i="2" s="1"/>
  <c r="F40" i="2"/>
  <c r="G40" i="2"/>
  <c r="H40" i="2"/>
  <c r="I40" i="2"/>
  <c r="J40" i="2"/>
  <c r="K40" i="2"/>
  <c r="L40" i="2"/>
  <c r="M40" i="2"/>
  <c r="N40" i="2"/>
  <c r="O40" i="2"/>
  <c r="P40" i="2"/>
  <c r="Q40" i="2"/>
  <c r="X74" i="12" l="1"/>
  <c r="V73" i="12"/>
  <c r="V70" i="12"/>
  <c r="W70" i="12" s="1"/>
  <c r="Y79" i="12"/>
  <c r="W76" i="12"/>
  <c r="X76" i="12" s="1"/>
  <c r="X72" i="12"/>
  <c r="Y72" i="12"/>
  <c r="Z72" i="12" s="1"/>
  <c r="W71" i="12"/>
  <c r="Z78" i="12"/>
  <c r="W69" i="12"/>
  <c r="X69" i="12" s="1"/>
  <c r="Y69" i="12" s="1"/>
  <c r="X68" i="12"/>
  <c r="Y68" i="12" s="1"/>
  <c r="W67" i="12"/>
  <c r="W63" i="12"/>
  <c r="W59" i="12"/>
  <c r="X59" i="12"/>
  <c r="Y59" i="12" s="1"/>
  <c r="Z59" i="12" s="1"/>
  <c r="W62" i="12"/>
  <c r="Y58" i="12"/>
  <c r="Z58" i="12" s="1"/>
  <c r="X57" i="12"/>
  <c r="Y57" i="12" s="1"/>
  <c r="W52" i="12"/>
  <c r="X52" i="12"/>
  <c r="Y52" i="12" s="1"/>
  <c r="V51" i="12"/>
  <c r="V50" i="12"/>
  <c r="W50" i="12" s="1"/>
  <c r="X48" i="12"/>
  <c r="Y49" i="12"/>
  <c r="AC56" i="12"/>
  <c r="AC61" i="12"/>
  <c r="AA66" i="12"/>
  <c r="AB66" i="12" s="1"/>
  <c r="AE46" i="12"/>
  <c r="AB83" i="12"/>
  <c r="AD81" i="12"/>
  <c r="AF81" i="12" s="1"/>
  <c r="AE54" i="12"/>
  <c r="AD53" i="12"/>
  <c r="Z47" i="12"/>
  <c r="Z86" i="12"/>
  <c r="AE53" i="12"/>
  <c r="AF53" i="12" s="1"/>
  <c r="AC84" i="12"/>
  <c r="AD84" i="12" s="1"/>
  <c r="AA86" i="12"/>
  <c r="AH46" i="12"/>
  <c r="AI46" i="12" s="1"/>
  <c r="AC64" i="12"/>
  <c r="AD64" i="12" s="1"/>
  <c r="AE64" i="12" s="1"/>
  <c r="Z66" i="12"/>
  <c r="AC85" i="12"/>
  <c r="AA85" i="12"/>
  <c r="AB85" i="12"/>
  <c r="Z55" i="12"/>
  <c r="Y55" i="12"/>
  <c r="AA55" i="12" s="1"/>
  <c r="AD83" i="12"/>
  <c r="AE83" i="12" s="1"/>
  <c r="AA83" i="12"/>
  <c r="AF46" i="12"/>
  <c r="AG46" i="12" s="1"/>
  <c r="AH65" i="12"/>
  <c r="AA75" i="12"/>
  <c r="AD80" i="12"/>
  <c r="AE80" i="12"/>
  <c r="AB80" i="12"/>
  <c r="AC80" i="12"/>
  <c r="AA77" i="12"/>
  <c r="AB77" i="12" s="1"/>
  <c r="AE81" i="12"/>
  <c r="AC87" i="12"/>
  <c r="AD87" i="12" s="1"/>
  <c r="AA60" i="12"/>
  <c r="AB60" i="12" s="1"/>
  <c r="AC83" i="12"/>
  <c r="AB88" i="12"/>
  <c r="AB84" i="12"/>
  <c r="AA82" i="12"/>
  <c r="AG65" i="12"/>
  <c r="AI65" i="12" s="1"/>
  <c r="AE45" i="12"/>
  <c r="AD45" i="12"/>
  <c r="U89" i="12"/>
  <c r="U90" i="12" s="1"/>
  <c r="E41" i="2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Y74" i="12" l="1"/>
  <c r="Z74" i="12" s="1"/>
  <c r="W73" i="12"/>
  <c r="X70" i="12"/>
  <c r="Y70" i="12" s="1"/>
  <c r="Z79" i="12"/>
  <c r="Y76" i="12"/>
  <c r="Z76" i="12" s="1"/>
  <c r="AA72" i="12"/>
  <c r="AB72" i="12" s="1"/>
  <c r="AC72" i="12" s="1"/>
  <c r="X71" i="12"/>
  <c r="Y71" i="12" s="1"/>
  <c r="AA78" i="12"/>
  <c r="Z69" i="12"/>
  <c r="Z68" i="12"/>
  <c r="X67" i="12"/>
  <c r="X63" i="12"/>
  <c r="X62" i="12"/>
  <c r="AA58" i="12"/>
  <c r="AC58" i="12" s="1"/>
  <c r="AD58" i="12" s="1"/>
  <c r="AE58" i="12" s="1"/>
  <c r="AF58" i="12" s="1"/>
  <c r="AG58" i="12" s="1"/>
  <c r="AB58" i="12"/>
  <c r="Z57" i="12"/>
  <c r="Z52" i="12"/>
  <c r="AA52" i="12" s="1"/>
  <c r="W51" i="12"/>
  <c r="X51" i="12" s="1"/>
  <c r="Y51" i="12" s="1"/>
  <c r="X50" i="12"/>
  <c r="Y50" i="12"/>
  <c r="Y48" i="12"/>
  <c r="Z48" i="12" s="1"/>
  <c r="Z49" i="12"/>
  <c r="AD56" i="12"/>
  <c r="AE56" i="12" s="1"/>
  <c r="AF56" i="12" s="1"/>
  <c r="AH53" i="12"/>
  <c r="AI53" i="12" s="1"/>
  <c r="AC77" i="12"/>
  <c r="AD77" i="12" s="1"/>
  <c r="AH83" i="12"/>
  <c r="AC55" i="12"/>
  <c r="AD55" i="12" s="1"/>
  <c r="AE55" i="12"/>
  <c r="AG53" i="12"/>
  <c r="AF54" i="12"/>
  <c r="AG54" i="12" s="1"/>
  <c r="AC88" i="12"/>
  <c r="AD88" i="12" s="1"/>
  <c r="AD61" i="12"/>
  <c r="AE61" i="12" s="1"/>
  <c r="AE87" i="12"/>
  <c r="AF83" i="12"/>
  <c r="AG83" i="12" s="1"/>
  <c r="AB82" i="12"/>
  <c r="AE84" i="12"/>
  <c r="AI83" i="12"/>
  <c r="AD85" i="12"/>
  <c r="AF85" i="12" s="1"/>
  <c r="AA47" i="12"/>
  <c r="AA59" i="12"/>
  <c r="AB59" i="12" s="1"/>
  <c r="AB55" i="12"/>
  <c r="AF55" i="12" s="1"/>
  <c r="AE85" i="12"/>
  <c r="AF64" i="12"/>
  <c r="AG64" i="12" s="1"/>
  <c r="AC60" i="12"/>
  <c r="AD60" i="12" s="1"/>
  <c r="AE60" i="12" s="1"/>
  <c r="AG81" i="12"/>
  <c r="AH81" i="12" s="1"/>
  <c r="AI81" i="12" s="1"/>
  <c r="AF80" i="12"/>
  <c r="AC66" i="12"/>
  <c r="AB75" i="12"/>
  <c r="AB86" i="12"/>
  <c r="AG45" i="12"/>
  <c r="AH45" i="12" s="1"/>
  <c r="AI45" i="12" s="1"/>
  <c r="AF45" i="12"/>
  <c r="V89" i="12"/>
  <c r="V90" i="12" s="1"/>
  <c r="R5" i="4"/>
  <c r="R8" i="4"/>
  <c r="AA74" i="12" l="1"/>
  <c r="AB74" i="12"/>
  <c r="AC74" i="12" s="1"/>
  <c r="X73" i="12"/>
  <c r="X89" i="12" s="1"/>
  <c r="Z70" i="12"/>
  <c r="AA79" i="12"/>
  <c r="AE77" i="12"/>
  <c r="AF77" i="12" s="1"/>
  <c r="AG77" i="12" s="1"/>
  <c r="AH77" i="12" s="1"/>
  <c r="AI77" i="12" s="1"/>
  <c r="AD72" i="12"/>
  <c r="AE72" i="12" s="1"/>
  <c r="AF72" i="12" s="1"/>
  <c r="Z71" i="12"/>
  <c r="AA71" i="12" s="1"/>
  <c r="AB71" i="12" s="1"/>
  <c r="AB78" i="12"/>
  <c r="AC78" i="12" s="1"/>
  <c r="AD78" i="12" s="1"/>
  <c r="AA69" i="12"/>
  <c r="AB69" i="12" s="1"/>
  <c r="AA68" i="12"/>
  <c r="AB68" i="12"/>
  <c r="AC68" i="12" s="1"/>
  <c r="Y67" i="12"/>
  <c r="Z67" i="12" s="1"/>
  <c r="AA67" i="12" s="1"/>
  <c r="Y63" i="12"/>
  <c r="Z63" i="12" s="1"/>
  <c r="AA63" i="12" s="1"/>
  <c r="Y62" i="12"/>
  <c r="AC57" i="12"/>
  <c r="AD57" i="12" s="1"/>
  <c r="AE57" i="12" s="1"/>
  <c r="AF57" i="12" s="1"/>
  <c r="AG57" i="12" s="1"/>
  <c r="AA57" i="12"/>
  <c r="AB57" i="12"/>
  <c r="AB52" i="12"/>
  <c r="AC52" i="12" s="1"/>
  <c r="AD52" i="12" s="1"/>
  <c r="Z51" i="12"/>
  <c r="AA51" i="12" s="1"/>
  <c r="AB51" i="12" s="1"/>
  <c r="AC51" i="12" s="1"/>
  <c r="AD51" i="12" s="1"/>
  <c r="Z50" i="12"/>
  <c r="AA48" i="12"/>
  <c r="AA49" i="12"/>
  <c r="AF61" i="12"/>
  <c r="AG61" i="12" s="1"/>
  <c r="AH61" i="12" s="1"/>
  <c r="AI61" i="12" s="1"/>
  <c r="AG56" i="12"/>
  <c r="AH56" i="12" s="1"/>
  <c r="AE88" i="12"/>
  <c r="AF88" i="12" s="1"/>
  <c r="AG88" i="12" s="1"/>
  <c r="AH88" i="12" s="1"/>
  <c r="AI88" i="12"/>
  <c r="AG55" i="12"/>
  <c r="AH55" i="12" s="1"/>
  <c r="AI55" i="12" s="1"/>
  <c r="AH58" i="12"/>
  <c r="AI58" i="12" s="1"/>
  <c r="AH64" i="12"/>
  <c r="AI64" i="12" s="1"/>
  <c r="AC86" i="12"/>
  <c r="AC75" i="12"/>
  <c r="AD75" i="12" s="1"/>
  <c r="AE75" i="12" s="1"/>
  <c r="AF75" i="12" s="1"/>
  <c r="AC82" i="12"/>
  <c r="AD82" i="12" s="1"/>
  <c r="AF60" i="12"/>
  <c r="AA76" i="12"/>
  <c r="AH54" i="12"/>
  <c r="AI54" i="12" s="1"/>
  <c r="AG85" i="12"/>
  <c r="AF87" i="12"/>
  <c r="AH87" i="12" s="1"/>
  <c r="AI87" i="12" s="1"/>
  <c r="AG87" i="12"/>
  <c r="AD66" i="12"/>
  <c r="AE66" i="12" s="1"/>
  <c r="AF84" i="12"/>
  <c r="AG84" i="12" s="1"/>
  <c r="AH84" i="12" s="1"/>
  <c r="AI84" i="12" s="1"/>
  <c r="AH85" i="12"/>
  <c r="AI85" i="12" s="1"/>
  <c r="AG80" i="12"/>
  <c r="AH80" i="12" s="1"/>
  <c r="AI80" i="12" s="1"/>
  <c r="AC59" i="12"/>
  <c r="AD59" i="12" s="1"/>
  <c r="AE59" i="12" s="1"/>
  <c r="AF59" i="12" s="1"/>
  <c r="AG59" i="12" s="1"/>
  <c r="AH59" i="12" s="1"/>
  <c r="AI59" i="12" s="1"/>
  <c r="AB47" i="12"/>
  <c r="AG72" i="12"/>
  <c r="AH72" i="12" s="1"/>
  <c r="AI72" i="12" s="1"/>
  <c r="W89" i="12"/>
  <c r="W90" i="12" s="1"/>
  <c r="AD74" i="12" l="1"/>
  <c r="AE74" i="12" s="1"/>
  <c r="Y73" i="12"/>
  <c r="Y89" i="12" s="1"/>
  <c r="Z73" i="12"/>
  <c r="AA73" i="12" s="1"/>
  <c r="AB73" i="12" s="1"/>
  <c r="AA70" i="12"/>
  <c r="AB70" i="12" s="1"/>
  <c r="AB79" i="12"/>
  <c r="AC71" i="12"/>
  <c r="AD71" i="12" s="1"/>
  <c r="AE71" i="12" s="1"/>
  <c r="AF71" i="12" s="1"/>
  <c r="AC69" i="12"/>
  <c r="AD69" i="12" s="1"/>
  <c r="AD68" i="12"/>
  <c r="AB67" i="12"/>
  <c r="AB63" i="12"/>
  <c r="AC63" i="12" s="1"/>
  <c r="AD63" i="12" s="1"/>
  <c r="AE63" i="12" s="1"/>
  <c r="AF63" i="12" s="1"/>
  <c r="AG63" i="12" s="1"/>
  <c r="AH63" i="12" s="1"/>
  <c r="AI63" i="12" s="1"/>
  <c r="Z62" i="12"/>
  <c r="AA62" i="12"/>
  <c r="AB62" i="12" s="1"/>
  <c r="AH57" i="12"/>
  <c r="AI57" i="12" s="1"/>
  <c r="AE52" i="12"/>
  <c r="AE51" i="12"/>
  <c r="AF51" i="12" s="1"/>
  <c r="AA50" i="12"/>
  <c r="AC48" i="12"/>
  <c r="AD48" i="12" s="1"/>
  <c r="AB48" i="12"/>
  <c r="AB49" i="12"/>
  <c r="AI56" i="12"/>
  <c r="AG47" i="12"/>
  <c r="AH47" i="12" s="1"/>
  <c r="AI47" i="12" s="1"/>
  <c r="AE78" i="12"/>
  <c r="AF78" i="12" s="1"/>
  <c r="AG78" i="12" s="1"/>
  <c r="AH78" i="12" s="1"/>
  <c r="AI78" i="12" s="1"/>
  <c r="AE86" i="12"/>
  <c r="AF86" i="12" s="1"/>
  <c r="AG86" i="12" s="1"/>
  <c r="AH86" i="12" s="1"/>
  <c r="AI86" i="12" s="1"/>
  <c r="AG60" i="12"/>
  <c r="AH60" i="12" s="1"/>
  <c r="AI60" i="12" s="1"/>
  <c r="AE82" i="12"/>
  <c r="AF82" i="12" s="1"/>
  <c r="AG82" i="12" s="1"/>
  <c r="AH82" i="12" s="1"/>
  <c r="AI82" i="12" s="1"/>
  <c r="AD86" i="12"/>
  <c r="AB76" i="12"/>
  <c r="AC76" i="12" s="1"/>
  <c r="AC47" i="12"/>
  <c r="AD47" i="12" s="1"/>
  <c r="AE47" i="12" s="1"/>
  <c r="AF47" i="12" s="1"/>
  <c r="AF66" i="12"/>
  <c r="AG66" i="12" s="1"/>
  <c r="AH66" i="12" s="1"/>
  <c r="AI66" i="12" s="1"/>
  <c r="AG75" i="12"/>
  <c r="AH75" i="12" s="1"/>
  <c r="X90" i="12"/>
  <c r="AF74" i="12" l="1"/>
  <c r="AH74" i="12" s="1"/>
  <c r="AI74" i="12" s="1"/>
  <c r="AG74" i="12"/>
  <c r="AC73" i="12"/>
  <c r="AC70" i="12"/>
  <c r="AD70" i="12"/>
  <c r="AG71" i="12"/>
  <c r="AH71" i="12" s="1"/>
  <c r="AI71" i="12" s="1"/>
  <c r="AC79" i="12"/>
  <c r="AE69" i="12"/>
  <c r="AF69" i="12" s="1"/>
  <c r="AE68" i="12"/>
  <c r="AC67" i="12"/>
  <c r="AD67" i="12" s="1"/>
  <c r="AC62" i="12"/>
  <c r="AD62" i="12"/>
  <c r="AE62" i="12" s="1"/>
  <c r="AF52" i="12"/>
  <c r="AG52" i="12"/>
  <c r="AH52" i="12" s="1"/>
  <c r="AI52" i="12" s="1"/>
  <c r="AG51" i="12"/>
  <c r="AH51" i="12" s="1"/>
  <c r="AI51" i="12" s="1"/>
  <c r="AB50" i="12"/>
  <c r="AC50" i="12" s="1"/>
  <c r="AE48" i="12"/>
  <c r="AF48" i="12" s="1"/>
  <c r="AC49" i="12"/>
  <c r="AD49" i="12" s="1"/>
  <c r="AE49" i="12" s="1"/>
  <c r="AD76" i="12"/>
  <c r="AE76" i="12" s="1"/>
  <c r="AF76" i="12" s="1"/>
  <c r="AG76" i="12" s="1"/>
  <c r="AH76" i="12" s="1"/>
  <c r="AI76" i="12" s="1"/>
  <c r="AI75" i="12"/>
  <c r="Y90" i="12"/>
  <c r="Z89" i="12"/>
  <c r="AD73" i="12" l="1"/>
  <c r="AE73" i="12" s="1"/>
  <c r="AE70" i="12"/>
  <c r="AD79" i="12"/>
  <c r="AE79" i="12" s="1"/>
  <c r="AF79" i="12" s="1"/>
  <c r="AG69" i="12"/>
  <c r="AH69" i="12" s="1"/>
  <c r="AI69" i="12" s="1"/>
  <c r="AF68" i="12"/>
  <c r="AE67" i="12"/>
  <c r="AF67" i="12" s="1"/>
  <c r="AG67" i="12" s="1"/>
  <c r="AH67" i="12" s="1"/>
  <c r="AI67" i="12" s="1"/>
  <c r="AF62" i="12"/>
  <c r="AG62" i="12" s="1"/>
  <c r="AH62" i="12" s="1"/>
  <c r="AI62" i="12" s="1"/>
  <c r="AD50" i="12"/>
  <c r="AH48" i="12"/>
  <c r="AI48" i="12" s="1"/>
  <c r="AG48" i="12"/>
  <c r="AF49" i="12"/>
  <c r="AG49" i="12" s="1"/>
  <c r="AH49" i="12" s="1"/>
  <c r="AI49" i="12" s="1"/>
  <c r="AA89" i="12"/>
  <c r="Z90" i="12"/>
  <c r="AB89" i="12"/>
  <c r="AF73" i="12" l="1"/>
  <c r="AG73" i="12" s="1"/>
  <c r="AH73" i="12" s="1"/>
  <c r="AI73" i="12" s="1"/>
  <c r="AF70" i="12"/>
  <c r="AG70" i="12" s="1"/>
  <c r="AG79" i="12"/>
  <c r="AG68" i="12"/>
  <c r="AH68" i="12" s="1"/>
  <c r="AE50" i="12"/>
  <c r="AF50" i="12" s="1"/>
  <c r="AG50" i="12" s="1"/>
  <c r="AH50" i="12" s="1"/>
  <c r="AI50" i="12" s="1"/>
  <c r="AA90" i="12"/>
  <c r="AB90" i="12" s="1"/>
  <c r="AH70" i="12" l="1"/>
  <c r="AI70" i="12" s="1"/>
  <c r="AH79" i="12"/>
  <c r="AI79" i="12" s="1"/>
  <c r="AI68" i="12"/>
  <c r="AC89" i="12"/>
  <c r="AC90" i="12" s="1"/>
  <c r="AE89" i="12"/>
  <c r="AD89" i="12"/>
  <c r="AF89" i="12" l="1"/>
  <c r="AD90" i="12"/>
  <c r="AE90" i="12" s="1"/>
  <c r="AF90" i="12" l="1"/>
  <c r="AG89" i="12"/>
  <c r="AG90" i="12" l="1"/>
  <c r="AI89" i="12"/>
  <c r="AH89" i="12" l="1"/>
  <c r="AH90" i="12" s="1"/>
  <c r="AI90" i="12" s="1"/>
</calcChain>
</file>

<file path=xl/sharedStrings.xml><?xml version="1.0" encoding="utf-8"?>
<sst xmlns="http://schemas.openxmlformats.org/spreadsheetml/2006/main" count="130" uniqueCount="46">
  <si>
    <t>setup du github et des svn</t>
  </si>
  <si>
    <t>Première partie de la gestion</t>
  </si>
  <si>
    <t>Cahier des charges (revue 0)</t>
  </si>
  <si>
    <t>Choix de l'application</t>
  </si>
  <si>
    <t>setup de gestion de bugs</t>
  </si>
  <si>
    <t>Lecture du livre Software Quality Engineering</t>
  </si>
  <si>
    <t>Recherche documentaire</t>
  </si>
  <si>
    <t>installations des extensions chrome Trello plus &amp; ...</t>
  </si>
  <si>
    <t>Schéma bloc application (Entrées, sorties, compara...</t>
  </si>
  <si>
    <t>Pièces nécessaires (piezo)</t>
  </si>
  <si>
    <t>Analyse de temps d'opération pour la faisabilité</t>
  </si>
  <si>
    <t>-Diagramme de Gantt &amp; Courbes en 'S' (revue 1)</t>
  </si>
  <si>
    <t>-Présentation du produit (revue 1)</t>
  </si>
  <si>
    <t>-Gestion des risques (revue 1)</t>
  </si>
  <si>
    <t>-Contrat d'équipe (revue 1)</t>
  </si>
  <si>
    <t>-Cahier des charges (revue 1)</t>
  </si>
  <si>
    <t>-Gestion des risques (mise à jour) (revue 2)</t>
  </si>
  <si>
    <t>-Montage matériel (contraintes techniques de notre...</t>
  </si>
  <si>
    <t>-Diagramme d’états-transitions (UML 2) du prototyp...</t>
  </si>
  <si>
    <t>Rapport de droit # 2 (DATE À DÉTERMINER)</t>
  </si>
  <si>
    <t>Rapport de droit # 1 (DATE À DÉTERMINER)</t>
  </si>
  <si>
    <t>Présenter la détection de notre son (Méthode auto-...</t>
  </si>
  <si>
    <t>Diagramme d'états-transitions (UML 2) du prototype...</t>
  </si>
  <si>
    <t>Présenter la ou les fonctionnalités utilisant les ...</t>
  </si>
  <si>
    <t>Diagramme de fonctions du logiciel (Revue 4)</t>
  </si>
  <si>
    <t>Rapport Final (SEE DESCRIPTION) (DATE À DÉTERMINER...</t>
  </si>
  <si>
    <t>Gestion des listes et des cartes Trello</t>
  </si>
  <si>
    <t>Dettes sur commande de pièce</t>
  </si>
  <si>
    <t>Temps prévus</t>
  </si>
  <si>
    <t>Semaine #:</t>
  </si>
  <si>
    <t>Total :</t>
  </si>
  <si>
    <t xml:space="preserve">Avancement en temps : </t>
  </si>
  <si>
    <t>Pourcentage Avancement</t>
  </si>
  <si>
    <t>Due date  </t>
  </si>
  <si>
    <t>Rédaction de l'ébauche du plan d'Assurance Qualité...</t>
  </si>
  <si>
    <t>Assurance qualité (Voir Checklist) (Revue 3-4)</t>
  </si>
  <si>
    <t>Gestion des risques (MAJ) (Revue 3-4)</t>
  </si>
  <si>
    <t>Réunions</t>
  </si>
  <si>
    <t>Total Prévus :</t>
  </si>
  <si>
    <t>Temps Estimé Total/Personne :</t>
  </si>
  <si>
    <t>Temps Estimé/Semaine/Personne :</t>
  </si>
  <si>
    <t>Présentation Revue 1</t>
  </si>
  <si>
    <t>Présentation 2e Revue</t>
  </si>
  <si>
    <t>Semaine Débutant le :</t>
  </si>
  <si>
    <t>Comité PCB</t>
  </si>
  <si>
    <t>Schéma électrique de l'ensemble du prototype incl...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</si>
</sst>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0.5"/>
      <color rgb="FF393939"/>
      <name val="Arial"/>
      <family val="2"/>
    </font>
    <font>
      <sz val="10.5"/>
      <color rgb="FF000000"/>
      <name val="Arial"/>
      <family val="2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15" xfId="0" applyBorder="1"/>
    <xf numFmtId="0" fontId="0" fillId="4" borderId="0" xfId="0" applyFill="1"/>
    <xf numFmtId="0" fontId="0" fillId="4" borderId="1" xfId="0" applyFill="1" applyBorder="1"/>
    <xf numFmtId="0" fontId="0" fillId="4" borderId="15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16" xfId="0" applyBorder="1"/>
    <xf numFmtId="0" fontId="0" fillId="0" borderId="17" xfId="0" applyBorder="1"/>
    <xf numFmtId="0" fontId="0" fillId="7" borderId="1" xfId="0" applyFill="1" applyBorder="1"/>
    <xf numFmtId="0" fontId="0" fillId="7" borderId="15" xfId="0" applyFill="1" applyBorder="1"/>
    <xf numFmtId="0" fontId="0" fillId="7" borderId="9" xfId="0" applyFill="1" applyBorder="1"/>
    <xf numFmtId="0" fontId="0" fillId="7" borderId="10" xfId="0" applyFill="1" applyBorder="1"/>
    <xf numFmtId="9" fontId="0" fillId="4" borderId="5" xfId="0" applyNumberFormat="1" applyFill="1" applyBorder="1"/>
    <xf numFmtId="9" fontId="0" fillId="4" borderId="6" xfId="0" applyNumberFormat="1" applyFill="1" applyBorder="1"/>
    <xf numFmtId="9" fontId="0" fillId="0" borderId="14" xfId="0" applyNumberFormat="1" applyBorder="1"/>
    <xf numFmtId="9" fontId="0" fillId="0" borderId="1" xfId="0" applyNumberFormat="1" applyBorder="1"/>
    <xf numFmtId="9" fontId="0" fillId="0" borderId="15" xfId="0" applyNumberFormat="1" applyBorder="1"/>
    <xf numFmtId="9" fontId="0" fillId="4" borderId="14" xfId="0" applyNumberFormat="1" applyFill="1" applyBorder="1"/>
    <xf numFmtId="9" fontId="0" fillId="4" borderId="1" xfId="0" applyNumberFormat="1" applyFill="1" applyBorder="1"/>
    <xf numFmtId="9" fontId="0" fillId="4" borderId="15" xfId="0" applyNumberFormat="1" applyFill="1" applyBorder="1"/>
    <xf numFmtId="9" fontId="0" fillId="7" borderId="1" xfId="0" applyNumberFormat="1" applyFill="1" applyBorder="1"/>
    <xf numFmtId="9" fontId="0" fillId="7" borderId="15" xfId="0" applyNumberFormat="1" applyFill="1" applyBorder="1"/>
    <xf numFmtId="9" fontId="0" fillId="7" borderId="9" xfId="0" applyNumberFormat="1" applyFill="1" applyBorder="1"/>
    <xf numFmtId="9" fontId="0" fillId="7" borderId="10" xfId="0" applyNumberFormat="1" applyFill="1" applyBorder="1"/>
    <xf numFmtId="0" fontId="0" fillId="5" borderId="21" xfId="0" applyFill="1" applyBorder="1"/>
    <xf numFmtId="0" fontId="0" fillId="6" borderId="21" xfId="0" applyFill="1" applyBorder="1"/>
    <xf numFmtId="0" fontId="5" fillId="7" borderId="1" xfId="0" applyFont="1" applyFill="1" applyBorder="1"/>
    <xf numFmtId="0" fontId="0" fillId="8" borderId="5" xfId="0" applyFill="1" applyBorder="1"/>
    <xf numFmtId="0" fontId="0" fillId="5" borderId="12" xfId="0" applyFill="1" applyBorder="1"/>
    <xf numFmtId="0" fontId="0" fillId="0" borderId="20" xfId="0" applyFont="1" applyBorder="1" applyAlignment="1">
      <alignment horizontal="right"/>
    </xf>
    <xf numFmtId="0" fontId="0" fillId="4" borderId="16" xfId="0" applyFill="1" applyBorder="1"/>
    <xf numFmtId="0" fontId="0" fillId="4" borderId="25" xfId="0" applyFill="1" applyBorder="1"/>
    <xf numFmtId="0" fontId="0" fillId="0" borderId="11" xfId="0" applyFont="1" applyBorder="1" applyAlignment="1">
      <alignment horizontal="right"/>
    </xf>
    <xf numFmtId="0" fontId="5" fillId="4" borderId="5" xfId="1" applyFont="1" applyFill="1" applyBorder="1" applyAlignment="1">
      <alignment vertical="top"/>
    </xf>
    <xf numFmtId="0" fontId="5" fillId="4" borderId="6" xfId="0" applyFont="1" applyFill="1" applyBorder="1"/>
    <xf numFmtId="0" fontId="5" fillId="4" borderId="7" xfId="0" applyFont="1" applyFill="1" applyBorder="1"/>
    <xf numFmtId="0" fontId="5" fillId="2" borderId="14" xfId="1" applyFont="1" applyFill="1" applyBorder="1" applyAlignment="1">
      <alignment vertical="top"/>
    </xf>
    <xf numFmtId="0" fontId="5" fillId="0" borderId="1" xfId="0" applyFont="1" applyBorder="1"/>
    <xf numFmtId="0" fontId="5" fillId="0" borderId="15" xfId="0" applyFont="1" applyBorder="1"/>
    <xf numFmtId="0" fontId="5" fillId="4" borderId="14" xfId="1" applyFont="1" applyFill="1" applyBorder="1" applyAlignment="1">
      <alignment vertical="top"/>
    </xf>
    <xf numFmtId="0" fontId="5" fillId="4" borderId="1" xfId="0" applyFont="1" applyFill="1" applyBorder="1"/>
    <xf numFmtId="0" fontId="5" fillId="4" borderId="15" xfId="0" applyFont="1" applyFill="1" applyBorder="1"/>
    <xf numFmtId="0" fontId="2" fillId="4" borderId="26" xfId="1" applyFill="1" applyBorder="1" applyAlignment="1">
      <alignment vertical="top"/>
    </xf>
    <xf numFmtId="0" fontId="2" fillId="2" borderId="19" xfId="1" applyFill="1" applyBorder="1" applyAlignment="1">
      <alignment vertical="top"/>
    </xf>
    <xf numFmtId="0" fontId="2" fillId="4" borderId="19" xfId="1" applyFill="1" applyBorder="1" applyAlignment="1">
      <alignment vertical="top"/>
    </xf>
    <xf numFmtId="0" fontId="4" fillId="7" borderId="19" xfId="1" applyFont="1" applyFill="1" applyBorder="1" applyAlignment="1">
      <alignment vertical="top"/>
    </xf>
    <xf numFmtId="0" fontId="2" fillId="7" borderId="27" xfId="1" applyFill="1" applyBorder="1" applyAlignment="1">
      <alignment vertical="top"/>
    </xf>
    <xf numFmtId="0" fontId="1" fillId="0" borderId="28" xfId="0" applyFont="1" applyBorder="1" applyAlignment="1">
      <alignment horizontal="right"/>
    </xf>
    <xf numFmtId="0" fontId="2" fillId="3" borderId="19" xfId="1" applyFill="1" applyBorder="1" applyAlignment="1">
      <alignment vertical="top"/>
    </xf>
    <xf numFmtId="0" fontId="0" fillId="3" borderId="1" xfId="0" applyFill="1" applyBorder="1"/>
    <xf numFmtId="0" fontId="0" fillId="3" borderId="15" xfId="0" applyFill="1" applyBorder="1"/>
    <xf numFmtId="22" fontId="7" fillId="3" borderId="0" xfId="0" applyNumberFormat="1" applyFont="1" applyFill="1" applyAlignment="1">
      <alignment vertical="top"/>
    </xf>
    <xf numFmtId="0" fontId="2" fillId="3" borderId="0" xfId="1" applyFill="1" applyAlignment="1">
      <alignment vertical="top"/>
    </xf>
    <xf numFmtId="0" fontId="6" fillId="3" borderId="0" xfId="0" applyFont="1" applyFill="1" applyAlignment="1">
      <alignment horizontal="left" vertical="center"/>
    </xf>
    <xf numFmtId="0" fontId="0" fillId="3" borderId="18" xfId="0" applyFill="1" applyBorder="1"/>
    <xf numFmtId="0" fontId="6" fillId="3" borderId="0" xfId="0" applyFont="1" applyFill="1" applyAlignment="1">
      <alignment horizontal="right" vertical="center"/>
    </xf>
    <xf numFmtId="0" fontId="2" fillId="4" borderId="32" xfId="1" applyFill="1" applyBorder="1" applyAlignment="1">
      <alignment vertical="top"/>
    </xf>
    <xf numFmtId="0" fontId="2" fillId="3" borderId="33" xfId="1" applyFill="1" applyBorder="1" applyAlignment="1">
      <alignment vertical="top"/>
    </xf>
    <xf numFmtId="0" fontId="2" fillId="4" borderId="33" xfId="1" applyFill="1" applyBorder="1" applyAlignment="1">
      <alignment vertical="top"/>
    </xf>
    <xf numFmtId="0" fontId="2" fillId="2" borderId="33" xfId="1" applyFill="1" applyBorder="1" applyAlignment="1">
      <alignment vertical="top"/>
    </xf>
    <xf numFmtId="22" fontId="7" fillId="3" borderId="30" xfId="0" applyNumberFormat="1" applyFont="1" applyFill="1" applyBorder="1" applyAlignment="1">
      <alignment vertical="top"/>
    </xf>
    <xf numFmtId="22" fontId="7" fillId="4" borderId="29" xfId="0" applyNumberFormat="1" applyFont="1" applyFill="1" applyBorder="1" applyAlignment="1">
      <alignment vertical="top"/>
    </xf>
    <xf numFmtId="22" fontId="7" fillId="4" borderId="30" xfId="0" applyNumberFormat="1" applyFont="1" applyFill="1" applyBorder="1" applyAlignment="1">
      <alignment vertical="top"/>
    </xf>
    <xf numFmtId="0" fontId="6" fillId="3" borderId="29" xfId="0" applyFont="1" applyFill="1" applyBorder="1" applyAlignment="1">
      <alignment horizontal="left" vertical="center"/>
    </xf>
    <xf numFmtId="9" fontId="5" fillId="4" borderId="6" xfId="0" applyNumberFormat="1" applyFont="1" applyFill="1" applyBorder="1"/>
    <xf numFmtId="9" fontId="5" fillId="0" borderId="1" xfId="0" applyNumberFormat="1" applyFont="1" applyBorder="1"/>
    <xf numFmtId="9" fontId="5" fillId="4" borderId="1" xfId="0" applyNumberFormat="1" applyFont="1" applyFill="1" applyBorder="1"/>
    <xf numFmtId="9" fontId="5" fillId="7" borderId="1" xfId="0" applyNumberFormat="1" applyFont="1" applyFill="1" applyBorder="1"/>
    <xf numFmtId="9" fontId="0" fillId="3" borderId="1" xfId="0" applyNumberFormat="1" applyFill="1" applyBorder="1"/>
    <xf numFmtId="0" fontId="2" fillId="4" borderId="35" xfId="1" applyFill="1" applyBorder="1" applyAlignment="1">
      <alignment vertical="top"/>
    </xf>
    <xf numFmtId="0" fontId="2" fillId="3" borderId="36" xfId="1" applyFill="1" applyBorder="1" applyAlignment="1">
      <alignment vertical="top"/>
    </xf>
    <xf numFmtId="0" fontId="2" fillId="4" borderId="36" xfId="1" applyFill="1" applyBorder="1" applyAlignment="1">
      <alignment vertical="top"/>
    </xf>
    <xf numFmtId="0" fontId="2" fillId="2" borderId="36" xfId="1" applyFill="1" applyBorder="1" applyAlignment="1">
      <alignment vertical="top"/>
    </xf>
    <xf numFmtId="0" fontId="7" fillId="3" borderId="33" xfId="0" applyNumberFormat="1" applyFont="1" applyFill="1" applyBorder="1" applyAlignment="1">
      <alignment vertical="top"/>
    </xf>
    <xf numFmtId="9" fontId="5" fillId="4" borderId="7" xfId="0" applyNumberFormat="1" applyFont="1" applyFill="1" applyBorder="1"/>
    <xf numFmtId="9" fontId="5" fillId="0" borderId="15" xfId="0" applyNumberFormat="1" applyFont="1" applyBorder="1"/>
    <xf numFmtId="9" fontId="5" fillId="4" borderId="15" xfId="0" applyNumberFormat="1" applyFont="1" applyFill="1" applyBorder="1"/>
    <xf numFmtId="9" fontId="4" fillId="7" borderId="14" xfId="1" applyNumberFormat="1" applyFont="1" applyFill="1" applyBorder="1" applyAlignment="1">
      <alignment vertical="top"/>
    </xf>
    <xf numFmtId="9" fontId="2" fillId="4" borderId="14" xfId="1" applyNumberFormat="1" applyFill="1" applyBorder="1" applyAlignment="1">
      <alignment vertical="top"/>
    </xf>
    <xf numFmtId="9" fontId="2" fillId="2" borderId="14" xfId="1" applyNumberFormat="1" applyFill="1" applyBorder="1" applyAlignment="1">
      <alignment vertical="top"/>
    </xf>
    <xf numFmtId="9" fontId="2" fillId="3" borderId="14" xfId="1" applyNumberFormat="1" applyFill="1" applyBorder="1" applyAlignment="1">
      <alignment vertical="top"/>
    </xf>
    <xf numFmtId="9" fontId="0" fillId="3" borderId="15" xfId="0" applyNumberFormat="1" applyFill="1" applyBorder="1"/>
    <xf numFmtId="9" fontId="2" fillId="7" borderId="8" xfId="1" applyNumberFormat="1" applyFill="1" applyBorder="1" applyAlignment="1">
      <alignment vertical="top"/>
    </xf>
    <xf numFmtId="0" fontId="1" fillId="0" borderId="29" xfId="0" applyFont="1" applyBorder="1"/>
    <xf numFmtId="2" fontId="0" fillId="0" borderId="31" xfId="0" applyNumberFormat="1" applyBorder="1"/>
    <xf numFmtId="22" fontId="7" fillId="3" borderId="39" xfId="0" applyNumberFormat="1" applyFont="1" applyFill="1" applyBorder="1" applyAlignment="1">
      <alignment vertical="top"/>
    </xf>
    <xf numFmtId="0" fontId="2" fillId="3" borderId="40" xfId="1" applyFill="1" applyBorder="1" applyAlignment="1">
      <alignment vertical="top"/>
    </xf>
    <xf numFmtId="0" fontId="2" fillId="3" borderId="41" xfId="1" applyFill="1" applyBorder="1" applyAlignment="1">
      <alignment vertical="top"/>
    </xf>
    <xf numFmtId="0" fontId="0" fillId="3" borderId="42" xfId="0" applyFill="1" applyBorder="1"/>
    <xf numFmtId="0" fontId="0" fillId="3" borderId="43" xfId="0" applyFill="1" applyBorder="1"/>
    <xf numFmtId="22" fontId="7" fillId="4" borderId="39" xfId="0" applyNumberFormat="1" applyFont="1" applyFill="1" applyBorder="1" applyAlignment="1">
      <alignment vertical="top"/>
    </xf>
    <xf numFmtId="0" fontId="2" fillId="4" borderId="40" xfId="1" applyFill="1" applyBorder="1" applyAlignment="1">
      <alignment vertical="top"/>
    </xf>
    <xf numFmtId="0" fontId="2" fillId="4" borderId="41" xfId="1" applyFill="1" applyBorder="1" applyAlignment="1">
      <alignment vertical="top"/>
    </xf>
    <xf numFmtId="0" fontId="0" fillId="4" borderId="42" xfId="0" applyFill="1" applyBorder="1"/>
    <xf numFmtId="0" fontId="0" fillId="4" borderId="43" xfId="0" applyFill="1" applyBorder="1"/>
    <xf numFmtId="9" fontId="0" fillId="3" borderId="42" xfId="0" applyNumberFormat="1" applyFill="1" applyBorder="1"/>
    <xf numFmtId="9" fontId="0" fillId="3" borderId="43" xfId="0" applyNumberFormat="1" applyFill="1" applyBorder="1"/>
    <xf numFmtId="9" fontId="2" fillId="4" borderId="41" xfId="1" applyNumberFormat="1" applyFill="1" applyBorder="1" applyAlignment="1">
      <alignment vertical="top"/>
    </xf>
    <xf numFmtId="9" fontId="0" fillId="4" borderId="42" xfId="0" applyNumberFormat="1" applyFill="1" applyBorder="1"/>
    <xf numFmtId="9" fontId="0" fillId="4" borderId="43" xfId="0" applyNumberFormat="1" applyFill="1" applyBorder="1"/>
    <xf numFmtId="9" fontId="2" fillId="3" borderId="41" xfId="1" applyNumberFormat="1" applyFill="1" applyBorder="1" applyAlignment="1">
      <alignment vertical="top"/>
    </xf>
    <xf numFmtId="0" fontId="0" fillId="0" borderId="20" xfId="0" applyBorder="1"/>
    <xf numFmtId="0" fontId="0" fillId="6" borderId="44" xfId="0" applyFill="1" applyBorder="1"/>
    <xf numFmtId="0" fontId="0" fillId="0" borderId="45" xfId="0" applyFont="1" applyBorder="1" applyAlignment="1">
      <alignment horizontal="right"/>
    </xf>
    <xf numFmtId="0" fontId="0" fillId="5" borderId="46" xfId="0" applyFill="1" applyBorder="1"/>
    <xf numFmtId="164" fontId="8" fillId="0" borderId="11" xfId="0" applyNumberFormat="1" applyFont="1" applyBorder="1" applyAlignment="1">
      <alignment horizontal="center" vertical="center" textRotation="90"/>
    </xf>
    <xf numFmtId="164" fontId="8" fillId="0" borderId="12" xfId="0" applyNumberFormat="1" applyFont="1" applyBorder="1" applyAlignment="1">
      <alignment horizontal="center" vertical="center" textRotation="90"/>
    </xf>
    <xf numFmtId="0" fontId="8" fillId="0" borderId="0" xfId="0" applyFont="1" applyAlignment="1">
      <alignment horizontal="right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21" xfId="0" applyFill="1" applyBorder="1"/>
    <xf numFmtId="0" fontId="0" fillId="9" borderId="38" xfId="0" applyFill="1" applyBorder="1"/>
    <xf numFmtId="0" fontId="0" fillId="9" borderId="46" xfId="0" applyFill="1" applyBorder="1"/>
    <xf numFmtId="0" fontId="0" fillId="9" borderId="47" xfId="0" applyFill="1" applyBorder="1"/>
    <xf numFmtId="164" fontId="8" fillId="7" borderId="12" xfId="0" applyNumberFormat="1" applyFont="1" applyFill="1" applyBorder="1" applyAlignment="1">
      <alignment horizontal="center" vertical="center" textRotation="90"/>
    </xf>
    <xf numFmtId="164" fontId="8" fillId="3" borderId="12" xfId="0" applyNumberFormat="1" applyFont="1" applyFill="1" applyBorder="1" applyAlignment="1">
      <alignment horizontal="center" vertical="center" textRotation="90"/>
    </xf>
    <xf numFmtId="164" fontId="8" fillId="7" borderId="13" xfId="0" applyNumberFormat="1" applyFont="1" applyFill="1" applyBorder="1" applyAlignment="1">
      <alignment horizontal="center" vertical="center" textRotation="90"/>
    </xf>
    <xf numFmtId="22" fontId="7" fillId="3" borderId="31" xfId="0" applyNumberFormat="1" applyFont="1" applyFill="1" applyBorder="1" applyAlignment="1">
      <alignment vertical="top"/>
    </xf>
    <xf numFmtId="0" fontId="2" fillId="3" borderId="34" xfId="1" applyFill="1" applyBorder="1" applyAlignment="1">
      <alignment vertical="top"/>
    </xf>
    <xf numFmtId="0" fontId="2" fillId="3" borderId="37" xfId="1" applyFill="1" applyBorder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Courbe en S</a:t>
            </a:r>
            <a:r>
              <a:rPr lang="fr-CA" baseline="0"/>
              <a:t> - Projet S5_P1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CBTP - Budget</c:v>
          </c:tx>
          <c:xVal>
            <c:numRef>
              <c:f>Prévus!$C$3:$Q$3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Prévus!$C$41:$Q$41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78.5</c:v>
                </c:pt>
                <c:pt idx="3">
                  <c:v>134.5</c:v>
                </c:pt>
                <c:pt idx="4">
                  <c:v>207.5</c:v>
                </c:pt>
                <c:pt idx="5">
                  <c:v>261.5</c:v>
                </c:pt>
                <c:pt idx="6">
                  <c:v>328</c:v>
                </c:pt>
                <c:pt idx="7">
                  <c:v>366.5</c:v>
                </c:pt>
                <c:pt idx="8">
                  <c:v>366.5</c:v>
                </c:pt>
                <c:pt idx="9">
                  <c:v>411.5</c:v>
                </c:pt>
                <c:pt idx="10">
                  <c:v>477.5</c:v>
                </c:pt>
                <c:pt idx="11">
                  <c:v>585.5</c:v>
                </c:pt>
                <c:pt idx="12">
                  <c:v>637.5</c:v>
                </c:pt>
                <c:pt idx="13">
                  <c:v>694.5</c:v>
                </c:pt>
                <c:pt idx="14">
                  <c:v>750.5</c:v>
                </c:pt>
              </c:numCache>
            </c:numRef>
          </c:yVal>
          <c:smooth val="1"/>
        </c:ser>
        <c:ser>
          <c:idx val="1"/>
          <c:order val="1"/>
          <c:tx>
            <c:v>CBTE - Valeur Acquise</c:v>
          </c:tx>
          <c:xVal>
            <c:numRef>
              <c:f>'Valeur Acquise'!$U$44:$AI$44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'Valeur Acquise'!$U$90:$AI$90</c:f>
              <c:numCache>
                <c:formatCode>General</c:formatCode>
                <c:ptCount val="15"/>
                <c:pt idx="0">
                  <c:v>0</c:v>
                </c:pt>
                <c:pt idx="1">
                  <c:v>6.6000000000000005</c:v>
                </c:pt>
                <c:pt idx="2">
                  <c:v>35.800000000000004</c:v>
                </c:pt>
                <c:pt idx="3">
                  <c:v>49.100000000000009</c:v>
                </c:pt>
                <c:pt idx="4">
                  <c:v>147.44999999999999</c:v>
                </c:pt>
                <c:pt idx="5">
                  <c:v>220.95</c:v>
                </c:pt>
                <c:pt idx="6">
                  <c:v>269.64999999999998</c:v>
                </c:pt>
                <c:pt idx="7">
                  <c:v>327.17999999999995</c:v>
                </c:pt>
                <c:pt idx="8">
                  <c:v>327.17999999999995</c:v>
                </c:pt>
                <c:pt idx="9">
                  <c:v>327.17999999999995</c:v>
                </c:pt>
                <c:pt idx="10">
                  <c:v>327.17999999999995</c:v>
                </c:pt>
                <c:pt idx="11">
                  <c:v>327.17999999999995</c:v>
                </c:pt>
                <c:pt idx="12">
                  <c:v>327.17999999999995</c:v>
                </c:pt>
                <c:pt idx="13">
                  <c:v>327.17999999999995</c:v>
                </c:pt>
                <c:pt idx="14">
                  <c:v>327.17999999999995</c:v>
                </c:pt>
              </c:numCache>
            </c:numRef>
          </c:yVal>
          <c:smooth val="1"/>
        </c:ser>
        <c:ser>
          <c:idx val="2"/>
          <c:order val="2"/>
          <c:tx>
            <c:v>CRTE - Coût</c:v>
          </c:tx>
          <c:xVal>
            <c:numRef>
              <c:f>Coût!$C$3:$Q$3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Coût!$C$41:$Q$41</c:f>
              <c:numCache>
                <c:formatCode>General</c:formatCode>
                <c:ptCount val="15"/>
                <c:pt idx="0">
                  <c:v>0</c:v>
                </c:pt>
                <c:pt idx="1">
                  <c:v>23.25</c:v>
                </c:pt>
                <c:pt idx="2">
                  <c:v>59.25</c:v>
                </c:pt>
                <c:pt idx="3">
                  <c:v>95.25</c:v>
                </c:pt>
                <c:pt idx="4">
                  <c:v>150.44999999999999</c:v>
                </c:pt>
                <c:pt idx="5">
                  <c:v>182.45</c:v>
                </c:pt>
                <c:pt idx="6">
                  <c:v>218.7</c:v>
                </c:pt>
                <c:pt idx="7">
                  <c:v>233.85</c:v>
                </c:pt>
                <c:pt idx="8">
                  <c:v>233.85</c:v>
                </c:pt>
                <c:pt idx="9">
                  <c:v>233.85</c:v>
                </c:pt>
                <c:pt idx="10">
                  <c:v>233.85</c:v>
                </c:pt>
                <c:pt idx="11">
                  <c:v>233.85</c:v>
                </c:pt>
                <c:pt idx="12">
                  <c:v>233.85</c:v>
                </c:pt>
                <c:pt idx="13">
                  <c:v>233.85</c:v>
                </c:pt>
                <c:pt idx="14">
                  <c:v>233.85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00096"/>
        <c:axId val="227730944"/>
      </c:scatterChart>
      <c:valAx>
        <c:axId val="2277000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Semaine</a:t>
                </a:r>
                <a:r>
                  <a:rPr lang="fr-CA" baseline="0"/>
                  <a:t>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730944"/>
        <c:crosses val="autoZero"/>
        <c:crossBetween val="midCat"/>
      </c:valAx>
      <c:valAx>
        <c:axId val="227730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Avencement</a:t>
                </a:r>
                <a:r>
                  <a:rPr lang="fr-CA" baseline="0"/>
                  <a:t> en temps (h)</a:t>
                </a:r>
                <a:endParaRPr lang="fr-CA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770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76199</xdr:rowOff>
    </xdr:from>
    <xdr:to>
      <xdr:col>16</xdr:col>
      <xdr:colOff>590551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VaDLeSka" TargetMode="External"/><Relationship Id="rId18" Type="http://schemas.openxmlformats.org/officeDocument/2006/relationships/hyperlink" Target="https://trello.com/c/OOScutbH" TargetMode="External"/><Relationship Id="rId26" Type="http://schemas.openxmlformats.org/officeDocument/2006/relationships/hyperlink" Target="https://trello.com/c/UdenkUsU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itAPMAhZ" TargetMode="External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vlAqCheN" TargetMode="External"/><Relationship Id="rId17" Type="http://schemas.openxmlformats.org/officeDocument/2006/relationships/hyperlink" Target="https://trello.com/c/cmS7QA05" TargetMode="External"/><Relationship Id="rId25" Type="http://schemas.openxmlformats.org/officeDocument/2006/relationships/hyperlink" Target="https://trello.com/c/icKJTMJz" TargetMode="External"/><Relationship Id="rId33" Type="http://schemas.openxmlformats.org/officeDocument/2006/relationships/hyperlink" Target="https://trello.com/c/VsY2jEmc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RiiVSjzL" TargetMode="External"/><Relationship Id="rId20" Type="http://schemas.openxmlformats.org/officeDocument/2006/relationships/hyperlink" Target="https://trello.com/c/pvLMTg07" TargetMode="External"/><Relationship Id="rId29" Type="http://schemas.openxmlformats.org/officeDocument/2006/relationships/hyperlink" Target="https://trello.com/c/F9sZzn8p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qWkfQeMv" TargetMode="External"/><Relationship Id="rId24" Type="http://schemas.openxmlformats.org/officeDocument/2006/relationships/hyperlink" Target="https://trello.com/c/VIYOibO9" TargetMode="External"/><Relationship Id="rId32" Type="http://schemas.openxmlformats.org/officeDocument/2006/relationships/hyperlink" Target="https://trello.com/c/bfX0VG6K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cKwMwuv7" TargetMode="External"/><Relationship Id="rId23" Type="http://schemas.openxmlformats.org/officeDocument/2006/relationships/hyperlink" Target="https://trello.com/c/XvDBzLHY" TargetMode="External"/><Relationship Id="rId28" Type="http://schemas.openxmlformats.org/officeDocument/2006/relationships/hyperlink" Target="https://trello.com/c/z4EiGIUG" TargetMode="External"/><Relationship Id="rId10" Type="http://schemas.openxmlformats.org/officeDocument/2006/relationships/hyperlink" Target="https://trello.com/c/Yay37DYj" TargetMode="External"/><Relationship Id="rId19" Type="http://schemas.openxmlformats.org/officeDocument/2006/relationships/hyperlink" Target="https://trello.com/c/Bjw3pE2P" TargetMode="External"/><Relationship Id="rId31" Type="http://schemas.openxmlformats.org/officeDocument/2006/relationships/hyperlink" Target="https://trello.com/c/xL8Cz5ju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OZ5eOZhq" TargetMode="External"/><Relationship Id="rId22" Type="http://schemas.openxmlformats.org/officeDocument/2006/relationships/hyperlink" Target="https://trello.com/c/mLbbB0Xg" TargetMode="External"/><Relationship Id="rId27" Type="http://schemas.openxmlformats.org/officeDocument/2006/relationships/hyperlink" Target="https://trello.com/c/E3MGQv9U" TargetMode="External"/><Relationship Id="rId30" Type="http://schemas.openxmlformats.org/officeDocument/2006/relationships/hyperlink" Target="https://trello.com/c/c3gJ5JY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VaDLeSka" TargetMode="External"/><Relationship Id="rId18" Type="http://schemas.openxmlformats.org/officeDocument/2006/relationships/hyperlink" Target="https://trello.com/c/OOScutbH" TargetMode="External"/><Relationship Id="rId26" Type="http://schemas.openxmlformats.org/officeDocument/2006/relationships/hyperlink" Target="https://trello.com/c/UdenkUsU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itAPMAhZ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vlAqCheN" TargetMode="External"/><Relationship Id="rId17" Type="http://schemas.openxmlformats.org/officeDocument/2006/relationships/hyperlink" Target="https://trello.com/c/cmS7QA05" TargetMode="External"/><Relationship Id="rId25" Type="http://schemas.openxmlformats.org/officeDocument/2006/relationships/hyperlink" Target="https://trello.com/c/icKJTMJz" TargetMode="External"/><Relationship Id="rId33" Type="http://schemas.openxmlformats.org/officeDocument/2006/relationships/hyperlink" Target="https://trello.com/c/VsY2jEmc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RiiVSjzL" TargetMode="External"/><Relationship Id="rId20" Type="http://schemas.openxmlformats.org/officeDocument/2006/relationships/hyperlink" Target="https://trello.com/c/pvLMTg07" TargetMode="External"/><Relationship Id="rId29" Type="http://schemas.openxmlformats.org/officeDocument/2006/relationships/hyperlink" Target="https://trello.com/c/F9sZzn8p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qWkfQeMv" TargetMode="External"/><Relationship Id="rId24" Type="http://schemas.openxmlformats.org/officeDocument/2006/relationships/hyperlink" Target="https://trello.com/c/VIYOibO9" TargetMode="External"/><Relationship Id="rId32" Type="http://schemas.openxmlformats.org/officeDocument/2006/relationships/hyperlink" Target="https://trello.com/c/bfX0VG6K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cKwMwuv7" TargetMode="External"/><Relationship Id="rId23" Type="http://schemas.openxmlformats.org/officeDocument/2006/relationships/hyperlink" Target="https://trello.com/c/XvDBzLHY" TargetMode="External"/><Relationship Id="rId28" Type="http://schemas.openxmlformats.org/officeDocument/2006/relationships/hyperlink" Target="https://trello.com/c/z4EiGIUG" TargetMode="External"/><Relationship Id="rId10" Type="http://schemas.openxmlformats.org/officeDocument/2006/relationships/hyperlink" Target="https://trello.com/c/Yay37DYj" TargetMode="External"/><Relationship Id="rId19" Type="http://schemas.openxmlformats.org/officeDocument/2006/relationships/hyperlink" Target="https://trello.com/c/Bjw3pE2P" TargetMode="External"/><Relationship Id="rId31" Type="http://schemas.openxmlformats.org/officeDocument/2006/relationships/hyperlink" Target="https://trello.com/c/xL8Cz5ju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OZ5eOZhq" TargetMode="External"/><Relationship Id="rId22" Type="http://schemas.openxmlformats.org/officeDocument/2006/relationships/hyperlink" Target="https://trello.com/c/mLbbB0Xg" TargetMode="External"/><Relationship Id="rId27" Type="http://schemas.openxmlformats.org/officeDocument/2006/relationships/hyperlink" Target="https://trello.com/c/E3MGQv9U" TargetMode="External"/><Relationship Id="rId30" Type="http://schemas.openxmlformats.org/officeDocument/2006/relationships/hyperlink" Target="https://trello.com/c/c3gJ5JY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VaDLeSka" TargetMode="External"/><Relationship Id="rId18" Type="http://schemas.openxmlformats.org/officeDocument/2006/relationships/hyperlink" Target="https://trello.com/c/OOScutbH" TargetMode="External"/><Relationship Id="rId26" Type="http://schemas.openxmlformats.org/officeDocument/2006/relationships/hyperlink" Target="https://trello.com/c/UdenkUsU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itAPMAhZ" TargetMode="External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vlAqCheN" TargetMode="External"/><Relationship Id="rId17" Type="http://schemas.openxmlformats.org/officeDocument/2006/relationships/hyperlink" Target="https://trello.com/c/cmS7QA05" TargetMode="External"/><Relationship Id="rId25" Type="http://schemas.openxmlformats.org/officeDocument/2006/relationships/hyperlink" Target="https://trello.com/c/icKJTMJz" TargetMode="External"/><Relationship Id="rId33" Type="http://schemas.openxmlformats.org/officeDocument/2006/relationships/hyperlink" Target="https://trello.com/c/VsY2jEmc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RiiVSjzL" TargetMode="External"/><Relationship Id="rId20" Type="http://schemas.openxmlformats.org/officeDocument/2006/relationships/hyperlink" Target="https://trello.com/c/pvLMTg07" TargetMode="External"/><Relationship Id="rId29" Type="http://schemas.openxmlformats.org/officeDocument/2006/relationships/hyperlink" Target="https://trello.com/c/F9sZzn8p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qWkfQeMv" TargetMode="External"/><Relationship Id="rId24" Type="http://schemas.openxmlformats.org/officeDocument/2006/relationships/hyperlink" Target="https://trello.com/c/VIYOibO9" TargetMode="External"/><Relationship Id="rId32" Type="http://schemas.openxmlformats.org/officeDocument/2006/relationships/hyperlink" Target="https://trello.com/c/bfX0VG6K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cKwMwuv7" TargetMode="External"/><Relationship Id="rId23" Type="http://schemas.openxmlformats.org/officeDocument/2006/relationships/hyperlink" Target="https://trello.com/c/XvDBzLHY" TargetMode="External"/><Relationship Id="rId28" Type="http://schemas.openxmlformats.org/officeDocument/2006/relationships/hyperlink" Target="https://trello.com/c/z4EiGIUG" TargetMode="External"/><Relationship Id="rId10" Type="http://schemas.openxmlformats.org/officeDocument/2006/relationships/hyperlink" Target="https://trello.com/c/Yay37DYj" TargetMode="External"/><Relationship Id="rId19" Type="http://schemas.openxmlformats.org/officeDocument/2006/relationships/hyperlink" Target="https://trello.com/c/Bjw3pE2P" TargetMode="External"/><Relationship Id="rId31" Type="http://schemas.openxmlformats.org/officeDocument/2006/relationships/hyperlink" Target="https://trello.com/c/xL8Cz5ju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OZ5eOZhq" TargetMode="External"/><Relationship Id="rId22" Type="http://schemas.openxmlformats.org/officeDocument/2006/relationships/hyperlink" Target="https://trello.com/c/mLbbB0Xg" TargetMode="External"/><Relationship Id="rId27" Type="http://schemas.openxmlformats.org/officeDocument/2006/relationships/hyperlink" Target="https://trello.com/c/E3MGQv9U" TargetMode="External"/><Relationship Id="rId30" Type="http://schemas.openxmlformats.org/officeDocument/2006/relationships/hyperlink" Target="https://trello.com/c/c3gJ5JY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showGridLines="0" topLeftCell="A13" zoomScaleNormal="100" workbookViewId="0">
      <selection activeCell="E32" sqref="E32"/>
    </sheetView>
  </sheetViews>
  <sheetFormatPr defaultRowHeight="15" x14ac:dyDescent="0.25"/>
  <cols>
    <col min="1" max="1" width="20.28515625" customWidth="1"/>
    <col min="2" max="2" width="53.7109375" customWidth="1"/>
    <col min="3" max="17" width="5.7109375" customWidth="1"/>
    <col min="18" max="18" width="13.140625" customWidth="1"/>
    <col min="19" max="19" width="47.5703125" customWidth="1"/>
  </cols>
  <sheetData>
    <row r="1" spans="1:49" ht="15.75" thickBot="1" x14ac:dyDescent="0.3">
      <c r="C1" s="122" t="s">
        <v>28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ht="86.25" customHeight="1" thickBot="1" x14ac:dyDescent="0.3">
      <c r="B2" s="109" t="s">
        <v>43</v>
      </c>
      <c r="C2" s="107">
        <v>42736</v>
      </c>
      <c r="D2" s="116">
        <v>42743</v>
      </c>
      <c r="E2" s="108">
        <v>42750</v>
      </c>
      <c r="F2" s="116">
        <v>42757</v>
      </c>
      <c r="G2" s="108">
        <v>42764</v>
      </c>
      <c r="H2" s="116">
        <v>42771</v>
      </c>
      <c r="I2" s="108">
        <v>42778</v>
      </c>
      <c r="J2" s="116">
        <v>42785</v>
      </c>
      <c r="K2" s="108">
        <v>42792</v>
      </c>
      <c r="L2" s="117">
        <v>42799</v>
      </c>
      <c r="M2" s="116">
        <v>42806</v>
      </c>
      <c r="N2" s="108">
        <v>42813</v>
      </c>
      <c r="O2" s="116">
        <v>42820</v>
      </c>
      <c r="P2" s="108">
        <v>42827</v>
      </c>
      <c r="Q2" s="118">
        <v>42834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15.75" thickBot="1" x14ac:dyDescent="0.3">
      <c r="A3" s="57" t="s">
        <v>33</v>
      </c>
      <c r="B3" s="49" t="s">
        <v>29</v>
      </c>
      <c r="C3" s="105">
        <v>0</v>
      </c>
      <c r="D3" s="106">
        <v>1</v>
      </c>
      <c r="E3" s="106">
        <v>2</v>
      </c>
      <c r="F3" s="106">
        <v>3</v>
      </c>
      <c r="G3" s="106">
        <v>4</v>
      </c>
      <c r="H3" s="114">
        <v>5</v>
      </c>
      <c r="I3" s="114">
        <v>6</v>
      </c>
      <c r="J3" s="114">
        <v>7</v>
      </c>
      <c r="K3" s="106">
        <v>8</v>
      </c>
      <c r="L3" s="106">
        <v>9</v>
      </c>
      <c r="M3" s="106">
        <v>10</v>
      </c>
      <c r="N3" s="106">
        <v>11</v>
      </c>
      <c r="O3" s="106">
        <v>12</v>
      </c>
      <c r="P3" s="114">
        <v>13</v>
      </c>
      <c r="Q3" s="115">
        <v>14</v>
      </c>
      <c r="R3" s="55"/>
      <c r="S3" s="5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49" s="3" customFormat="1" x14ac:dyDescent="0.25">
      <c r="A4" s="63">
        <v>42758.5</v>
      </c>
      <c r="B4" s="58" t="s">
        <v>0</v>
      </c>
      <c r="C4" s="35"/>
      <c r="D4" s="36">
        <v>0.25</v>
      </c>
      <c r="E4" s="36"/>
      <c r="F4" s="36"/>
      <c r="G4" s="36">
        <v>4.25</v>
      </c>
      <c r="H4" s="36"/>
      <c r="I4" s="36"/>
      <c r="J4" s="36"/>
      <c r="K4" s="36"/>
      <c r="L4" s="36"/>
      <c r="M4" s="36"/>
      <c r="N4" s="36"/>
      <c r="O4" s="36"/>
      <c r="P4" s="36"/>
      <c r="Q4" s="37"/>
      <c r="R4" s="53"/>
      <c r="S4" s="54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s="6" customFormat="1" x14ac:dyDescent="0.25">
      <c r="A5" s="62">
        <v>42769.5</v>
      </c>
      <c r="B5" s="59" t="s">
        <v>1</v>
      </c>
      <c r="C5" s="38"/>
      <c r="D5" s="39"/>
      <c r="E5" s="39">
        <v>3</v>
      </c>
      <c r="F5" s="39">
        <v>3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  <c r="R5" s="53"/>
      <c r="S5" s="54"/>
    </row>
    <row r="6" spans="1:49" s="3" customFormat="1" x14ac:dyDescent="0.25">
      <c r="A6" s="64">
        <v>42769.5</v>
      </c>
      <c r="B6" s="60" t="s">
        <v>2</v>
      </c>
      <c r="C6" s="41"/>
      <c r="D6" s="42"/>
      <c r="E6" s="42"/>
      <c r="F6" s="42"/>
      <c r="G6" s="42">
        <v>3.5</v>
      </c>
      <c r="H6" s="42"/>
      <c r="I6" s="42"/>
      <c r="J6" s="42"/>
      <c r="K6" s="42"/>
      <c r="L6" s="42"/>
      <c r="M6" s="42"/>
      <c r="N6" s="42"/>
      <c r="O6" s="42"/>
      <c r="P6" s="42"/>
      <c r="Q6" s="43"/>
      <c r="R6" s="53"/>
      <c r="S6" s="54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6" customFormat="1" x14ac:dyDescent="0.25">
      <c r="A7" s="62">
        <v>42769.5</v>
      </c>
      <c r="B7" s="59" t="s">
        <v>3</v>
      </c>
      <c r="C7" s="38"/>
      <c r="D7" s="39"/>
      <c r="E7" s="39"/>
      <c r="F7" s="39"/>
      <c r="G7" s="39">
        <v>4.5</v>
      </c>
      <c r="H7" s="39"/>
      <c r="I7" s="39"/>
      <c r="J7" s="39"/>
      <c r="K7" s="39"/>
      <c r="L7" s="39"/>
      <c r="M7" s="39"/>
      <c r="N7" s="39"/>
      <c r="O7" s="39"/>
      <c r="P7" s="39"/>
      <c r="Q7" s="40"/>
      <c r="R7" s="53"/>
      <c r="S7" s="54"/>
    </row>
    <row r="8" spans="1:49" s="3" customFormat="1" x14ac:dyDescent="0.25">
      <c r="A8" s="64">
        <v>42769.5</v>
      </c>
      <c r="B8" s="60" t="s">
        <v>4</v>
      </c>
      <c r="C8" s="41"/>
      <c r="D8" s="42"/>
      <c r="E8" s="42"/>
      <c r="F8" s="42"/>
      <c r="G8" s="42">
        <v>3</v>
      </c>
      <c r="H8" s="42"/>
      <c r="I8" s="42"/>
      <c r="J8" s="42"/>
      <c r="K8" s="42"/>
      <c r="L8" s="42"/>
      <c r="M8" s="42"/>
      <c r="N8" s="42"/>
      <c r="O8" s="42"/>
      <c r="P8" s="42"/>
      <c r="Q8" s="43"/>
      <c r="R8" s="53"/>
      <c r="S8" s="5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6" customFormat="1" x14ac:dyDescent="0.25">
      <c r="A9" s="62">
        <v>42771.5</v>
      </c>
      <c r="B9" s="59" t="s">
        <v>5</v>
      </c>
      <c r="C9" s="38"/>
      <c r="D9" s="39"/>
      <c r="E9" s="39"/>
      <c r="F9" s="39"/>
      <c r="G9" s="39">
        <v>2</v>
      </c>
      <c r="H9" s="39"/>
      <c r="I9" s="39"/>
      <c r="J9" s="39"/>
      <c r="K9" s="39"/>
      <c r="L9" s="39"/>
      <c r="M9" s="39"/>
      <c r="N9" s="39"/>
      <c r="O9" s="39"/>
      <c r="P9" s="39"/>
      <c r="Q9" s="40"/>
      <c r="R9" s="53"/>
      <c r="S9" s="54"/>
    </row>
    <row r="10" spans="1:49" s="3" customFormat="1" x14ac:dyDescent="0.25">
      <c r="A10" s="64">
        <v>42772.5</v>
      </c>
      <c r="B10" s="60" t="s">
        <v>6</v>
      </c>
      <c r="C10" s="41"/>
      <c r="D10" s="42">
        <v>3</v>
      </c>
      <c r="E10" s="42">
        <v>3</v>
      </c>
      <c r="F10" s="42">
        <v>3</v>
      </c>
      <c r="G10" s="42">
        <v>3</v>
      </c>
      <c r="H10" s="42"/>
      <c r="I10" s="42"/>
      <c r="J10" s="42"/>
      <c r="K10" s="42"/>
      <c r="L10" s="42"/>
      <c r="M10" s="42"/>
      <c r="N10" s="42"/>
      <c r="O10" s="42"/>
      <c r="P10" s="42"/>
      <c r="Q10" s="43"/>
      <c r="R10" s="53"/>
      <c r="S10" s="54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6" customFormat="1" x14ac:dyDescent="0.25">
      <c r="A11" s="62">
        <v>42772.5</v>
      </c>
      <c r="B11" s="59" t="s">
        <v>7</v>
      </c>
      <c r="C11" s="38"/>
      <c r="D11" s="39"/>
      <c r="E11" s="39"/>
      <c r="F11" s="39"/>
      <c r="G11" s="39">
        <v>1</v>
      </c>
      <c r="H11" s="39"/>
      <c r="I11" s="39"/>
      <c r="J11" s="39"/>
      <c r="K11" s="39"/>
      <c r="L11" s="39"/>
      <c r="M11" s="39"/>
      <c r="N11" s="39"/>
      <c r="O11" s="39"/>
      <c r="P11" s="39"/>
      <c r="Q11" s="40"/>
      <c r="R11" s="53"/>
      <c r="S11" s="54"/>
    </row>
    <row r="12" spans="1:49" s="3" customFormat="1" x14ac:dyDescent="0.25">
      <c r="A12" s="64">
        <v>42773.5</v>
      </c>
      <c r="B12" s="60" t="s">
        <v>8</v>
      </c>
      <c r="C12" s="41"/>
      <c r="D12" s="42"/>
      <c r="E12" s="42"/>
      <c r="F12" s="42"/>
      <c r="G12" s="42">
        <v>1.5</v>
      </c>
      <c r="H12" s="42"/>
      <c r="I12" s="42">
        <v>2</v>
      </c>
      <c r="J12" s="42"/>
      <c r="K12" s="42"/>
      <c r="L12" s="42"/>
      <c r="M12" s="42"/>
      <c r="N12" s="42"/>
      <c r="O12" s="42"/>
      <c r="P12" s="42"/>
      <c r="Q12" s="43"/>
      <c r="R12" s="53"/>
      <c r="S12" s="5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6" customFormat="1" x14ac:dyDescent="0.25">
      <c r="A13" s="62">
        <v>42775.5</v>
      </c>
      <c r="B13" s="59" t="s">
        <v>9</v>
      </c>
      <c r="C13" s="38"/>
      <c r="D13" s="39">
        <v>2</v>
      </c>
      <c r="E13" s="39"/>
      <c r="F13" s="39"/>
      <c r="G13" s="39">
        <v>3.29</v>
      </c>
      <c r="H13" s="39">
        <v>1.5</v>
      </c>
      <c r="I13" s="39">
        <v>2</v>
      </c>
      <c r="J13" s="39">
        <v>2</v>
      </c>
      <c r="K13" s="39"/>
      <c r="L13" s="39"/>
      <c r="M13" s="39"/>
      <c r="N13" s="39"/>
      <c r="O13" s="39"/>
      <c r="P13" s="39"/>
      <c r="Q13" s="40"/>
      <c r="R13" s="53"/>
      <c r="S13" s="54"/>
    </row>
    <row r="14" spans="1:49" s="3" customFormat="1" x14ac:dyDescent="0.25">
      <c r="A14" s="64">
        <v>42777.5</v>
      </c>
      <c r="B14" s="60" t="s">
        <v>10</v>
      </c>
      <c r="C14" s="41"/>
      <c r="D14" s="42"/>
      <c r="E14" s="42"/>
      <c r="F14" s="42"/>
      <c r="G14" s="42"/>
      <c r="H14" s="42">
        <v>16</v>
      </c>
      <c r="I14" s="42"/>
      <c r="J14" s="42"/>
      <c r="K14" s="42"/>
      <c r="L14" s="42"/>
      <c r="M14" s="42"/>
      <c r="N14" s="42"/>
      <c r="O14" s="42"/>
      <c r="P14" s="42"/>
      <c r="Q14" s="43"/>
      <c r="R14" s="53"/>
      <c r="S14" s="54"/>
      <c r="T14" s="53"/>
      <c r="U14" s="5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s="6" customFormat="1" x14ac:dyDescent="0.25">
      <c r="A15" s="62">
        <v>42777.5</v>
      </c>
      <c r="B15" s="59" t="s">
        <v>11</v>
      </c>
      <c r="C15" s="38"/>
      <c r="D15" s="39"/>
      <c r="E15" s="39"/>
      <c r="F15" s="39"/>
      <c r="G15" s="39">
        <v>4.5</v>
      </c>
      <c r="H15" s="39">
        <v>3</v>
      </c>
      <c r="I15" s="39">
        <v>2</v>
      </c>
      <c r="J15" s="39">
        <v>1.5</v>
      </c>
      <c r="K15" s="39"/>
      <c r="L15" s="39"/>
      <c r="M15" s="39"/>
      <c r="N15" s="39"/>
      <c r="O15" s="39"/>
      <c r="P15" s="39"/>
      <c r="Q15" s="40"/>
      <c r="R15" s="53"/>
      <c r="S15" s="54"/>
    </row>
    <row r="16" spans="1:49" s="3" customFormat="1" x14ac:dyDescent="0.25">
      <c r="A16" s="64">
        <v>42777.5</v>
      </c>
      <c r="B16" s="60" t="s">
        <v>34</v>
      </c>
      <c r="C16" s="41"/>
      <c r="D16" s="42"/>
      <c r="E16" s="42"/>
      <c r="F16" s="42"/>
      <c r="G16" s="42">
        <v>4.16</v>
      </c>
      <c r="H16" s="42">
        <v>2</v>
      </c>
      <c r="I16" s="42">
        <v>4.5</v>
      </c>
      <c r="J16" s="42">
        <v>1</v>
      </c>
      <c r="K16" s="42"/>
      <c r="L16" s="42"/>
      <c r="M16" s="42"/>
      <c r="N16" s="42"/>
      <c r="O16" s="42"/>
      <c r="P16" s="42"/>
      <c r="Q16" s="43"/>
      <c r="R16" s="53"/>
      <c r="S16" s="54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s="6" customFormat="1" x14ac:dyDescent="0.25">
      <c r="A17" s="62">
        <v>42777.5</v>
      </c>
      <c r="B17" s="59" t="s">
        <v>12</v>
      </c>
      <c r="C17" s="38"/>
      <c r="D17" s="39"/>
      <c r="E17" s="39"/>
      <c r="F17" s="39"/>
      <c r="G17" s="39">
        <v>1</v>
      </c>
      <c r="H17" s="39"/>
      <c r="I17" s="39">
        <v>1</v>
      </c>
      <c r="J17" s="39"/>
      <c r="K17" s="39"/>
      <c r="L17" s="39"/>
      <c r="M17" s="39"/>
      <c r="N17" s="39"/>
      <c r="O17" s="39"/>
      <c r="P17" s="39"/>
      <c r="Q17" s="40"/>
      <c r="R17" s="53"/>
      <c r="S17" s="54"/>
    </row>
    <row r="18" spans="1:49" s="3" customFormat="1" x14ac:dyDescent="0.25">
      <c r="A18" s="64">
        <v>42777.5</v>
      </c>
      <c r="B18" s="60" t="s">
        <v>13</v>
      </c>
      <c r="C18" s="41"/>
      <c r="D18" s="42"/>
      <c r="E18" s="42"/>
      <c r="F18" s="42"/>
      <c r="G18" s="42">
        <v>2.5</v>
      </c>
      <c r="H18" s="42"/>
      <c r="I18" s="42"/>
      <c r="J18" s="42"/>
      <c r="K18" s="42"/>
      <c r="L18" s="42"/>
      <c r="M18" s="42"/>
      <c r="N18" s="42"/>
      <c r="O18" s="42"/>
      <c r="P18" s="42"/>
      <c r="Q18" s="43"/>
      <c r="R18" s="53"/>
      <c r="S18" s="54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s="6" customFormat="1" x14ac:dyDescent="0.25">
      <c r="A19" s="62">
        <v>42777.5</v>
      </c>
      <c r="B19" s="59" t="s">
        <v>14</v>
      </c>
      <c r="C19" s="38"/>
      <c r="D19" s="39"/>
      <c r="E19" s="39"/>
      <c r="F19" s="39"/>
      <c r="G19" s="39">
        <v>1</v>
      </c>
      <c r="H19" s="39"/>
      <c r="I19" s="39">
        <v>2</v>
      </c>
      <c r="J19" s="39"/>
      <c r="K19" s="39"/>
      <c r="L19" s="39"/>
      <c r="M19" s="39"/>
      <c r="N19" s="39"/>
      <c r="O19" s="39"/>
      <c r="P19" s="39"/>
      <c r="Q19" s="40"/>
      <c r="R19" s="53"/>
      <c r="S19" s="54"/>
    </row>
    <row r="20" spans="1:49" s="3" customFormat="1" x14ac:dyDescent="0.25">
      <c r="A20" s="64">
        <v>42777.5</v>
      </c>
      <c r="B20" s="60" t="s">
        <v>15</v>
      </c>
      <c r="C20" s="41"/>
      <c r="D20" s="42"/>
      <c r="E20" s="42"/>
      <c r="F20" s="42"/>
      <c r="G20" s="42">
        <v>5.5</v>
      </c>
      <c r="H20" s="42"/>
      <c r="I20" s="42">
        <v>3</v>
      </c>
      <c r="J20" s="42"/>
      <c r="K20" s="42"/>
      <c r="L20" s="42"/>
      <c r="M20" s="42"/>
      <c r="N20" s="42"/>
      <c r="O20" s="42"/>
      <c r="P20" s="42"/>
      <c r="Q20" s="43"/>
      <c r="R20" s="53"/>
      <c r="S20" s="5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s="6" customFormat="1" x14ac:dyDescent="0.25">
      <c r="A21" s="62">
        <v>42789.5</v>
      </c>
      <c r="B21" s="59" t="s">
        <v>16</v>
      </c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  <c r="R21" s="53"/>
      <c r="S21" s="54"/>
    </row>
    <row r="22" spans="1:49" s="3" customFormat="1" x14ac:dyDescent="0.25">
      <c r="A22" s="64">
        <v>42789.5</v>
      </c>
      <c r="B22" s="60" t="s">
        <v>17</v>
      </c>
      <c r="C22" s="41"/>
      <c r="D22" s="42"/>
      <c r="E22" s="42"/>
      <c r="F22" s="42"/>
      <c r="G22" s="42"/>
      <c r="H22" s="42"/>
      <c r="I22" s="42"/>
      <c r="J22" s="42">
        <v>5</v>
      </c>
      <c r="K22" s="42"/>
      <c r="L22" s="42"/>
      <c r="M22" s="42"/>
      <c r="N22" s="42"/>
      <c r="O22" s="42"/>
      <c r="P22" s="42"/>
      <c r="Q22" s="43"/>
      <c r="R22" s="53"/>
      <c r="S22" s="5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s="6" customFormat="1" x14ac:dyDescent="0.25">
      <c r="A23" s="62">
        <v>42789.5</v>
      </c>
      <c r="B23" s="59" t="s">
        <v>18</v>
      </c>
      <c r="C23" s="38"/>
      <c r="D23" s="39"/>
      <c r="E23" s="39"/>
      <c r="F23" s="39"/>
      <c r="G23" s="39"/>
      <c r="H23" s="39"/>
      <c r="I23" s="39">
        <v>2</v>
      </c>
      <c r="J23" s="39">
        <v>4</v>
      </c>
      <c r="K23" s="39"/>
      <c r="L23" s="39"/>
      <c r="M23" s="39"/>
      <c r="N23" s="39"/>
      <c r="O23" s="39"/>
      <c r="P23" s="39"/>
      <c r="Q23" s="40"/>
      <c r="R23" s="53"/>
      <c r="S23" s="54"/>
      <c r="T23" s="53"/>
      <c r="U23" s="54"/>
    </row>
    <row r="24" spans="1:49" s="3" customFormat="1" x14ac:dyDescent="0.25">
      <c r="A24" s="64">
        <v>42795.5</v>
      </c>
      <c r="B24" s="60" t="s">
        <v>20</v>
      </c>
      <c r="C24" s="47"/>
      <c r="D24" s="2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53"/>
      <c r="S24" s="54"/>
      <c r="T24" s="53"/>
      <c r="U24" s="5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25">
      <c r="A25" s="62">
        <v>42795.5</v>
      </c>
      <c r="B25" s="61" t="s">
        <v>19</v>
      </c>
      <c r="C25" s="47"/>
      <c r="D25" s="2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53"/>
      <c r="S25" s="54"/>
      <c r="T25" s="53"/>
      <c r="U25" s="5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s="3" customFormat="1" x14ac:dyDescent="0.25">
      <c r="A26" s="64">
        <v>42823.5</v>
      </c>
      <c r="B26" s="60" t="s">
        <v>35</v>
      </c>
      <c r="C26" s="4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/>
      <c r="R26" s="53"/>
      <c r="S26" s="54"/>
      <c r="T26" s="53"/>
      <c r="U26" s="5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25">
      <c r="A27" s="62">
        <v>42823.5</v>
      </c>
      <c r="B27" s="61" t="s">
        <v>36</v>
      </c>
      <c r="C27" s="4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53"/>
      <c r="S27" s="54"/>
      <c r="T27" s="53"/>
      <c r="U27" s="5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s="3" customFormat="1" x14ac:dyDescent="0.25">
      <c r="A28" s="64">
        <v>42807.5</v>
      </c>
      <c r="B28" s="60" t="s">
        <v>21</v>
      </c>
      <c r="C28" s="46"/>
      <c r="D28" s="4"/>
      <c r="E28" s="4"/>
      <c r="F28" s="4"/>
      <c r="G28" s="4"/>
      <c r="H28" s="4"/>
      <c r="I28" s="4">
        <v>3</v>
      </c>
      <c r="J28" s="4"/>
      <c r="K28" s="4"/>
      <c r="L28" s="4"/>
      <c r="M28" s="4"/>
      <c r="N28" s="4"/>
      <c r="O28" s="4"/>
      <c r="P28" s="4"/>
      <c r="Q28" s="5"/>
      <c r="R28" s="53"/>
      <c r="S28" s="54"/>
      <c r="T28" s="53"/>
      <c r="U28" s="5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25">
      <c r="A29" s="62">
        <v>42811.5</v>
      </c>
      <c r="B29" s="61" t="s">
        <v>22</v>
      </c>
      <c r="C29" s="4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53"/>
      <c r="S29" s="54"/>
      <c r="T29" s="53"/>
      <c r="U29" s="5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s="3" customFormat="1" x14ac:dyDescent="0.25">
      <c r="A30" s="64">
        <v>42823.5</v>
      </c>
      <c r="B30" s="60" t="s">
        <v>23</v>
      </c>
      <c r="C30" s="4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5"/>
      <c r="R30" s="53"/>
      <c r="S30" s="54"/>
      <c r="T30" s="53"/>
      <c r="U30" s="5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5">
      <c r="A31" s="62">
        <v>42843.5</v>
      </c>
      <c r="B31" s="61" t="s">
        <v>37</v>
      </c>
      <c r="C31" s="45"/>
      <c r="D31" s="1">
        <v>18</v>
      </c>
      <c r="E31" s="1">
        <v>27</v>
      </c>
      <c r="F31" s="1">
        <v>27</v>
      </c>
      <c r="G31" s="1">
        <v>9</v>
      </c>
      <c r="H31" s="1"/>
      <c r="I31" s="1">
        <v>1</v>
      </c>
      <c r="J31" s="1">
        <v>0.5</v>
      </c>
      <c r="K31" s="1"/>
      <c r="L31" s="1"/>
      <c r="M31" s="1"/>
      <c r="N31" s="1"/>
      <c r="O31" s="1"/>
      <c r="P31" s="1"/>
      <c r="Q31" s="2"/>
      <c r="R31" s="53"/>
      <c r="S31" s="54"/>
      <c r="T31" s="53"/>
      <c r="U31" s="5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3" customFormat="1" x14ac:dyDescent="0.25">
      <c r="A32" s="64">
        <v>42823.5</v>
      </c>
      <c r="B32" s="60" t="s">
        <v>45</v>
      </c>
      <c r="C32" s="4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5"/>
      <c r="R32" s="53"/>
      <c r="S32" s="54"/>
      <c r="T32" s="53"/>
      <c r="U32" s="5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s="6" customFormat="1" x14ac:dyDescent="0.25">
      <c r="A33" s="62">
        <v>42823.5</v>
      </c>
      <c r="B33" s="59" t="s">
        <v>24</v>
      </c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2"/>
      <c r="R33" s="53"/>
      <c r="S33" s="54"/>
      <c r="T33" s="53"/>
      <c r="U33" s="54"/>
    </row>
    <row r="34" spans="1:49" s="3" customFormat="1" x14ac:dyDescent="0.25">
      <c r="A34" s="64">
        <v>42843.5</v>
      </c>
      <c r="B34" s="60" t="s">
        <v>25</v>
      </c>
      <c r="C34" s="4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5"/>
      <c r="R34" s="53"/>
      <c r="S34" s="54"/>
      <c r="T34" s="53"/>
      <c r="U34" s="5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s="6" customFormat="1" x14ac:dyDescent="0.25">
      <c r="A35" s="62">
        <v>42843.5</v>
      </c>
      <c r="B35" s="59" t="s">
        <v>26</v>
      </c>
      <c r="C35" s="50"/>
      <c r="D35" s="51"/>
      <c r="E35" s="51">
        <v>3</v>
      </c>
      <c r="F35" s="51">
        <v>3</v>
      </c>
      <c r="G35" s="51">
        <v>1.5</v>
      </c>
      <c r="H35" s="51">
        <v>0.5</v>
      </c>
      <c r="I35" s="51">
        <v>0.5</v>
      </c>
      <c r="J35" s="51">
        <v>0.15</v>
      </c>
      <c r="K35" s="51"/>
      <c r="L35" s="51"/>
      <c r="M35" s="51"/>
      <c r="N35" s="51"/>
      <c r="O35" s="51"/>
      <c r="P35" s="51"/>
      <c r="Q35" s="52"/>
      <c r="R35" s="53"/>
      <c r="S35" s="54"/>
      <c r="T35" s="53"/>
      <c r="U35" s="54"/>
    </row>
    <row r="36" spans="1:49" s="6" customFormat="1" x14ac:dyDescent="0.25">
      <c r="A36" s="92">
        <v>42788.5</v>
      </c>
      <c r="B36" s="93" t="s">
        <v>41</v>
      </c>
      <c r="C36" s="94"/>
      <c r="D36" s="95"/>
      <c r="E36" s="95"/>
      <c r="F36" s="95"/>
      <c r="G36" s="95"/>
      <c r="H36" s="95"/>
      <c r="I36" s="95">
        <v>3.25</v>
      </c>
      <c r="J36" s="95">
        <v>1</v>
      </c>
      <c r="K36" s="95"/>
      <c r="L36" s="95"/>
      <c r="M36" s="95"/>
      <c r="N36" s="95"/>
      <c r="O36" s="95"/>
      <c r="P36" s="95"/>
      <c r="Q36" s="96"/>
      <c r="R36" s="53"/>
      <c r="S36" s="54"/>
      <c r="T36" s="53"/>
      <c r="U36" s="54"/>
    </row>
    <row r="37" spans="1:49" s="6" customFormat="1" x14ac:dyDescent="0.25">
      <c r="A37" s="87">
        <v>42823.5</v>
      </c>
      <c r="B37" s="88" t="s">
        <v>44</v>
      </c>
      <c r="C37" s="89"/>
      <c r="D37" s="90"/>
      <c r="E37" s="90"/>
      <c r="F37" s="90"/>
      <c r="G37" s="90"/>
      <c r="H37" s="90">
        <v>9</v>
      </c>
      <c r="I37" s="90">
        <v>10</v>
      </c>
      <c r="J37" s="90"/>
      <c r="K37" s="90"/>
      <c r="L37" s="90"/>
      <c r="M37" s="90"/>
      <c r="N37" s="90"/>
      <c r="O37" s="90"/>
      <c r="P37" s="90"/>
      <c r="Q37" s="91"/>
      <c r="R37" s="53"/>
      <c r="S37" s="54"/>
      <c r="T37" s="53"/>
      <c r="U37" s="54"/>
    </row>
    <row r="38" spans="1:49" s="6" customFormat="1" x14ac:dyDescent="0.25">
      <c r="A38" s="92">
        <v>42823.5</v>
      </c>
      <c r="B38" s="93" t="s">
        <v>42</v>
      </c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6"/>
      <c r="R38" s="53"/>
      <c r="S38" s="54"/>
      <c r="T38" s="53"/>
      <c r="U38" s="54"/>
    </row>
    <row r="39" spans="1:49" ht="15.75" thickBot="1" x14ac:dyDescent="0.3">
      <c r="A39" s="119">
        <v>42843.5</v>
      </c>
      <c r="B39" s="120" t="s">
        <v>27</v>
      </c>
      <c r="C39" s="48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53"/>
      <c r="S39" s="54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</row>
    <row r="40" spans="1:49" x14ac:dyDescent="0.25">
      <c r="B40" s="7" t="s">
        <v>30</v>
      </c>
      <c r="C40" s="8">
        <f t="shared" ref="C40:Q40" si="0">SUM(C4:C39)</f>
        <v>0</v>
      </c>
      <c r="D40" s="8">
        <f t="shared" si="0"/>
        <v>23.25</v>
      </c>
      <c r="E40" s="8">
        <f t="shared" si="0"/>
        <v>36</v>
      </c>
      <c r="F40" s="8">
        <f t="shared" si="0"/>
        <v>36</v>
      </c>
      <c r="G40" s="8">
        <f>SUM(G4:G39)</f>
        <v>55.2</v>
      </c>
      <c r="H40" s="8">
        <f t="shared" si="0"/>
        <v>32</v>
      </c>
      <c r="I40" s="8">
        <f t="shared" si="0"/>
        <v>36.25</v>
      </c>
      <c r="J40" s="8">
        <f t="shared" si="0"/>
        <v>15.15</v>
      </c>
      <c r="K40" s="8">
        <f t="shared" si="0"/>
        <v>0</v>
      </c>
      <c r="L40" s="8">
        <f t="shared" si="0"/>
        <v>0</v>
      </c>
      <c r="M40" s="8">
        <f t="shared" si="0"/>
        <v>0</v>
      </c>
      <c r="N40" s="8">
        <f t="shared" si="0"/>
        <v>0</v>
      </c>
      <c r="O40" s="8">
        <f t="shared" si="0"/>
        <v>0</v>
      </c>
      <c r="P40" s="8">
        <f t="shared" si="0"/>
        <v>0</v>
      </c>
      <c r="Q40" s="9">
        <f t="shared" si="0"/>
        <v>0</v>
      </c>
      <c r="R40" s="5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x14ac:dyDescent="0.25">
      <c r="B41" s="7" t="s">
        <v>31</v>
      </c>
      <c r="C41" s="8">
        <f>C40</f>
        <v>0</v>
      </c>
      <c r="D41" s="8">
        <f>D40</f>
        <v>23.25</v>
      </c>
      <c r="E41" s="8">
        <f>D41+E40</f>
        <v>59.25</v>
      </c>
      <c r="F41" s="8">
        <f t="shared" ref="F41:Q41" si="1">E41+F40</f>
        <v>95.25</v>
      </c>
      <c r="G41" s="8">
        <f t="shared" si="1"/>
        <v>150.44999999999999</v>
      </c>
      <c r="H41" s="8">
        <f t="shared" si="1"/>
        <v>182.45</v>
      </c>
      <c r="I41" s="8">
        <f t="shared" si="1"/>
        <v>218.7</v>
      </c>
      <c r="J41" s="8">
        <f t="shared" si="1"/>
        <v>233.85</v>
      </c>
      <c r="K41" s="8">
        <f t="shared" si="1"/>
        <v>233.85</v>
      </c>
      <c r="L41" s="8">
        <f t="shared" si="1"/>
        <v>233.85</v>
      </c>
      <c r="M41" s="8">
        <f t="shared" si="1"/>
        <v>233.85</v>
      </c>
      <c r="N41" s="8">
        <f t="shared" si="1"/>
        <v>233.85</v>
      </c>
      <c r="O41" s="8">
        <f t="shared" si="1"/>
        <v>233.85</v>
      </c>
      <c r="P41" s="8">
        <f t="shared" si="1"/>
        <v>233.85</v>
      </c>
      <c r="Q41" s="8">
        <f t="shared" si="1"/>
        <v>233.85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:49" x14ac:dyDescent="0.25"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</sheetData>
  <mergeCells count="1">
    <mergeCell ref="C1:Q1"/>
  </mergeCells>
  <hyperlinks>
    <hyperlink ref="B4" r:id="rId1" tooltip="Go to Trello card" display="https://trello.com/c/WO5lYQNN"/>
    <hyperlink ref="B5" r:id="rId2" tooltip="Go to Trello card" display="https://trello.com/c/zAqzn7Ie"/>
    <hyperlink ref="B6" r:id="rId3" tooltip="Go to Trello card" display="https://trello.com/c/8kfel6Z6"/>
    <hyperlink ref="B7" r:id="rId4" tooltip="Go to Trello card" display="https://trello.com/c/kXAy2N1X"/>
    <hyperlink ref="B8" r:id="rId5" tooltip="Go to Trello card" display="https://trello.com/c/y6NJiklg"/>
    <hyperlink ref="B9" r:id="rId6" tooltip="Go to Trello card" display="https://trello.com/c/jVuhIXKs"/>
    <hyperlink ref="B10" r:id="rId7" tooltip="Go to Trello card" display="https://trello.com/c/KeVlvfGV"/>
    <hyperlink ref="B11" r:id="rId8" tooltip="Go to Trello card" display="https://trello.com/c/fq5bxVCp"/>
    <hyperlink ref="B12" r:id="rId9" tooltip="Go to Trello card" display="https://trello.com/c/8LCium6B"/>
    <hyperlink ref="B13" r:id="rId10" tooltip="Go to Trello card" display="https://trello.com/c/Yay37DYj"/>
    <hyperlink ref="B15" r:id="rId11" tooltip="Go to Trello card" display="https://trello.com/c/qWkfQeMv"/>
    <hyperlink ref="B17" r:id="rId12" tooltip="Go to Trello card" display="https://trello.com/c/vlAqCheN"/>
    <hyperlink ref="B18" r:id="rId13" tooltip="Go to Trello card" display="https://trello.com/c/VaDLeSka"/>
    <hyperlink ref="B19" r:id="rId14" tooltip="Go to Trello card" display="https://trello.com/c/OZ5eOZhq"/>
    <hyperlink ref="B20" r:id="rId15" tooltip="Go to Trello card" display="https://trello.com/c/cKwMwuv7"/>
    <hyperlink ref="B22" r:id="rId16" tooltip="Go to Trello card" display="https://trello.com/c/RiiVSjzL"/>
    <hyperlink ref="B16" r:id="rId17" tooltip="Go to Trello card" display="https://trello.com/c/cmS7QA05"/>
    <hyperlink ref="B14" r:id="rId18" tooltip="Go to Trello card" display="https://trello.com/c/OOScutbH"/>
    <hyperlink ref="B21" r:id="rId19" tooltip="Go to Trello card" display="https://trello.com/c/Bjw3pE2P"/>
    <hyperlink ref="B23" r:id="rId20" tooltip="Go to Trello card" display="https://trello.com/c/pvLMTg07"/>
    <hyperlink ref="B24" r:id="rId21" tooltip="Go to Trello card" display="https://trello.com/c/itAPMAhZ"/>
    <hyperlink ref="B25" r:id="rId22" tooltip="Go to Trello card" display="https://trello.com/c/mLbbB0Xg"/>
    <hyperlink ref="B26" r:id="rId23" tooltip="Go to Trello card" display="https://trello.com/c/XvDBzLHY"/>
    <hyperlink ref="B27" r:id="rId24" tooltip="Go to Trello card" display="https://trello.com/c/VIYOibO9"/>
    <hyperlink ref="B28" r:id="rId25" tooltip="Go to Trello card" display="https://trello.com/c/icKJTMJz"/>
    <hyperlink ref="B29" r:id="rId26" tooltip="Go to Trello card" display="https://trello.com/c/UdenkUsU"/>
    <hyperlink ref="B30" r:id="rId27" tooltip="Go to Trello card" display="https://trello.com/c/E3MGQv9U"/>
    <hyperlink ref="B31" r:id="rId28" tooltip="Go to Trello card" display="https://trello.com/c/z4EiGIUG"/>
    <hyperlink ref="B32" r:id="rId29" tooltip="Go to Trello card" display="https://trello.com/c/F9sZzn8p"/>
    <hyperlink ref="B33" r:id="rId30" tooltip="Go to Trello card" display="https://trello.com/c/c3gJ5JYO"/>
    <hyperlink ref="B34" r:id="rId31" tooltip="Go to Trello card" display="https://trello.com/c/xL8Cz5ju"/>
    <hyperlink ref="B35" r:id="rId32" tooltip="Go to Trello card" display="https://trello.com/c/bfX0VG6K"/>
    <hyperlink ref="B39" r:id="rId33" tooltip="Go to Trello card" display="https://trello.com/c/VsY2jEm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showGridLines="0" topLeftCell="A16" workbookViewId="0">
      <selection activeCell="D32" sqref="D32"/>
    </sheetView>
  </sheetViews>
  <sheetFormatPr defaultRowHeight="15" x14ac:dyDescent="0.25"/>
  <cols>
    <col min="1" max="1" width="20.28515625" customWidth="1"/>
    <col min="2" max="2" width="53.7109375" customWidth="1"/>
    <col min="3" max="17" width="5.7109375" customWidth="1"/>
    <col min="18" max="18" width="15" customWidth="1"/>
    <col min="19" max="19" width="47.5703125" customWidth="1"/>
  </cols>
  <sheetData>
    <row r="1" spans="1:49" ht="15.75" thickBot="1" x14ac:dyDescent="0.3">
      <c r="C1" s="122" t="s">
        <v>28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ht="86.25" customHeight="1" thickBot="1" x14ac:dyDescent="0.3">
      <c r="B2" s="109" t="s">
        <v>43</v>
      </c>
      <c r="C2" s="107">
        <v>42736</v>
      </c>
      <c r="D2" s="116">
        <v>42743</v>
      </c>
      <c r="E2" s="108">
        <v>42750</v>
      </c>
      <c r="F2" s="116">
        <v>42757</v>
      </c>
      <c r="G2" s="108">
        <v>42764</v>
      </c>
      <c r="H2" s="116">
        <v>42771</v>
      </c>
      <c r="I2" s="108">
        <v>42778</v>
      </c>
      <c r="J2" s="116">
        <v>42785</v>
      </c>
      <c r="K2" s="108">
        <v>42792</v>
      </c>
      <c r="L2" s="117">
        <v>42799</v>
      </c>
      <c r="M2" s="116">
        <v>42806</v>
      </c>
      <c r="N2" s="108">
        <v>42813</v>
      </c>
      <c r="O2" s="116">
        <v>42820</v>
      </c>
      <c r="P2" s="108">
        <v>42827</v>
      </c>
      <c r="Q2" s="118">
        <v>42834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15.75" thickBot="1" x14ac:dyDescent="0.3">
      <c r="A3" s="57" t="s">
        <v>33</v>
      </c>
      <c r="B3" s="49" t="s">
        <v>29</v>
      </c>
      <c r="C3" s="31">
        <v>0</v>
      </c>
      <c r="D3" s="26">
        <v>1</v>
      </c>
      <c r="E3" s="26">
        <v>2</v>
      </c>
      <c r="F3" s="26">
        <v>3</v>
      </c>
      <c r="G3" s="26">
        <v>4</v>
      </c>
      <c r="H3" s="112">
        <v>5</v>
      </c>
      <c r="I3" s="112">
        <v>6</v>
      </c>
      <c r="J3" s="112">
        <v>7</v>
      </c>
      <c r="K3" s="26">
        <v>8</v>
      </c>
      <c r="L3" s="26">
        <v>9</v>
      </c>
      <c r="M3" s="26">
        <v>10</v>
      </c>
      <c r="N3" s="26">
        <v>11</v>
      </c>
      <c r="O3" s="26">
        <v>12</v>
      </c>
      <c r="P3" s="112">
        <v>13</v>
      </c>
      <c r="Q3" s="113">
        <v>14</v>
      </c>
      <c r="R3" s="65" t="s">
        <v>38</v>
      </c>
      <c r="S3" s="5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49" s="3" customFormat="1" x14ac:dyDescent="0.25">
      <c r="A4" s="63">
        <v>42758.5</v>
      </c>
      <c r="B4" s="71" t="s">
        <v>0</v>
      </c>
      <c r="C4" s="14"/>
      <c r="D4" s="15">
        <v>0.2</v>
      </c>
      <c r="E4" s="15"/>
      <c r="F4" s="15"/>
      <c r="G4" s="15">
        <v>1</v>
      </c>
      <c r="H4" s="15"/>
      <c r="I4" s="15"/>
      <c r="J4" s="15"/>
      <c r="K4" s="66"/>
      <c r="L4" s="66"/>
      <c r="M4" s="66"/>
      <c r="N4" s="66"/>
      <c r="O4" s="66"/>
      <c r="P4" s="66"/>
      <c r="Q4" s="76"/>
      <c r="R4" s="75">
        <f>SUM(Prévus!C4:Q4)</f>
        <v>4.5</v>
      </c>
      <c r="S4" s="54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s="6" customFormat="1" x14ac:dyDescent="0.25">
      <c r="A5" s="62">
        <v>42769.5</v>
      </c>
      <c r="B5" s="72" t="s">
        <v>1</v>
      </c>
      <c r="C5" s="16"/>
      <c r="D5" s="17"/>
      <c r="E5" s="17">
        <v>0.5</v>
      </c>
      <c r="F5" s="17">
        <v>1</v>
      </c>
      <c r="G5" s="17"/>
      <c r="H5" s="17"/>
      <c r="I5" s="17"/>
      <c r="J5" s="17"/>
      <c r="K5" s="67"/>
      <c r="L5" s="67"/>
      <c r="M5" s="67"/>
      <c r="N5" s="67"/>
      <c r="O5" s="67"/>
      <c r="P5" s="67"/>
      <c r="Q5" s="77"/>
      <c r="R5" s="75">
        <f>SUM(Prévus!C5:Q5)</f>
        <v>9</v>
      </c>
      <c r="S5" s="54"/>
    </row>
    <row r="6" spans="1:49" s="3" customFormat="1" x14ac:dyDescent="0.25">
      <c r="A6" s="64">
        <v>42769.5</v>
      </c>
      <c r="B6" s="73" t="s">
        <v>2</v>
      </c>
      <c r="C6" s="19"/>
      <c r="D6" s="20"/>
      <c r="E6" s="20"/>
      <c r="F6" s="20"/>
      <c r="G6" s="20">
        <v>1</v>
      </c>
      <c r="H6" s="20"/>
      <c r="I6" s="20"/>
      <c r="J6" s="20"/>
      <c r="K6" s="68"/>
      <c r="L6" s="68"/>
      <c r="M6" s="68"/>
      <c r="N6" s="68"/>
      <c r="O6" s="68"/>
      <c r="P6" s="68"/>
      <c r="Q6" s="78"/>
      <c r="R6" s="75">
        <f>SUM(Prévus!C6:Q6)</f>
        <v>9</v>
      </c>
      <c r="S6" s="54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6" customFormat="1" x14ac:dyDescent="0.25">
      <c r="A7" s="62">
        <v>42769.5</v>
      </c>
      <c r="B7" s="72" t="s">
        <v>3</v>
      </c>
      <c r="C7" s="16"/>
      <c r="D7" s="17"/>
      <c r="E7" s="17"/>
      <c r="F7" s="17"/>
      <c r="G7" s="17">
        <v>1</v>
      </c>
      <c r="H7" s="17"/>
      <c r="I7" s="17"/>
      <c r="J7" s="17"/>
      <c r="K7" s="67"/>
      <c r="L7" s="67"/>
      <c r="M7" s="67"/>
      <c r="N7" s="67"/>
      <c r="O7" s="67"/>
      <c r="P7" s="67"/>
      <c r="Q7" s="77"/>
      <c r="R7" s="75">
        <f>SUM(Prévus!C7:Q7)</f>
        <v>6</v>
      </c>
      <c r="S7" s="54"/>
    </row>
    <row r="8" spans="1:49" s="3" customFormat="1" x14ac:dyDescent="0.25">
      <c r="A8" s="64">
        <v>42769.5</v>
      </c>
      <c r="B8" s="73" t="s">
        <v>4</v>
      </c>
      <c r="C8" s="19"/>
      <c r="D8" s="20"/>
      <c r="E8" s="20"/>
      <c r="F8" s="20"/>
      <c r="G8" s="20">
        <v>1</v>
      </c>
      <c r="H8" s="20"/>
      <c r="I8" s="20"/>
      <c r="J8" s="20"/>
      <c r="K8" s="68"/>
      <c r="L8" s="68"/>
      <c r="M8" s="68"/>
      <c r="N8" s="68"/>
      <c r="O8" s="68"/>
      <c r="P8" s="68"/>
      <c r="Q8" s="78"/>
      <c r="R8" s="75">
        <f>SUM(Prévus!C8:Q8)</f>
        <v>3</v>
      </c>
      <c r="S8" s="5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6" customFormat="1" x14ac:dyDescent="0.25">
      <c r="A9" s="62">
        <v>42771.5</v>
      </c>
      <c r="B9" s="72" t="s">
        <v>5</v>
      </c>
      <c r="C9" s="16"/>
      <c r="D9" s="17"/>
      <c r="E9" s="17"/>
      <c r="F9" s="17"/>
      <c r="G9" s="17">
        <v>1</v>
      </c>
      <c r="H9" s="17"/>
      <c r="I9" s="17"/>
      <c r="J9" s="17"/>
      <c r="K9" s="67"/>
      <c r="L9" s="67"/>
      <c r="M9" s="67"/>
      <c r="N9" s="67"/>
      <c r="O9" s="67"/>
      <c r="P9" s="67"/>
      <c r="Q9" s="77"/>
      <c r="R9" s="75">
        <f>SUM(Prévus!C9:Q9)</f>
        <v>6</v>
      </c>
      <c r="S9" s="54"/>
    </row>
    <row r="10" spans="1:49" s="3" customFormat="1" x14ac:dyDescent="0.25">
      <c r="A10" s="64">
        <v>42772.5</v>
      </c>
      <c r="B10" s="73" t="s">
        <v>6</v>
      </c>
      <c r="C10" s="19"/>
      <c r="D10" s="20"/>
      <c r="E10" s="20">
        <v>0.3</v>
      </c>
      <c r="F10" s="20">
        <v>0.65</v>
      </c>
      <c r="G10" s="20">
        <v>1</v>
      </c>
      <c r="H10" s="20"/>
      <c r="I10" s="20"/>
      <c r="J10" s="20"/>
      <c r="K10" s="68"/>
      <c r="L10" s="68"/>
      <c r="M10" s="68"/>
      <c r="N10" s="68"/>
      <c r="O10" s="68"/>
      <c r="P10" s="68"/>
      <c r="Q10" s="78"/>
      <c r="R10" s="75">
        <f>SUM(Prévus!C10:Q10)</f>
        <v>6</v>
      </c>
      <c r="S10" s="54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6" customFormat="1" x14ac:dyDescent="0.25">
      <c r="A11" s="62">
        <v>42772.5</v>
      </c>
      <c r="B11" s="72" t="s">
        <v>7</v>
      </c>
      <c r="C11" s="16"/>
      <c r="D11" s="17"/>
      <c r="E11" s="17"/>
      <c r="F11" s="17"/>
      <c r="G11" s="17">
        <v>0.5</v>
      </c>
      <c r="H11" s="17">
        <v>1</v>
      </c>
      <c r="I11" s="17"/>
      <c r="J11" s="17"/>
      <c r="K11" s="67"/>
      <c r="L11" s="67"/>
      <c r="M11" s="67"/>
      <c r="N11" s="67"/>
      <c r="O11" s="67"/>
      <c r="P11" s="67"/>
      <c r="Q11" s="77"/>
      <c r="R11" s="75">
        <f>SUM(Prévus!C11:Q11)</f>
        <v>4</v>
      </c>
      <c r="S11" s="54"/>
    </row>
    <row r="12" spans="1:49" s="3" customFormat="1" x14ac:dyDescent="0.25">
      <c r="A12" s="64">
        <v>42773.5</v>
      </c>
      <c r="B12" s="73" t="s">
        <v>8</v>
      </c>
      <c r="C12" s="19"/>
      <c r="D12" s="20"/>
      <c r="E12" s="20"/>
      <c r="F12" s="20"/>
      <c r="G12" s="20">
        <v>0.5</v>
      </c>
      <c r="H12" s="20"/>
      <c r="I12" s="20">
        <v>0.5</v>
      </c>
      <c r="J12" s="20">
        <v>1</v>
      </c>
      <c r="K12" s="68"/>
      <c r="L12" s="68"/>
      <c r="M12" s="68"/>
      <c r="N12" s="68"/>
      <c r="O12" s="68"/>
      <c r="P12" s="68"/>
      <c r="Q12" s="78"/>
      <c r="R12" s="75">
        <f>SUM(Prévus!C12:Q12)</f>
        <v>9</v>
      </c>
      <c r="S12" s="5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6" customFormat="1" x14ac:dyDescent="0.25">
      <c r="A13" s="62">
        <v>42775.5</v>
      </c>
      <c r="B13" s="72" t="s">
        <v>9</v>
      </c>
      <c r="C13" s="16"/>
      <c r="D13" s="17"/>
      <c r="E13" s="17">
        <v>0.3</v>
      </c>
      <c r="F13" s="17"/>
      <c r="G13" s="17">
        <v>0.75</v>
      </c>
      <c r="H13" s="17">
        <v>1</v>
      </c>
      <c r="I13" s="17">
        <v>0.5</v>
      </c>
      <c r="J13" s="17">
        <v>1</v>
      </c>
      <c r="K13" s="67"/>
      <c r="L13" s="67"/>
      <c r="M13" s="67"/>
      <c r="N13" s="67"/>
      <c r="O13" s="67"/>
      <c r="P13" s="67"/>
      <c r="Q13" s="77"/>
      <c r="R13" s="75">
        <f>SUM(Prévus!C13:Q13)</f>
        <v>6</v>
      </c>
      <c r="S13" s="54"/>
    </row>
    <row r="14" spans="1:49" s="3" customFormat="1" x14ac:dyDescent="0.25">
      <c r="A14" s="64">
        <v>42777.5</v>
      </c>
      <c r="B14" s="73" t="s">
        <v>10</v>
      </c>
      <c r="C14" s="19"/>
      <c r="D14" s="20"/>
      <c r="E14" s="20"/>
      <c r="F14" s="20"/>
      <c r="G14" s="20"/>
      <c r="H14" s="20">
        <v>1</v>
      </c>
      <c r="I14" s="20"/>
      <c r="J14" s="20"/>
      <c r="K14" s="68"/>
      <c r="L14" s="68"/>
      <c r="M14" s="68"/>
      <c r="N14" s="68"/>
      <c r="O14" s="68"/>
      <c r="P14" s="68"/>
      <c r="Q14" s="78"/>
      <c r="R14" s="75">
        <f>SUM(Prévus!C14:Q14)</f>
        <v>27</v>
      </c>
      <c r="S14" s="54"/>
      <c r="T14" s="53"/>
      <c r="U14" s="5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s="6" customFormat="1" x14ac:dyDescent="0.25">
      <c r="A15" s="62">
        <v>42777.5</v>
      </c>
      <c r="B15" s="72" t="s">
        <v>11</v>
      </c>
      <c r="C15" s="16"/>
      <c r="D15" s="17"/>
      <c r="E15" s="17"/>
      <c r="F15" s="17"/>
      <c r="G15" s="17">
        <v>0.5</v>
      </c>
      <c r="H15" s="17">
        <v>0.7</v>
      </c>
      <c r="I15" s="17">
        <v>0.75</v>
      </c>
      <c r="J15" s="17">
        <v>0.8</v>
      </c>
      <c r="K15" s="67"/>
      <c r="L15" s="67"/>
      <c r="M15" s="67"/>
      <c r="N15" s="67"/>
      <c r="O15" s="67"/>
      <c r="P15" s="67"/>
      <c r="Q15" s="77"/>
      <c r="R15" s="75">
        <f>SUM(Prévus!C15:Q15)</f>
        <v>18</v>
      </c>
      <c r="S15" s="54"/>
    </row>
    <row r="16" spans="1:49" s="3" customFormat="1" x14ac:dyDescent="0.25">
      <c r="A16" s="64">
        <v>42777.5</v>
      </c>
      <c r="B16" s="73" t="s">
        <v>34</v>
      </c>
      <c r="C16" s="19"/>
      <c r="D16" s="20"/>
      <c r="E16" s="20"/>
      <c r="F16" s="20"/>
      <c r="G16" s="20">
        <v>0.5</v>
      </c>
      <c r="H16" s="20">
        <v>0.8</v>
      </c>
      <c r="I16" s="20">
        <v>0.9</v>
      </c>
      <c r="J16" s="20"/>
      <c r="K16" s="68"/>
      <c r="L16" s="68"/>
      <c r="M16" s="68"/>
      <c r="N16" s="68"/>
      <c r="O16" s="68"/>
      <c r="P16" s="68"/>
      <c r="Q16" s="78"/>
      <c r="R16" s="75">
        <f>SUM(Prévus!C16:Q16)</f>
        <v>57</v>
      </c>
      <c r="S16" s="54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s="6" customFormat="1" x14ac:dyDescent="0.25">
      <c r="A17" s="62">
        <v>42777.5</v>
      </c>
      <c r="B17" s="72" t="s">
        <v>12</v>
      </c>
      <c r="C17" s="16"/>
      <c r="D17" s="17"/>
      <c r="E17" s="17"/>
      <c r="F17" s="17"/>
      <c r="G17" s="17">
        <v>0.25</v>
      </c>
      <c r="H17" s="17"/>
      <c r="I17" s="17">
        <v>1</v>
      </c>
      <c r="J17" s="17"/>
      <c r="K17" s="67"/>
      <c r="L17" s="67"/>
      <c r="M17" s="67"/>
      <c r="N17" s="67"/>
      <c r="O17" s="67"/>
      <c r="P17" s="67"/>
      <c r="Q17" s="77"/>
      <c r="R17" s="75">
        <f>SUM(Prévus!C17:Q17)</f>
        <v>12</v>
      </c>
      <c r="S17" s="54"/>
    </row>
    <row r="18" spans="1:49" s="3" customFormat="1" x14ac:dyDescent="0.25">
      <c r="A18" s="64">
        <v>42777.5</v>
      </c>
      <c r="B18" s="73" t="s">
        <v>13</v>
      </c>
      <c r="C18" s="19"/>
      <c r="D18" s="20"/>
      <c r="E18" s="20"/>
      <c r="F18" s="20"/>
      <c r="G18" s="20">
        <v>1</v>
      </c>
      <c r="H18" s="20"/>
      <c r="I18" s="20"/>
      <c r="J18" s="20"/>
      <c r="K18" s="68"/>
      <c r="L18" s="68"/>
      <c r="M18" s="68"/>
      <c r="N18" s="68"/>
      <c r="O18" s="68"/>
      <c r="P18" s="68"/>
      <c r="Q18" s="78"/>
      <c r="R18" s="75">
        <f>SUM(Prévus!C18:Q18)</f>
        <v>3</v>
      </c>
      <c r="S18" s="54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s="6" customFormat="1" x14ac:dyDescent="0.25">
      <c r="A19" s="62">
        <v>42777.5</v>
      </c>
      <c r="B19" s="72" t="s">
        <v>14</v>
      </c>
      <c r="C19" s="16"/>
      <c r="D19" s="17"/>
      <c r="E19" s="17"/>
      <c r="F19" s="17"/>
      <c r="G19" s="17">
        <v>0.5</v>
      </c>
      <c r="H19" s="17"/>
      <c r="I19" s="17">
        <v>1</v>
      </c>
      <c r="J19" s="17"/>
      <c r="K19" s="67"/>
      <c r="L19" s="67"/>
      <c r="M19" s="67"/>
      <c r="N19" s="67"/>
      <c r="O19" s="67"/>
      <c r="P19" s="67"/>
      <c r="Q19" s="77"/>
      <c r="R19" s="75">
        <f>SUM(Prévus!C19:Q19)</f>
        <v>6</v>
      </c>
      <c r="S19" s="54"/>
    </row>
    <row r="20" spans="1:49" s="3" customFormat="1" x14ac:dyDescent="0.25">
      <c r="A20" s="64">
        <v>42777.5</v>
      </c>
      <c r="B20" s="73" t="s">
        <v>15</v>
      </c>
      <c r="C20" s="19"/>
      <c r="D20" s="20"/>
      <c r="E20" s="20"/>
      <c r="F20" s="20"/>
      <c r="G20" s="20">
        <v>0.25</v>
      </c>
      <c r="H20" s="20"/>
      <c r="I20" s="20">
        <v>1</v>
      </c>
      <c r="J20" s="20"/>
      <c r="K20" s="68"/>
      <c r="L20" s="68"/>
      <c r="M20" s="68"/>
      <c r="N20" s="68"/>
      <c r="O20" s="68"/>
      <c r="P20" s="68"/>
      <c r="Q20" s="78"/>
      <c r="R20" s="75">
        <f>SUM(Prévus!C20:Q20)</f>
        <v>9</v>
      </c>
      <c r="S20" s="5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s="6" customFormat="1" x14ac:dyDescent="0.25">
      <c r="A21" s="62">
        <v>42789.5</v>
      </c>
      <c r="B21" s="72" t="s">
        <v>16</v>
      </c>
      <c r="C21" s="16"/>
      <c r="D21" s="17"/>
      <c r="E21" s="17"/>
      <c r="F21" s="17"/>
      <c r="G21" s="17"/>
      <c r="H21" s="17"/>
      <c r="I21" s="17"/>
      <c r="J21" s="17">
        <v>1</v>
      </c>
      <c r="K21" s="67"/>
      <c r="L21" s="67"/>
      <c r="M21" s="67"/>
      <c r="N21" s="67"/>
      <c r="O21" s="67"/>
      <c r="P21" s="67"/>
      <c r="Q21" s="77"/>
      <c r="R21" s="75">
        <f>SUM(Prévus!C21:Q21)</f>
        <v>12</v>
      </c>
      <c r="S21" s="54"/>
    </row>
    <row r="22" spans="1:49" s="3" customFormat="1" x14ac:dyDescent="0.25">
      <c r="A22" s="64">
        <v>42789.5</v>
      </c>
      <c r="B22" s="73" t="s">
        <v>17</v>
      </c>
      <c r="C22" s="19"/>
      <c r="D22" s="20"/>
      <c r="E22" s="20"/>
      <c r="F22" s="20"/>
      <c r="G22" s="20"/>
      <c r="H22" s="20"/>
      <c r="I22" s="20"/>
      <c r="J22" s="68">
        <v>1</v>
      </c>
      <c r="K22" s="68"/>
      <c r="L22" s="68"/>
      <c r="M22" s="68"/>
      <c r="N22" s="68"/>
      <c r="O22" s="68"/>
      <c r="P22" s="68"/>
      <c r="Q22" s="78"/>
      <c r="R22" s="75">
        <f>SUM(Prévus!C22:Q22)</f>
        <v>24</v>
      </c>
      <c r="S22" s="5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s="6" customFormat="1" x14ac:dyDescent="0.25">
      <c r="A23" s="62">
        <v>42789.5</v>
      </c>
      <c r="B23" s="72" t="s">
        <v>18</v>
      </c>
      <c r="C23" s="16"/>
      <c r="D23" s="17"/>
      <c r="E23" s="17"/>
      <c r="F23" s="17"/>
      <c r="G23" s="17"/>
      <c r="H23" s="17"/>
      <c r="I23" s="17">
        <v>0.5</v>
      </c>
      <c r="J23" s="67">
        <v>1</v>
      </c>
      <c r="K23" s="67"/>
      <c r="L23" s="67"/>
      <c r="M23" s="67"/>
      <c r="N23" s="67"/>
      <c r="O23" s="67"/>
      <c r="P23" s="67"/>
      <c r="Q23" s="77"/>
      <c r="R23" s="75">
        <f>SUM(Prévus!C23:Q23)</f>
        <v>3</v>
      </c>
      <c r="S23" s="54"/>
      <c r="T23" s="53"/>
      <c r="U23" s="54"/>
    </row>
    <row r="24" spans="1:49" s="3" customFormat="1" x14ac:dyDescent="0.25">
      <c r="A24" s="64">
        <v>42795.5</v>
      </c>
      <c r="B24" s="73" t="s">
        <v>20</v>
      </c>
      <c r="C24" s="79"/>
      <c r="D24" s="6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75">
        <f>SUM(Prévus!C24:Q24)</f>
        <v>0</v>
      </c>
      <c r="S24" s="54"/>
      <c r="T24" s="53"/>
      <c r="U24" s="5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25">
      <c r="A25" s="62">
        <v>42795.5</v>
      </c>
      <c r="B25" s="74" t="s">
        <v>19</v>
      </c>
      <c r="C25" s="79"/>
      <c r="D25" s="6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75">
        <f>SUM(Prévus!C25:Q25)</f>
        <v>0</v>
      </c>
      <c r="S25" s="54"/>
      <c r="T25" s="53"/>
      <c r="U25" s="5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s="3" customFormat="1" x14ac:dyDescent="0.25">
      <c r="A26" s="64">
        <v>42823.5</v>
      </c>
      <c r="B26" s="73" t="s">
        <v>35</v>
      </c>
      <c r="C26" s="8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75">
        <f>SUM(Prévus!C26:Q26)</f>
        <v>4</v>
      </c>
      <c r="S26" s="54"/>
      <c r="T26" s="53"/>
      <c r="U26" s="5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25">
      <c r="A27" s="62">
        <v>42823.5</v>
      </c>
      <c r="B27" s="74" t="s">
        <v>36</v>
      </c>
      <c r="C27" s="8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/>
      <c r="R27" s="75">
        <f>SUM(Prévus!C27:Q27)</f>
        <v>7</v>
      </c>
      <c r="S27" s="54"/>
      <c r="T27" s="53"/>
      <c r="U27" s="5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s="3" customFormat="1" x14ac:dyDescent="0.25">
      <c r="A28" s="64">
        <v>42807.5</v>
      </c>
      <c r="B28" s="73" t="s">
        <v>21</v>
      </c>
      <c r="C28" s="80"/>
      <c r="D28" s="20"/>
      <c r="E28" s="20"/>
      <c r="F28" s="20"/>
      <c r="G28" s="20"/>
      <c r="H28" s="20"/>
      <c r="I28" s="20">
        <v>0.05</v>
      </c>
      <c r="J28" s="20"/>
      <c r="K28" s="20"/>
      <c r="L28" s="20"/>
      <c r="M28" s="20"/>
      <c r="N28" s="20"/>
      <c r="O28" s="20"/>
      <c r="P28" s="20"/>
      <c r="Q28" s="21"/>
      <c r="R28" s="75">
        <f>SUM(Prévus!C28:Q28)</f>
        <v>75</v>
      </c>
      <c r="S28" s="54"/>
      <c r="T28" s="53"/>
      <c r="U28" s="5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25">
      <c r="A29" s="62">
        <v>42811.5</v>
      </c>
      <c r="B29" s="74" t="s">
        <v>22</v>
      </c>
      <c r="C29" s="8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8"/>
      <c r="R29" s="75">
        <f>SUM(Prévus!C29:Q29)</f>
        <v>4</v>
      </c>
      <c r="S29" s="54"/>
      <c r="T29" s="53"/>
      <c r="U29" s="5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s="3" customFormat="1" x14ac:dyDescent="0.25">
      <c r="A30" s="64">
        <v>42823.5</v>
      </c>
      <c r="B30" s="73" t="s">
        <v>23</v>
      </c>
      <c r="C30" s="8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/>
      <c r="R30" s="75">
        <f>SUM(Prévus!C30:Q30)</f>
        <v>75</v>
      </c>
      <c r="S30" s="54"/>
      <c r="T30" s="53"/>
      <c r="U30" s="5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5">
      <c r="A31" s="62">
        <v>42843.5</v>
      </c>
      <c r="B31" s="74" t="s">
        <v>37</v>
      </c>
      <c r="C31" s="81"/>
      <c r="D31" s="17">
        <v>0.05</v>
      </c>
      <c r="E31" s="17">
        <v>0.2</v>
      </c>
      <c r="F31" s="17">
        <v>0.25</v>
      </c>
      <c r="G31" s="17">
        <v>0.3</v>
      </c>
      <c r="H31" s="17">
        <v>0.35</v>
      </c>
      <c r="I31" s="17">
        <v>0.4</v>
      </c>
      <c r="J31" s="17">
        <v>0.42</v>
      </c>
      <c r="K31" s="17"/>
      <c r="L31" s="17"/>
      <c r="M31" s="17"/>
      <c r="N31" s="17"/>
      <c r="O31" s="17"/>
      <c r="P31" s="17"/>
      <c r="Q31" s="18"/>
      <c r="R31" s="75">
        <f>SUM(Prévus!C31:Q31)</f>
        <v>114</v>
      </c>
      <c r="S31" s="54"/>
      <c r="T31" s="53"/>
      <c r="U31" s="5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3" customFormat="1" x14ac:dyDescent="0.25">
      <c r="A32" s="64">
        <v>42823.5</v>
      </c>
      <c r="B32" s="73" t="s">
        <v>45</v>
      </c>
      <c r="C32" s="8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75">
        <f>SUM(Prévus!C32:Q32)</f>
        <v>22</v>
      </c>
      <c r="S32" s="54"/>
      <c r="T32" s="53"/>
      <c r="U32" s="5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s="6" customFormat="1" x14ac:dyDescent="0.25">
      <c r="A33" s="62">
        <v>42823.5</v>
      </c>
      <c r="B33" s="72" t="s">
        <v>24</v>
      </c>
      <c r="C33" s="82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83"/>
      <c r="R33" s="75">
        <f>SUM(Prévus!C33:Q33)</f>
        <v>10</v>
      </c>
      <c r="S33" s="54"/>
      <c r="T33" s="53"/>
      <c r="U33" s="54"/>
    </row>
    <row r="34" spans="1:49" s="3" customFormat="1" x14ac:dyDescent="0.25">
      <c r="A34" s="64">
        <v>42843.5</v>
      </c>
      <c r="B34" s="73" t="s">
        <v>25</v>
      </c>
      <c r="C34" s="8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  <c r="R34" s="75">
        <f>SUM(Prévus!C34:Q34)</f>
        <v>123</v>
      </c>
      <c r="S34" s="54"/>
      <c r="T34" s="53"/>
      <c r="U34" s="5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s="6" customFormat="1" x14ac:dyDescent="0.25">
      <c r="A35" s="62">
        <v>42843.5</v>
      </c>
      <c r="B35" s="72" t="s">
        <v>26</v>
      </c>
      <c r="C35" s="82"/>
      <c r="D35" s="70"/>
      <c r="E35" s="70">
        <v>0.2</v>
      </c>
      <c r="F35" s="70">
        <v>0.25</v>
      </c>
      <c r="G35" s="70">
        <v>0.5</v>
      </c>
      <c r="H35" s="70">
        <v>0.55000000000000004</v>
      </c>
      <c r="I35" s="70">
        <v>0.6</v>
      </c>
      <c r="J35" s="70">
        <v>0.7</v>
      </c>
      <c r="K35" s="70"/>
      <c r="L35" s="70"/>
      <c r="M35" s="70"/>
      <c r="N35" s="70"/>
      <c r="O35" s="70"/>
      <c r="P35" s="70"/>
      <c r="Q35" s="83"/>
      <c r="R35" s="75">
        <f>SUM(Prévus!C35:Q35)</f>
        <v>20</v>
      </c>
      <c r="S35" s="54"/>
      <c r="T35" s="53"/>
      <c r="U35" s="54"/>
    </row>
    <row r="36" spans="1:49" s="6" customFormat="1" x14ac:dyDescent="0.25">
      <c r="A36" s="92">
        <v>42788.5</v>
      </c>
      <c r="B36" s="93" t="s">
        <v>41</v>
      </c>
      <c r="C36" s="99"/>
      <c r="D36" s="100"/>
      <c r="E36" s="100"/>
      <c r="F36" s="100"/>
      <c r="G36" s="100"/>
      <c r="H36" s="100"/>
      <c r="I36" s="100">
        <v>0.3</v>
      </c>
      <c r="J36" s="100">
        <v>1</v>
      </c>
      <c r="K36" s="100"/>
      <c r="L36" s="100"/>
      <c r="M36" s="100"/>
      <c r="N36" s="100"/>
      <c r="O36" s="100"/>
      <c r="P36" s="100"/>
      <c r="Q36" s="101"/>
      <c r="R36" s="75">
        <f>SUM(Prévus!C36:Q36)</f>
        <v>12</v>
      </c>
      <c r="S36" s="54"/>
      <c r="T36" s="53"/>
      <c r="U36" s="54"/>
    </row>
    <row r="37" spans="1:49" s="6" customFormat="1" x14ac:dyDescent="0.25">
      <c r="A37" s="87">
        <v>42823.5</v>
      </c>
      <c r="B37" s="88" t="s">
        <v>44</v>
      </c>
      <c r="C37" s="102"/>
      <c r="D37" s="97"/>
      <c r="E37" s="97"/>
      <c r="F37" s="97"/>
      <c r="G37" s="97"/>
      <c r="H37" s="97">
        <v>0.4</v>
      </c>
      <c r="I37" s="97">
        <v>0.6</v>
      </c>
      <c r="J37" s="97">
        <v>0.65</v>
      </c>
      <c r="K37" s="97"/>
      <c r="L37" s="97"/>
      <c r="M37" s="97"/>
      <c r="N37" s="97"/>
      <c r="O37" s="97"/>
      <c r="P37" s="97"/>
      <c r="Q37" s="98"/>
      <c r="R37" s="75">
        <f>SUM(Prévus!C37:Q37)</f>
        <v>39</v>
      </c>
      <c r="S37" s="54"/>
      <c r="T37" s="53"/>
      <c r="U37" s="54"/>
    </row>
    <row r="38" spans="1:49" x14ac:dyDescent="0.25">
      <c r="A38" s="92">
        <v>42823.5</v>
      </c>
      <c r="B38" s="93" t="s">
        <v>42</v>
      </c>
      <c r="C38" s="99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75">
        <f>SUM(Prévus!C38:Q38)</f>
        <v>12</v>
      </c>
      <c r="S38" s="54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ht="15.75" thickBot="1" x14ac:dyDescent="0.3">
      <c r="A39" s="119">
        <v>42843.5</v>
      </c>
      <c r="B39" s="121" t="s">
        <v>27</v>
      </c>
      <c r="C39" s="8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</row>
    <row r="42" spans="1:49" ht="15.75" thickBot="1" x14ac:dyDescent="0.3"/>
    <row r="43" spans="1:49" ht="15.75" thickBot="1" x14ac:dyDescent="0.3">
      <c r="U43" s="125" t="s">
        <v>32</v>
      </c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7"/>
    </row>
    <row r="44" spans="1:49" ht="15.75" thickBot="1" x14ac:dyDescent="0.3">
      <c r="U44" s="103">
        <v>0</v>
      </c>
      <c r="V44" s="26">
        <v>1</v>
      </c>
      <c r="W44" s="26">
        <v>2</v>
      </c>
      <c r="X44" s="26">
        <v>3</v>
      </c>
      <c r="Y44" s="26">
        <v>4</v>
      </c>
      <c r="Z44" s="27">
        <v>5</v>
      </c>
      <c r="AA44" s="27">
        <v>6</v>
      </c>
      <c r="AB44" s="27">
        <v>7</v>
      </c>
      <c r="AC44" s="26">
        <v>8</v>
      </c>
      <c r="AD44" s="26">
        <v>9</v>
      </c>
      <c r="AE44" s="26">
        <v>10</v>
      </c>
      <c r="AF44" s="26">
        <v>11</v>
      </c>
      <c r="AG44" s="26">
        <v>12</v>
      </c>
      <c r="AH44" s="27">
        <v>13</v>
      </c>
      <c r="AI44" s="104">
        <v>14</v>
      </c>
    </row>
    <row r="45" spans="1:49" ht="15.75" thickBot="1" x14ac:dyDescent="0.3">
      <c r="T45" s="6"/>
      <c r="U45" s="29">
        <f>IF(((C4*$R4)-SUM(D45:T45))&gt;0,(C4*$R4)-SUM(D45:T45),0)</f>
        <v>0</v>
      </c>
      <c r="V45" s="29">
        <f t="shared" ref="V45:AI45" si="0">IF(((D4*$R4)-SUM(E45:U45))&gt;0,(D4*$R4)-SUM(E45:U45),0)</f>
        <v>0.9</v>
      </c>
      <c r="W45" s="29">
        <f t="shared" si="0"/>
        <v>0</v>
      </c>
      <c r="X45" s="29">
        <f t="shared" si="0"/>
        <v>0</v>
      </c>
      <c r="Y45" s="29">
        <f t="shared" si="0"/>
        <v>3.6</v>
      </c>
      <c r="Z45" s="29">
        <f t="shared" si="0"/>
        <v>0</v>
      </c>
      <c r="AA45" s="29">
        <f t="shared" si="0"/>
        <v>0</v>
      </c>
      <c r="AB45" s="29">
        <f t="shared" si="0"/>
        <v>0</v>
      </c>
      <c r="AC45" s="29">
        <f t="shared" si="0"/>
        <v>0</v>
      </c>
      <c r="AD45" s="29">
        <f t="shared" si="0"/>
        <v>0</v>
      </c>
      <c r="AE45" s="29">
        <f t="shared" si="0"/>
        <v>0</v>
      </c>
      <c r="AF45" s="29">
        <f t="shared" si="0"/>
        <v>0</v>
      </c>
      <c r="AG45" s="29">
        <f t="shared" si="0"/>
        <v>0</v>
      </c>
      <c r="AH45" s="29">
        <f t="shared" si="0"/>
        <v>0</v>
      </c>
      <c r="AI45" s="29">
        <f t="shared" si="0"/>
        <v>0</v>
      </c>
    </row>
    <row r="46" spans="1:49" ht="15.75" thickBot="1" x14ac:dyDescent="0.3">
      <c r="U46" s="29">
        <f t="shared" ref="U46:U88" si="1">IF(((C5*$R5)-SUM(D46:T46))&gt;0,(C5*$R5)-SUM(D46:T46),0)</f>
        <v>0</v>
      </c>
      <c r="V46" s="29">
        <f t="shared" ref="V46:V88" si="2">IF(((D5*$R5)-SUM(E46:U46))&gt;0,(D5*$R5)-SUM(E46:U46),0)</f>
        <v>0</v>
      </c>
      <c r="W46" s="29">
        <f t="shared" ref="W46:W88" si="3">IF(((E5*$R5)-SUM(F46:V46))&gt;0,(E5*$R5)-SUM(F46:V46),0)</f>
        <v>4.5</v>
      </c>
      <c r="X46" s="29">
        <f t="shared" ref="X46:X88" si="4">IF(((F5*$R5)-SUM(G46:W46))&gt;0,(F5*$R5)-SUM(G46:W46),0)</f>
        <v>4.5</v>
      </c>
      <c r="Y46" s="29">
        <f t="shared" ref="Y46:Y88" si="5">IF(((G5*$R5)-SUM(H46:X46))&gt;0,(G5*$R5)-SUM(H46:X46),0)</f>
        <v>0</v>
      </c>
      <c r="Z46" s="29">
        <f t="shared" ref="Z46:Z88" si="6">IF(((H5*$R5)-SUM(I46:Y46))&gt;0,(H5*$R5)-SUM(I46:Y46),0)</f>
        <v>0</v>
      </c>
      <c r="AA46" s="29">
        <f t="shared" ref="AA46:AA88" si="7">IF(((I5*$R5)-SUM(J46:Z46))&gt;0,(I5*$R5)-SUM(J46:Z46),0)</f>
        <v>0</v>
      </c>
      <c r="AB46" s="29">
        <f t="shared" ref="AB46:AB88" si="8">IF(((J5*$R5)-SUM(K46:AA46))&gt;0,(J5*$R5)-SUM(K46:AA46),0)</f>
        <v>0</v>
      </c>
      <c r="AC46" s="29">
        <f t="shared" ref="AC46:AC88" si="9">IF(((K5*$R5)-SUM(L46:AB46))&gt;0,(K5*$R5)-SUM(L46:AB46),0)</f>
        <v>0</v>
      </c>
      <c r="AD46" s="29">
        <f t="shared" ref="AD46:AD88" si="10">IF(((L5*$R5)-SUM(M46:AC46))&gt;0,(L5*$R5)-SUM(M46:AC46),0)</f>
        <v>0</v>
      </c>
      <c r="AE46" s="29">
        <f t="shared" ref="AE46:AE88" si="11">IF(((M5*$R5)-SUM(N46:AD46))&gt;0,(M5*$R5)-SUM(N46:AD46),0)</f>
        <v>0</v>
      </c>
      <c r="AF46" s="29">
        <f t="shared" ref="AF46:AF88" si="12">IF(((N5*$R5)-SUM(O46:AE46))&gt;0,(N5*$R5)-SUM(O46:AE46),0)</f>
        <v>0</v>
      </c>
      <c r="AG46" s="29">
        <f t="shared" ref="AG46:AG88" si="13">IF(((O5*$R5)-SUM(P46:AF46))&gt;0,(O5*$R5)-SUM(P46:AF46),0)</f>
        <v>0</v>
      </c>
      <c r="AH46" s="29">
        <f t="shared" ref="AH46:AH88" si="14">IF(((P5*$R5)-SUM(Q46:AG46))&gt;0,(P5*$R5)-SUM(Q46:AG46),0)</f>
        <v>0</v>
      </c>
      <c r="AI46" s="29">
        <f t="shared" ref="AI46:AI88" si="15">IF(((Q5*$R5)-SUM(R46:AH46))&gt;0,(Q5*$R5)-SUM(R46:AH46),0)</f>
        <v>0</v>
      </c>
    </row>
    <row r="47" spans="1:49" ht="15.75" thickBot="1" x14ac:dyDescent="0.3">
      <c r="U47" s="29">
        <f t="shared" si="1"/>
        <v>0</v>
      </c>
      <c r="V47" s="29">
        <f t="shared" si="2"/>
        <v>0</v>
      </c>
      <c r="W47" s="29">
        <f t="shared" si="3"/>
        <v>0</v>
      </c>
      <c r="X47" s="29">
        <f t="shared" si="4"/>
        <v>0</v>
      </c>
      <c r="Y47" s="29">
        <f t="shared" si="5"/>
        <v>9</v>
      </c>
      <c r="Z47" s="29">
        <f t="shared" si="6"/>
        <v>0</v>
      </c>
      <c r="AA47" s="29">
        <f t="shared" si="7"/>
        <v>0</v>
      </c>
      <c r="AB47" s="29">
        <f t="shared" si="8"/>
        <v>0</v>
      </c>
      <c r="AC47" s="29">
        <f t="shared" si="9"/>
        <v>0</v>
      </c>
      <c r="AD47" s="29">
        <f t="shared" si="10"/>
        <v>0</v>
      </c>
      <c r="AE47" s="29">
        <f t="shared" si="11"/>
        <v>0</v>
      </c>
      <c r="AF47" s="29">
        <f t="shared" si="12"/>
        <v>0</v>
      </c>
      <c r="AG47" s="29">
        <f t="shared" si="13"/>
        <v>0</v>
      </c>
      <c r="AH47" s="29">
        <f t="shared" si="14"/>
        <v>0</v>
      </c>
      <c r="AI47" s="29">
        <f t="shared" si="15"/>
        <v>0</v>
      </c>
    </row>
    <row r="48" spans="1:49" ht="15.75" thickBot="1" x14ac:dyDescent="0.3">
      <c r="U48" s="29">
        <f t="shared" si="1"/>
        <v>0</v>
      </c>
      <c r="V48" s="29">
        <f t="shared" si="2"/>
        <v>0</v>
      </c>
      <c r="W48" s="29">
        <f t="shared" si="3"/>
        <v>0</v>
      </c>
      <c r="X48" s="29">
        <f t="shared" si="4"/>
        <v>0</v>
      </c>
      <c r="Y48" s="29">
        <f t="shared" si="5"/>
        <v>6</v>
      </c>
      <c r="Z48" s="29">
        <f t="shared" si="6"/>
        <v>0</v>
      </c>
      <c r="AA48" s="29">
        <f t="shared" si="7"/>
        <v>0</v>
      </c>
      <c r="AB48" s="29">
        <f t="shared" si="8"/>
        <v>0</v>
      </c>
      <c r="AC48" s="29">
        <f t="shared" si="9"/>
        <v>0</v>
      </c>
      <c r="AD48" s="29">
        <f t="shared" si="10"/>
        <v>0</v>
      </c>
      <c r="AE48" s="29">
        <f t="shared" si="11"/>
        <v>0</v>
      </c>
      <c r="AF48" s="29">
        <f t="shared" si="12"/>
        <v>0</v>
      </c>
      <c r="AG48" s="29">
        <f t="shared" si="13"/>
        <v>0</v>
      </c>
      <c r="AH48" s="29">
        <f t="shared" si="14"/>
        <v>0</v>
      </c>
      <c r="AI48" s="29">
        <f t="shared" si="15"/>
        <v>0</v>
      </c>
    </row>
    <row r="49" spans="21:35" ht="15.75" thickBot="1" x14ac:dyDescent="0.3">
      <c r="U49" s="29">
        <f t="shared" si="1"/>
        <v>0</v>
      </c>
      <c r="V49" s="29">
        <f t="shared" si="2"/>
        <v>0</v>
      </c>
      <c r="W49" s="29">
        <f t="shared" si="3"/>
        <v>0</v>
      </c>
      <c r="X49" s="29">
        <f t="shared" si="4"/>
        <v>0</v>
      </c>
      <c r="Y49" s="29">
        <f t="shared" si="5"/>
        <v>3</v>
      </c>
      <c r="Z49" s="29">
        <f t="shared" si="6"/>
        <v>0</v>
      </c>
      <c r="AA49" s="29">
        <f t="shared" si="7"/>
        <v>0</v>
      </c>
      <c r="AB49" s="29">
        <f t="shared" si="8"/>
        <v>0</v>
      </c>
      <c r="AC49" s="29">
        <f t="shared" si="9"/>
        <v>0</v>
      </c>
      <c r="AD49" s="29">
        <f t="shared" si="10"/>
        <v>0</v>
      </c>
      <c r="AE49" s="29">
        <f t="shared" si="11"/>
        <v>0</v>
      </c>
      <c r="AF49" s="29">
        <f t="shared" si="12"/>
        <v>0</v>
      </c>
      <c r="AG49" s="29">
        <f t="shared" si="13"/>
        <v>0</v>
      </c>
      <c r="AH49" s="29">
        <f t="shared" si="14"/>
        <v>0</v>
      </c>
      <c r="AI49" s="29">
        <f t="shared" si="15"/>
        <v>0</v>
      </c>
    </row>
    <row r="50" spans="21:35" ht="15.75" thickBot="1" x14ac:dyDescent="0.3">
      <c r="U50" s="29">
        <f t="shared" si="1"/>
        <v>0</v>
      </c>
      <c r="V50" s="29">
        <f t="shared" si="2"/>
        <v>0</v>
      </c>
      <c r="W50" s="29">
        <f t="shared" si="3"/>
        <v>0</v>
      </c>
      <c r="X50" s="29">
        <f t="shared" si="4"/>
        <v>0</v>
      </c>
      <c r="Y50" s="29">
        <f t="shared" si="5"/>
        <v>6</v>
      </c>
      <c r="Z50" s="29">
        <f t="shared" si="6"/>
        <v>0</v>
      </c>
      <c r="AA50" s="29">
        <f t="shared" si="7"/>
        <v>0</v>
      </c>
      <c r="AB50" s="29">
        <f t="shared" si="8"/>
        <v>0</v>
      </c>
      <c r="AC50" s="29">
        <f t="shared" si="9"/>
        <v>0</v>
      </c>
      <c r="AD50" s="29">
        <f t="shared" si="10"/>
        <v>0</v>
      </c>
      <c r="AE50" s="29">
        <f t="shared" si="11"/>
        <v>0</v>
      </c>
      <c r="AF50" s="29">
        <f t="shared" si="12"/>
        <v>0</v>
      </c>
      <c r="AG50" s="29">
        <f t="shared" si="13"/>
        <v>0</v>
      </c>
      <c r="AH50" s="29">
        <f t="shared" si="14"/>
        <v>0</v>
      </c>
      <c r="AI50" s="29">
        <f t="shared" si="15"/>
        <v>0</v>
      </c>
    </row>
    <row r="51" spans="21:35" ht="15.75" thickBot="1" x14ac:dyDescent="0.3">
      <c r="U51" s="29">
        <f t="shared" si="1"/>
        <v>0</v>
      </c>
      <c r="V51" s="29">
        <f t="shared" si="2"/>
        <v>0</v>
      </c>
      <c r="W51" s="29">
        <f t="shared" si="3"/>
        <v>1.7999999999999998</v>
      </c>
      <c r="X51" s="29">
        <f t="shared" si="4"/>
        <v>2.1000000000000005</v>
      </c>
      <c r="Y51" s="29">
        <f t="shared" si="5"/>
        <v>2.0999999999999996</v>
      </c>
      <c r="Z51" s="29">
        <f t="shared" si="6"/>
        <v>0</v>
      </c>
      <c r="AA51" s="29">
        <f t="shared" si="7"/>
        <v>0</v>
      </c>
      <c r="AB51" s="29">
        <f t="shared" si="8"/>
        <v>0</v>
      </c>
      <c r="AC51" s="29">
        <f t="shared" si="9"/>
        <v>0</v>
      </c>
      <c r="AD51" s="29">
        <f t="shared" si="10"/>
        <v>0</v>
      </c>
      <c r="AE51" s="29">
        <f t="shared" si="11"/>
        <v>0</v>
      </c>
      <c r="AF51" s="29">
        <f t="shared" si="12"/>
        <v>0</v>
      </c>
      <c r="AG51" s="29">
        <f t="shared" si="13"/>
        <v>0</v>
      </c>
      <c r="AH51" s="29">
        <f t="shared" si="14"/>
        <v>0</v>
      </c>
      <c r="AI51" s="29">
        <f t="shared" si="15"/>
        <v>0</v>
      </c>
    </row>
    <row r="52" spans="21:35" ht="15.75" thickBot="1" x14ac:dyDescent="0.3">
      <c r="U52" s="29">
        <f t="shared" si="1"/>
        <v>0</v>
      </c>
      <c r="V52" s="29">
        <f t="shared" si="2"/>
        <v>0</v>
      </c>
      <c r="W52" s="29">
        <f t="shared" si="3"/>
        <v>0</v>
      </c>
      <c r="X52" s="29">
        <f t="shared" si="4"/>
        <v>0</v>
      </c>
      <c r="Y52" s="29">
        <f t="shared" si="5"/>
        <v>2</v>
      </c>
      <c r="Z52" s="29">
        <f t="shared" si="6"/>
        <v>2</v>
      </c>
      <c r="AA52" s="29">
        <f t="shared" si="7"/>
        <v>0</v>
      </c>
      <c r="AB52" s="29">
        <f t="shared" si="8"/>
        <v>0</v>
      </c>
      <c r="AC52" s="29">
        <f t="shared" si="9"/>
        <v>0</v>
      </c>
      <c r="AD52" s="29">
        <f t="shared" si="10"/>
        <v>0</v>
      </c>
      <c r="AE52" s="29">
        <f t="shared" si="11"/>
        <v>0</v>
      </c>
      <c r="AF52" s="29">
        <f t="shared" si="12"/>
        <v>0</v>
      </c>
      <c r="AG52" s="29">
        <f t="shared" si="13"/>
        <v>0</v>
      </c>
      <c r="AH52" s="29">
        <f t="shared" si="14"/>
        <v>0</v>
      </c>
      <c r="AI52" s="29">
        <f t="shared" si="15"/>
        <v>0</v>
      </c>
    </row>
    <row r="53" spans="21:35" ht="15.75" thickBot="1" x14ac:dyDescent="0.3">
      <c r="U53" s="29">
        <f t="shared" si="1"/>
        <v>0</v>
      </c>
      <c r="V53" s="29">
        <f t="shared" si="2"/>
        <v>0</v>
      </c>
      <c r="W53" s="29">
        <f t="shared" si="3"/>
        <v>0</v>
      </c>
      <c r="X53" s="29">
        <f t="shared" si="4"/>
        <v>0</v>
      </c>
      <c r="Y53" s="29">
        <f t="shared" si="5"/>
        <v>4.5</v>
      </c>
      <c r="Z53" s="29">
        <f t="shared" si="6"/>
        <v>0</v>
      </c>
      <c r="AA53" s="29">
        <f t="shared" si="7"/>
        <v>0</v>
      </c>
      <c r="AB53" s="29">
        <f t="shared" si="8"/>
        <v>4.5</v>
      </c>
      <c r="AC53" s="29">
        <f t="shared" si="9"/>
        <v>0</v>
      </c>
      <c r="AD53" s="29">
        <f t="shared" si="10"/>
        <v>0</v>
      </c>
      <c r="AE53" s="29">
        <f t="shared" si="11"/>
        <v>0</v>
      </c>
      <c r="AF53" s="29">
        <f t="shared" si="12"/>
        <v>0</v>
      </c>
      <c r="AG53" s="29">
        <f t="shared" si="13"/>
        <v>0</v>
      </c>
      <c r="AH53" s="29">
        <f t="shared" si="14"/>
        <v>0</v>
      </c>
      <c r="AI53" s="29">
        <f t="shared" si="15"/>
        <v>0</v>
      </c>
    </row>
    <row r="54" spans="21:35" ht="15.75" thickBot="1" x14ac:dyDescent="0.3">
      <c r="U54" s="29">
        <f t="shared" si="1"/>
        <v>0</v>
      </c>
      <c r="V54" s="29">
        <f t="shared" si="2"/>
        <v>0</v>
      </c>
      <c r="W54" s="29">
        <f t="shared" si="3"/>
        <v>1.7999999999999998</v>
      </c>
      <c r="X54" s="29">
        <f t="shared" si="4"/>
        <v>0</v>
      </c>
      <c r="Y54" s="29">
        <f t="shared" si="5"/>
        <v>2.7</v>
      </c>
      <c r="Z54" s="29">
        <f t="shared" si="6"/>
        <v>1.5</v>
      </c>
      <c r="AA54" s="29">
        <f t="shared" si="7"/>
        <v>0</v>
      </c>
      <c r="AB54" s="29">
        <f t="shared" si="8"/>
        <v>0</v>
      </c>
      <c r="AC54" s="29">
        <f t="shared" si="9"/>
        <v>0</v>
      </c>
      <c r="AD54" s="29">
        <f t="shared" si="10"/>
        <v>0</v>
      </c>
      <c r="AE54" s="29">
        <f t="shared" si="11"/>
        <v>0</v>
      </c>
      <c r="AF54" s="29">
        <f t="shared" si="12"/>
        <v>0</v>
      </c>
      <c r="AG54" s="29">
        <f t="shared" si="13"/>
        <v>0</v>
      </c>
      <c r="AH54" s="29">
        <f t="shared" si="14"/>
        <v>0</v>
      </c>
      <c r="AI54" s="29">
        <f t="shared" si="15"/>
        <v>0</v>
      </c>
    </row>
    <row r="55" spans="21:35" ht="15.75" thickBot="1" x14ac:dyDescent="0.3">
      <c r="U55" s="29">
        <f t="shared" si="1"/>
        <v>0</v>
      </c>
      <c r="V55" s="29">
        <f t="shared" si="2"/>
        <v>0</v>
      </c>
      <c r="W55" s="29">
        <f t="shared" si="3"/>
        <v>0</v>
      </c>
      <c r="X55" s="29">
        <f t="shared" si="4"/>
        <v>0</v>
      </c>
      <c r="Y55" s="29">
        <f t="shared" si="5"/>
        <v>0</v>
      </c>
      <c r="Z55" s="29">
        <f t="shared" si="6"/>
        <v>27</v>
      </c>
      <c r="AA55" s="29">
        <f t="shared" si="7"/>
        <v>0</v>
      </c>
      <c r="AB55" s="29">
        <f t="shared" si="8"/>
        <v>0</v>
      </c>
      <c r="AC55" s="29">
        <f t="shared" si="9"/>
        <v>0</v>
      </c>
      <c r="AD55" s="29">
        <f t="shared" si="10"/>
        <v>0</v>
      </c>
      <c r="AE55" s="29">
        <f t="shared" si="11"/>
        <v>0</v>
      </c>
      <c r="AF55" s="29">
        <f t="shared" si="12"/>
        <v>0</v>
      </c>
      <c r="AG55" s="29">
        <f t="shared" si="13"/>
        <v>0</v>
      </c>
      <c r="AH55" s="29">
        <f t="shared" si="14"/>
        <v>0</v>
      </c>
      <c r="AI55" s="29">
        <f t="shared" si="15"/>
        <v>0</v>
      </c>
    </row>
    <row r="56" spans="21:35" ht="15.75" thickBot="1" x14ac:dyDescent="0.3">
      <c r="U56" s="29">
        <f t="shared" si="1"/>
        <v>0</v>
      </c>
      <c r="V56" s="29">
        <f t="shared" si="2"/>
        <v>0</v>
      </c>
      <c r="W56" s="29">
        <f t="shared" si="3"/>
        <v>0</v>
      </c>
      <c r="X56" s="29">
        <f t="shared" si="4"/>
        <v>0</v>
      </c>
      <c r="Y56" s="29">
        <f t="shared" si="5"/>
        <v>9</v>
      </c>
      <c r="Z56" s="29">
        <f t="shared" si="6"/>
        <v>3.5999999999999996</v>
      </c>
      <c r="AA56" s="29">
        <f t="shared" si="7"/>
        <v>0.90000000000000036</v>
      </c>
      <c r="AB56" s="29">
        <f t="shared" si="8"/>
        <v>0.90000000000000036</v>
      </c>
      <c r="AC56" s="29">
        <f t="shared" si="9"/>
        <v>0</v>
      </c>
      <c r="AD56" s="29">
        <f t="shared" si="10"/>
        <v>0</v>
      </c>
      <c r="AE56" s="29">
        <f t="shared" si="11"/>
        <v>0</v>
      </c>
      <c r="AF56" s="29">
        <f t="shared" si="12"/>
        <v>0</v>
      </c>
      <c r="AG56" s="29">
        <f t="shared" si="13"/>
        <v>0</v>
      </c>
      <c r="AH56" s="29">
        <f t="shared" si="14"/>
        <v>0</v>
      </c>
      <c r="AI56" s="29">
        <f t="shared" si="15"/>
        <v>0</v>
      </c>
    </row>
    <row r="57" spans="21:35" ht="15.75" thickBot="1" x14ac:dyDescent="0.3">
      <c r="U57" s="29">
        <f t="shared" si="1"/>
        <v>0</v>
      </c>
      <c r="V57" s="29">
        <f t="shared" si="2"/>
        <v>0</v>
      </c>
      <c r="W57" s="29">
        <f t="shared" si="3"/>
        <v>0</v>
      </c>
      <c r="X57" s="29">
        <f t="shared" si="4"/>
        <v>0</v>
      </c>
      <c r="Y57" s="29">
        <f t="shared" si="5"/>
        <v>28.5</v>
      </c>
      <c r="Z57" s="29">
        <f t="shared" si="6"/>
        <v>17.100000000000001</v>
      </c>
      <c r="AA57" s="29">
        <f t="shared" si="7"/>
        <v>5.7000000000000028</v>
      </c>
      <c r="AB57" s="29">
        <f t="shared" si="8"/>
        <v>0</v>
      </c>
      <c r="AC57" s="29">
        <f t="shared" si="9"/>
        <v>0</v>
      </c>
      <c r="AD57" s="29">
        <f t="shared" si="10"/>
        <v>0</v>
      </c>
      <c r="AE57" s="29">
        <f t="shared" si="11"/>
        <v>0</v>
      </c>
      <c r="AF57" s="29">
        <f t="shared" si="12"/>
        <v>0</v>
      </c>
      <c r="AG57" s="29">
        <f t="shared" si="13"/>
        <v>0</v>
      </c>
      <c r="AH57" s="29">
        <f t="shared" si="14"/>
        <v>0</v>
      </c>
      <c r="AI57" s="29">
        <f t="shared" si="15"/>
        <v>0</v>
      </c>
    </row>
    <row r="58" spans="21:35" ht="15.75" thickBot="1" x14ac:dyDescent="0.3">
      <c r="U58" s="29">
        <f t="shared" si="1"/>
        <v>0</v>
      </c>
      <c r="V58" s="29">
        <f t="shared" si="2"/>
        <v>0</v>
      </c>
      <c r="W58" s="29">
        <f t="shared" si="3"/>
        <v>0</v>
      </c>
      <c r="X58" s="29">
        <f t="shared" si="4"/>
        <v>0</v>
      </c>
      <c r="Y58" s="29">
        <f t="shared" si="5"/>
        <v>3</v>
      </c>
      <c r="Z58" s="29">
        <f t="shared" si="6"/>
        <v>0</v>
      </c>
      <c r="AA58" s="29">
        <f t="shared" si="7"/>
        <v>9</v>
      </c>
      <c r="AB58" s="29">
        <f t="shared" si="8"/>
        <v>0</v>
      </c>
      <c r="AC58" s="29">
        <f t="shared" si="9"/>
        <v>0</v>
      </c>
      <c r="AD58" s="29">
        <f t="shared" si="10"/>
        <v>0</v>
      </c>
      <c r="AE58" s="29">
        <f t="shared" si="11"/>
        <v>0</v>
      </c>
      <c r="AF58" s="29">
        <f t="shared" si="12"/>
        <v>0</v>
      </c>
      <c r="AG58" s="29">
        <f t="shared" si="13"/>
        <v>0</v>
      </c>
      <c r="AH58" s="29">
        <f t="shared" si="14"/>
        <v>0</v>
      </c>
      <c r="AI58" s="29">
        <f t="shared" si="15"/>
        <v>0</v>
      </c>
    </row>
    <row r="59" spans="21:35" ht="15.75" thickBot="1" x14ac:dyDescent="0.3">
      <c r="U59" s="29">
        <f t="shared" si="1"/>
        <v>0</v>
      </c>
      <c r="V59" s="29">
        <f t="shared" si="2"/>
        <v>0</v>
      </c>
      <c r="W59" s="29">
        <f t="shared" si="3"/>
        <v>0</v>
      </c>
      <c r="X59" s="29">
        <f t="shared" si="4"/>
        <v>0</v>
      </c>
      <c r="Y59" s="29">
        <f t="shared" si="5"/>
        <v>3</v>
      </c>
      <c r="Z59" s="29">
        <f t="shared" si="6"/>
        <v>0</v>
      </c>
      <c r="AA59" s="29">
        <f t="shared" si="7"/>
        <v>0</v>
      </c>
      <c r="AB59" s="29">
        <f t="shared" si="8"/>
        <v>0</v>
      </c>
      <c r="AC59" s="29">
        <f t="shared" si="9"/>
        <v>0</v>
      </c>
      <c r="AD59" s="29">
        <f t="shared" si="10"/>
        <v>0</v>
      </c>
      <c r="AE59" s="29">
        <f t="shared" si="11"/>
        <v>0</v>
      </c>
      <c r="AF59" s="29">
        <f t="shared" si="12"/>
        <v>0</v>
      </c>
      <c r="AG59" s="29">
        <f t="shared" si="13"/>
        <v>0</v>
      </c>
      <c r="AH59" s="29">
        <f t="shared" si="14"/>
        <v>0</v>
      </c>
      <c r="AI59" s="29">
        <f t="shared" si="15"/>
        <v>0</v>
      </c>
    </row>
    <row r="60" spans="21:35" ht="15.75" thickBot="1" x14ac:dyDescent="0.3">
      <c r="U60" s="29">
        <f t="shared" si="1"/>
        <v>0</v>
      </c>
      <c r="V60" s="29">
        <f t="shared" si="2"/>
        <v>0</v>
      </c>
      <c r="W60" s="29">
        <f t="shared" si="3"/>
        <v>0</v>
      </c>
      <c r="X60" s="29">
        <f t="shared" si="4"/>
        <v>0</v>
      </c>
      <c r="Y60" s="29">
        <f t="shared" si="5"/>
        <v>3</v>
      </c>
      <c r="Z60" s="29">
        <f t="shared" si="6"/>
        <v>0</v>
      </c>
      <c r="AA60" s="29">
        <f t="shared" si="7"/>
        <v>3</v>
      </c>
      <c r="AB60" s="29">
        <f t="shared" si="8"/>
        <v>0</v>
      </c>
      <c r="AC60" s="29">
        <f t="shared" si="9"/>
        <v>0</v>
      </c>
      <c r="AD60" s="29">
        <f t="shared" si="10"/>
        <v>0</v>
      </c>
      <c r="AE60" s="29">
        <f t="shared" si="11"/>
        <v>0</v>
      </c>
      <c r="AF60" s="29">
        <f t="shared" si="12"/>
        <v>0</v>
      </c>
      <c r="AG60" s="29">
        <f t="shared" si="13"/>
        <v>0</v>
      </c>
      <c r="AH60" s="29">
        <f t="shared" si="14"/>
        <v>0</v>
      </c>
      <c r="AI60" s="29">
        <f t="shared" si="15"/>
        <v>0</v>
      </c>
    </row>
    <row r="61" spans="21:35" ht="15.75" thickBot="1" x14ac:dyDescent="0.3">
      <c r="U61" s="29">
        <f t="shared" si="1"/>
        <v>0</v>
      </c>
      <c r="V61" s="29">
        <f t="shared" si="2"/>
        <v>0</v>
      </c>
      <c r="W61" s="29">
        <f t="shared" si="3"/>
        <v>0</v>
      </c>
      <c r="X61" s="29">
        <f t="shared" si="4"/>
        <v>0</v>
      </c>
      <c r="Y61" s="29">
        <f t="shared" si="5"/>
        <v>2.25</v>
      </c>
      <c r="Z61" s="29">
        <f t="shared" si="6"/>
        <v>0</v>
      </c>
      <c r="AA61" s="29">
        <f t="shared" si="7"/>
        <v>6.75</v>
      </c>
      <c r="AB61" s="29">
        <f t="shared" si="8"/>
        <v>0</v>
      </c>
      <c r="AC61" s="29">
        <f t="shared" si="9"/>
        <v>0</v>
      </c>
      <c r="AD61" s="29">
        <f t="shared" si="10"/>
        <v>0</v>
      </c>
      <c r="AE61" s="29">
        <f t="shared" si="11"/>
        <v>0</v>
      </c>
      <c r="AF61" s="29">
        <f t="shared" si="12"/>
        <v>0</v>
      </c>
      <c r="AG61" s="29">
        <f t="shared" si="13"/>
        <v>0</v>
      </c>
      <c r="AH61" s="29">
        <f t="shared" si="14"/>
        <v>0</v>
      </c>
      <c r="AI61" s="29">
        <f t="shared" si="15"/>
        <v>0</v>
      </c>
    </row>
    <row r="62" spans="21:35" ht="15.75" thickBot="1" x14ac:dyDescent="0.3">
      <c r="U62" s="29">
        <f t="shared" si="1"/>
        <v>0</v>
      </c>
      <c r="V62" s="29">
        <f t="shared" si="2"/>
        <v>0</v>
      </c>
      <c r="W62" s="29">
        <f t="shared" si="3"/>
        <v>0</v>
      </c>
      <c r="X62" s="29">
        <f t="shared" si="4"/>
        <v>0</v>
      </c>
      <c r="Y62" s="29">
        <f t="shared" si="5"/>
        <v>0</v>
      </c>
      <c r="Z62" s="29">
        <f t="shared" si="6"/>
        <v>0</v>
      </c>
      <c r="AA62" s="29">
        <f t="shared" si="7"/>
        <v>0</v>
      </c>
      <c r="AB62" s="29">
        <f t="shared" si="8"/>
        <v>12</v>
      </c>
      <c r="AC62" s="29">
        <f t="shared" si="9"/>
        <v>0</v>
      </c>
      <c r="AD62" s="29">
        <f t="shared" si="10"/>
        <v>0</v>
      </c>
      <c r="AE62" s="29">
        <f t="shared" si="11"/>
        <v>0</v>
      </c>
      <c r="AF62" s="29">
        <f t="shared" si="12"/>
        <v>0</v>
      </c>
      <c r="AG62" s="29">
        <f t="shared" si="13"/>
        <v>0</v>
      </c>
      <c r="AH62" s="29">
        <f t="shared" si="14"/>
        <v>0</v>
      </c>
      <c r="AI62" s="29">
        <f t="shared" si="15"/>
        <v>0</v>
      </c>
    </row>
    <row r="63" spans="21:35" ht="15.75" thickBot="1" x14ac:dyDescent="0.3">
      <c r="U63" s="29">
        <f t="shared" si="1"/>
        <v>0</v>
      </c>
      <c r="V63" s="29">
        <f t="shared" si="2"/>
        <v>0</v>
      </c>
      <c r="W63" s="29">
        <f t="shared" si="3"/>
        <v>0</v>
      </c>
      <c r="X63" s="29">
        <f t="shared" si="4"/>
        <v>0</v>
      </c>
      <c r="Y63" s="29">
        <f t="shared" si="5"/>
        <v>0</v>
      </c>
      <c r="Z63" s="29">
        <f t="shared" si="6"/>
        <v>0</v>
      </c>
      <c r="AA63" s="29">
        <f t="shared" si="7"/>
        <v>0</v>
      </c>
      <c r="AB63" s="29">
        <f t="shared" si="8"/>
        <v>24</v>
      </c>
      <c r="AC63" s="29">
        <f t="shared" si="9"/>
        <v>0</v>
      </c>
      <c r="AD63" s="29">
        <f t="shared" si="10"/>
        <v>0</v>
      </c>
      <c r="AE63" s="29">
        <f t="shared" si="11"/>
        <v>0</v>
      </c>
      <c r="AF63" s="29">
        <f t="shared" si="12"/>
        <v>0</v>
      </c>
      <c r="AG63" s="29">
        <f t="shared" si="13"/>
        <v>0</v>
      </c>
      <c r="AH63" s="29">
        <f t="shared" si="14"/>
        <v>0</v>
      </c>
      <c r="AI63" s="29">
        <f t="shared" si="15"/>
        <v>0</v>
      </c>
    </row>
    <row r="64" spans="21:35" ht="15.75" thickBot="1" x14ac:dyDescent="0.3">
      <c r="U64" s="29">
        <f t="shared" si="1"/>
        <v>0</v>
      </c>
      <c r="V64" s="29">
        <f t="shared" si="2"/>
        <v>0</v>
      </c>
      <c r="W64" s="29">
        <f t="shared" si="3"/>
        <v>0</v>
      </c>
      <c r="X64" s="29">
        <f t="shared" si="4"/>
        <v>0</v>
      </c>
      <c r="Y64" s="29">
        <f t="shared" si="5"/>
        <v>0</v>
      </c>
      <c r="Z64" s="29">
        <f t="shared" si="6"/>
        <v>0</v>
      </c>
      <c r="AA64" s="29">
        <f t="shared" si="7"/>
        <v>1.5</v>
      </c>
      <c r="AB64" s="29">
        <f t="shared" si="8"/>
        <v>1.5</v>
      </c>
      <c r="AC64" s="29">
        <f t="shared" si="9"/>
        <v>0</v>
      </c>
      <c r="AD64" s="29">
        <f t="shared" si="10"/>
        <v>0</v>
      </c>
      <c r="AE64" s="29">
        <f t="shared" si="11"/>
        <v>0</v>
      </c>
      <c r="AF64" s="29">
        <f t="shared" si="12"/>
        <v>0</v>
      </c>
      <c r="AG64" s="29">
        <f t="shared" si="13"/>
        <v>0</v>
      </c>
      <c r="AH64" s="29">
        <f t="shared" si="14"/>
        <v>0</v>
      </c>
      <c r="AI64" s="29">
        <f t="shared" si="15"/>
        <v>0</v>
      </c>
    </row>
    <row r="65" spans="21:35" ht="15.75" thickBot="1" x14ac:dyDescent="0.3">
      <c r="U65" s="29">
        <f t="shared" si="1"/>
        <v>0</v>
      </c>
      <c r="V65" s="29">
        <f t="shared" si="2"/>
        <v>0</v>
      </c>
      <c r="W65" s="29">
        <f t="shared" si="3"/>
        <v>0</v>
      </c>
      <c r="X65" s="29">
        <f t="shared" si="4"/>
        <v>0</v>
      </c>
      <c r="Y65" s="29">
        <f t="shared" si="5"/>
        <v>0</v>
      </c>
      <c r="Z65" s="29">
        <f t="shared" si="6"/>
        <v>0</v>
      </c>
      <c r="AA65" s="29">
        <f t="shared" si="7"/>
        <v>0</v>
      </c>
      <c r="AB65" s="29">
        <f t="shared" si="8"/>
        <v>0</v>
      </c>
      <c r="AC65" s="29">
        <f t="shared" si="9"/>
        <v>0</v>
      </c>
      <c r="AD65" s="29">
        <f t="shared" si="10"/>
        <v>0</v>
      </c>
      <c r="AE65" s="29">
        <f t="shared" si="11"/>
        <v>0</v>
      </c>
      <c r="AF65" s="29">
        <f t="shared" si="12"/>
        <v>0</v>
      </c>
      <c r="AG65" s="29">
        <f t="shared" si="13"/>
        <v>0</v>
      </c>
      <c r="AH65" s="29">
        <f t="shared" si="14"/>
        <v>0</v>
      </c>
      <c r="AI65" s="29">
        <f t="shared" si="15"/>
        <v>0</v>
      </c>
    </row>
    <row r="66" spans="21:35" ht="15.75" thickBot="1" x14ac:dyDescent="0.3">
      <c r="U66" s="29">
        <f t="shared" si="1"/>
        <v>0</v>
      </c>
      <c r="V66" s="29">
        <f t="shared" si="2"/>
        <v>0</v>
      </c>
      <c r="W66" s="29">
        <f t="shared" si="3"/>
        <v>0</v>
      </c>
      <c r="X66" s="29">
        <f t="shared" si="4"/>
        <v>0</v>
      </c>
      <c r="Y66" s="29">
        <f t="shared" si="5"/>
        <v>0</v>
      </c>
      <c r="Z66" s="29">
        <f t="shared" si="6"/>
        <v>0</v>
      </c>
      <c r="AA66" s="29">
        <f t="shared" si="7"/>
        <v>0</v>
      </c>
      <c r="AB66" s="29">
        <f t="shared" si="8"/>
        <v>0</v>
      </c>
      <c r="AC66" s="29">
        <f t="shared" si="9"/>
        <v>0</v>
      </c>
      <c r="AD66" s="29">
        <f t="shared" si="10"/>
        <v>0</v>
      </c>
      <c r="AE66" s="29">
        <f t="shared" si="11"/>
        <v>0</v>
      </c>
      <c r="AF66" s="29">
        <f t="shared" si="12"/>
        <v>0</v>
      </c>
      <c r="AG66" s="29">
        <f t="shared" si="13"/>
        <v>0</v>
      </c>
      <c r="AH66" s="29">
        <f t="shared" si="14"/>
        <v>0</v>
      </c>
      <c r="AI66" s="29">
        <f t="shared" si="15"/>
        <v>0</v>
      </c>
    </row>
    <row r="67" spans="21:35" ht="15.75" thickBot="1" x14ac:dyDescent="0.3">
      <c r="U67" s="29">
        <f t="shared" si="1"/>
        <v>0</v>
      </c>
      <c r="V67" s="29">
        <f t="shared" si="2"/>
        <v>0</v>
      </c>
      <c r="W67" s="29">
        <f t="shared" si="3"/>
        <v>0</v>
      </c>
      <c r="X67" s="29">
        <f t="shared" si="4"/>
        <v>0</v>
      </c>
      <c r="Y67" s="29">
        <f t="shared" si="5"/>
        <v>0</v>
      </c>
      <c r="Z67" s="29">
        <f t="shared" si="6"/>
        <v>0</v>
      </c>
      <c r="AA67" s="29">
        <f t="shared" si="7"/>
        <v>0</v>
      </c>
      <c r="AB67" s="29">
        <f t="shared" si="8"/>
        <v>0</v>
      </c>
      <c r="AC67" s="29">
        <f t="shared" si="9"/>
        <v>0</v>
      </c>
      <c r="AD67" s="29">
        <f t="shared" si="10"/>
        <v>0</v>
      </c>
      <c r="AE67" s="29">
        <f t="shared" si="11"/>
        <v>0</v>
      </c>
      <c r="AF67" s="29">
        <f t="shared" si="12"/>
        <v>0</v>
      </c>
      <c r="AG67" s="29">
        <f t="shared" si="13"/>
        <v>0</v>
      </c>
      <c r="AH67" s="29">
        <f t="shared" si="14"/>
        <v>0</v>
      </c>
      <c r="AI67" s="29">
        <f t="shared" si="15"/>
        <v>0</v>
      </c>
    </row>
    <row r="68" spans="21:35" ht="15.75" thickBot="1" x14ac:dyDescent="0.3">
      <c r="U68" s="29">
        <f t="shared" si="1"/>
        <v>0</v>
      </c>
      <c r="V68" s="29">
        <f t="shared" si="2"/>
        <v>0</v>
      </c>
      <c r="W68" s="29">
        <f t="shared" si="3"/>
        <v>0</v>
      </c>
      <c r="X68" s="29">
        <f t="shared" si="4"/>
        <v>0</v>
      </c>
      <c r="Y68" s="29">
        <f t="shared" si="5"/>
        <v>0</v>
      </c>
      <c r="Z68" s="29">
        <f t="shared" si="6"/>
        <v>0</v>
      </c>
      <c r="AA68" s="29">
        <f t="shared" si="7"/>
        <v>0</v>
      </c>
      <c r="AB68" s="29">
        <f t="shared" si="8"/>
        <v>0</v>
      </c>
      <c r="AC68" s="29">
        <f t="shared" si="9"/>
        <v>0</v>
      </c>
      <c r="AD68" s="29">
        <f t="shared" si="10"/>
        <v>0</v>
      </c>
      <c r="AE68" s="29">
        <f t="shared" si="11"/>
        <v>0</v>
      </c>
      <c r="AF68" s="29">
        <f t="shared" si="12"/>
        <v>0</v>
      </c>
      <c r="AG68" s="29">
        <f t="shared" si="13"/>
        <v>0</v>
      </c>
      <c r="AH68" s="29">
        <f t="shared" si="14"/>
        <v>0</v>
      </c>
      <c r="AI68" s="29">
        <f t="shared" si="15"/>
        <v>0</v>
      </c>
    </row>
    <row r="69" spans="21:35" ht="15.75" thickBot="1" x14ac:dyDescent="0.3">
      <c r="U69" s="29">
        <f t="shared" si="1"/>
        <v>0</v>
      </c>
      <c r="V69" s="29">
        <f t="shared" si="2"/>
        <v>0</v>
      </c>
      <c r="W69" s="29">
        <f t="shared" si="3"/>
        <v>0</v>
      </c>
      <c r="X69" s="29">
        <f t="shared" si="4"/>
        <v>0</v>
      </c>
      <c r="Y69" s="29">
        <f t="shared" si="5"/>
        <v>0</v>
      </c>
      <c r="Z69" s="29">
        <f t="shared" si="6"/>
        <v>0</v>
      </c>
      <c r="AA69" s="29">
        <f t="shared" si="7"/>
        <v>3.75</v>
      </c>
      <c r="AB69" s="29">
        <f t="shared" si="8"/>
        <v>0</v>
      </c>
      <c r="AC69" s="29">
        <f t="shared" si="9"/>
        <v>0</v>
      </c>
      <c r="AD69" s="29">
        <f t="shared" si="10"/>
        <v>0</v>
      </c>
      <c r="AE69" s="29">
        <f t="shared" si="11"/>
        <v>0</v>
      </c>
      <c r="AF69" s="29">
        <f t="shared" si="12"/>
        <v>0</v>
      </c>
      <c r="AG69" s="29">
        <f t="shared" si="13"/>
        <v>0</v>
      </c>
      <c r="AH69" s="29">
        <f t="shared" si="14"/>
        <v>0</v>
      </c>
      <c r="AI69" s="29">
        <f t="shared" si="15"/>
        <v>0</v>
      </c>
    </row>
    <row r="70" spans="21:35" ht="15.75" thickBot="1" x14ac:dyDescent="0.3">
      <c r="U70" s="29">
        <f t="shared" si="1"/>
        <v>0</v>
      </c>
      <c r="V70" s="29">
        <f t="shared" si="2"/>
        <v>0</v>
      </c>
      <c r="W70" s="29">
        <f t="shared" si="3"/>
        <v>0</v>
      </c>
      <c r="X70" s="29">
        <f t="shared" si="4"/>
        <v>0</v>
      </c>
      <c r="Y70" s="29">
        <f t="shared" si="5"/>
        <v>0</v>
      </c>
      <c r="Z70" s="29">
        <f t="shared" si="6"/>
        <v>0</v>
      </c>
      <c r="AA70" s="29">
        <f t="shared" si="7"/>
        <v>0</v>
      </c>
      <c r="AB70" s="29">
        <f t="shared" si="8"/>
        <v>0</v>
      </c>
      <c r="AC70" s="29">
        <f t="shared" si="9"/>
        <v>0</v>
      </c>
      <c r="AD70" s="29">
        <f t="shared" si="10"/>
        <v>0</v>
      </c>
      <c r="AE70" s="29">
        <f t="shared" si="11"/>
        <v>0</v>
      </c>
      <c r="AF70" s="29">
        <f t="shared" si="12"/>
        <v>0</v>
      </c>
      <c r="AG70" s="29">
        <f t="shared" si="13"/>
        <v>0</v>
      </c>
      <c r="AH70" s="29">
        <f t="shared" si="14"/>
        <v>0</v>
      </c>
      <c r="AI70" s="29">
        <f t="shared" si="15"/>
        <v>0</v>
      </c>
    </row>
    <row r="71" spans="21:35" ht="15.75" thickBot="1" x14ac:dyDescent="0.3">
      <c r="U71" s="29">
        <f t="shared" si="1"/>
        <v>0</v>
      </c>
      <c r="V71" s="29">
        <f t="shared" si="2"/>
        <v>0</v>
      </c>
      <c r="W71" s="29">
        <f t="shared" si="3"/>
        <v>0</v>
      </c>
      <c r="X71" s="29">
        <f t="shared" si="4"/>
        <v>0</v>
      </c>
      <c r="Y71" s="29">
        <f t="shared" si="5"/>
        <v>0</v>
      </c>
      <c r="Z71" s="29">
        <f t="shared" si="6"/>
        <v>0</v>
      </c>
      <c r="AA71" s="29">
        <f t="shared" si="7"/>
        <v>0</v>
      </c>
      <c r="AB71" s="29">
        <f t="shared" si="8"/>
        <v>0</v>
      </c>
      <c r="AC71" s="29">
        <f t="shared" si="9"/>
        <v>0</v>
      </c>
      <c r="AD71" s="29">
        <f t="shared" si="10"/>
        <v>0</v>
      </c>
      <c r="AE71" s="29">
        <f t="shared" si="11"/>
        <v>0</v>
      </c>
      <c r="AF71" s="29">
        <f t="shared" si="12"/>
        <v>0</v>
      </c>
      <c r="AG71" s="29">
        <f t="shared" si="13"/>
        <v>0</v>
      </c>
      <c r="AH71" s="29">
        <f t="shared" si="14"/>
        <v>0</v>
      </c>
      <c r="AI71" s="29">
        <f t="shared" si="15"/>
        <v>0</v>
      </c>
    </row>
    <row r="72" spans="21:35" ht="15.75" thickBot="1" x14ac:dyDescent="0.3">
      <c r="U72" s="29">
        <f t="shared" si="1"/>
        <v>0</v>
      </c>
      <c r="V72" s="29">
        <f t="shared" si="2"/>
        <v>5.7</v>
      </c>
      <c r="W72" s="29">
        <f t="shared" si="3"/>
        <v>17.100000000000001</v>
      </c>
      <c r="X72" s="29">
        <f t="shared" si="4"/>
        <v>5.6999999999999993</v>
      </c>
      <c r="Y72" s="29">
        <f t="shared" si="5"/>
        <v>5.6999999999999957</v>
      </c>
      <c r="Z72" s="29">
        <f t="shared" si="6"/>
        <v>5.7000000000000028</v>
      </c>
      <c r="AA72" s="29">
        <f t="shared" si="7"/>
        <v>5.7000000000000028</v>
      </c>
      <c r="AB72" s="29">
        <f t="shared" si="8"/>
        <v>2.279999999999994</v>
      </c>
      <c r="AC72" s="29">
        <f t="shared" si="9"/>
        <v>0</v>
      </c>
      <c r="AD72" s="29">
        <f t="shared" si="10"/>
        <v>0</v>
      </c>
      <c r="AE72" s="29">
        <f t="shared" si="11"/>
        <v>0</v>
      </c>
      <c r="AF72" s="29">
        <f t="shared" si="12"/>
        <v>0</v>
      </c>
      <c r="AG72" s="29">
        <f t="shared" si="13"/>
        <v>0</v>
      </c>
      <c r="AH72" s="29">
        <f t="shared" si="14"/>
        <v>0</v>
      </c>
      <c r="AI72" s="29">
        <f t="shared" si="15"/>
        <v>0</v>
      </c>
    </row>
    <row r="73" spans="21:35" ht="15.75" thickBot="1" x14ac:dyDescent="0.3">
      <c r="U73" s="29">
        <f t="shared" si="1"/>
        <v>0</v>
      </c>
      <c r="V73" s="29">
        <f t="shared" si="2"/>
        <v>0</v>
      </c>
      <c r="W73" s="29">
        <f t="shared" si="3"/>
        <v>0</v>
      </c>
      <c r="X73" s="29">
        <f t="shared" si="4"/>
        <v>0</v>
      </c>
      <c r="Y73" s="29">
        <f t="shared" si="5"/>
        <v>0</v>
      </c>
      <c r="Z73" s="29">
        <f t="shared" si="6"/>
        <v>0</v>
      </c>
      <c r="AA73" s="29">
        <f t="shared" si="7"/>
        <v>0</v>
      </c>
      <c r="AB73" s="29">
        <f t="shared" si="8"/>
        <v>0</v>
      </c>
      <c r="AC73" s="29">
        <f t="shared" si="9"/>
        <v>0</v>
      </c>
      <c r="AD73" s="29">
        <f t="shared" si="10"/>
        <v>0</v>
      </c>
      <c r="AE73" s="29">
        <f t="shared" si="11"/>
        <v>0</v>
      </c>
      <c r="AF73" s="29">
        <f t="shared" si="12"/>
        <v>0</v>
      </c>
      <c r="AG73" s="29">
        <f t="shared" si="13"/>
        <v>0</v>
      </c>
      <c r="AH73" s="29">
        <f t="shared" si="14"/>
        <v>0</v>
      </c>
      <c r="AI73" s="29">
        <f t="shared" si="15"/>
        <v>0</v>
      </c>
    </row>
    <row r="74" spans="21:35" ht="15.75" thickBot="1" x14ac:dyDescent="0.3">
      <c r="U74" s="29">
        <f t="shared" si="1"/>
        <v>0</v>
      </c>
      <c r="V74" s="29">
        <f t="shared" si="2"/>
        <v>0</v>
      </c>
      <c r="W74" s="29">
        <f t="shared" si="3"/>
        <v>0</v>
      </c>
      <c r="X74" s="29">
        <f t="shared" si="4"/>
        <v>0</v>
      </c>
      <c r="Y74" s="29">
        <f t="shared" si="5"/>
        <v>0</v>
      </c>
      <c r="Z74" s="29">
        <f t="shared" si="6"/>
        <v>0</v>
      </c>
      <c r="AA74" s="29">
        <f t="shared" si="7"/>
        <v>0</v>
      </c>
      <c r="AB74" s="29">
        <f t="shared" si="8"/>
        <v>0</v>
      </c>
      <c r="AC74" s="29">
        <f t="shared" si="9"/>
        <v>0</v>
      </c>
      <c r="AD74" s="29">
        <f t="shared" si="10"/>
        <v>0</v>
      </c>
      <c r="AE74" s="29">
        <f t="shared" si="11"/>
        <v>0</v>
      </c>
      <c r="AF74" s="29">
        <f t="shared" si="12"/>
        <v>0</v>
      </c>
      <c r="AG74" s="29">
        <f t="shared" si="13"/>
        <v>0</v>
      </c>
      <c r="AH74" s="29">
        <f t="shared" si="14"/>
        <v>0</v>
      </c>
      <c r="AI74" s="29">
        <f t="shared" si="15"/>
        <v>0</v>
      </c>
    </row>
    <row r="75" spans="21:35" ht="15.75" thickBot="1" x14ac:dyDescent="0.3">
      <c r="U75" s="29">
        <f t="shared" si="1"/>
        <v>0</v>
      </c>
      <c r="V75" s="29">
        <f t="shared" si="2"/>
        <v>0</v>
      </c>
      <c r="W75" s="29">
        <f t="shared" si="3"/>
        <v>0</v>
      </c>
      <c r="X75" s="29">
        <f t="shared" si="4"/>
        <v>0</v>
      </c>
      <c r="Y75" s="29">
        <f t="shared" si="5"/>
        <v>0</v>
      </c>
      <c r="Z75" s="29">
        <f t="shared" si="6"/>
        <v>0</v>
      </c>
      <c r="AA75" s="29">
        <f t="shared" si="7"/>
        <v>0</v>
      </c>
      <c r="AB75" s="29">
        <f t="shared" si="8"/>
        <v>0</v>
      </c>
      <c r="AC75" s="29">
        <f t="shared" si="9"/>
        <v>0</v>
      </c>
      <c r="AD75" s="29">
        <f t="shared" si="10"/>
        <v>0</v>
      </c>
      <c r="AE75" s="29">
        <f t="shared" si="11"/>
        <v>0</v>
      </c>
      <c r="AF75" s="29">
        <f t="shared" si="12"/>
        <v>0</v>
      </c>
      <c r="AG75" s="29">
        <f t="shared" si="13"/>
        <v>0</v>
      </c>
      <c r="AH75" s="29">
        <f t="shared" si="14"/>
        <v>0</v>
      </c>
      <c r="AI75" s="29">
        <f t="shared" si="15"/>
        <v>0</v>
      </c>
    </row>
    <row r="76" spans="21:35" ht="15.75" thickBot="1" x14ac:dyDescent="0.3">
      <c r="U76" s="29">
        <f t="shared" si="1"/>
        <v>0</v>
      </c>
      <c r="V76" s="29">
        <f t="shared" si="2"/>
        <v>0</v>
      </c>
      <c r="W76" s="29">
        <f t="shared" si="3"/>
        <v>4</v>
      </c>
      <c r="X76" s="29">
        <f t="shared" si="4"/>
        <v>1</v>
      </c>
      <c r="Y76" s="29">
        <f t="shared" si="5"/>
        <v>5</v>
      </c>
      <c r="Z76" s="29">
        <f t="shared" si="6"/>
        <v>1</v>
      </c>
      <c r="AA76" s="29">
        <f t="shared" si="7"/>
        <v>1</v>
      </c>
      <c r="AB76" s="29">
        <f t="shared" si="8"/>
        <v>2</v>
      </c>
      <c r="AC76" s="29">
        <f t="shared" si="9"/>
        <v>0</v>
      </c>
      <c r="AD76" s="29">
        <f t="shared" si="10"/>
        <v>0</v>
      </c>
      <c r="AE76" s="29">
        <f t="shared" si="11"/>
        <v>0</v>
      </c>
      <c r="AF76" s="29">
        <f t="shared" si="12"/>
        <v>0</v>
      </c>
      <c r="AG76" s="29">
        <f t="shared" si="13"/>
        <v>0</v>
      </c>
      <c r="AH76" s="29">
        <f t="shared" si="14"/>
        <v>0</v>
      </c>
      <c r="AI76" s="29">
        <f t="shared" si="15"/>
        <v>0</v>
      </c>
    </row>
    <row r="77" spans="21:35" ht="15.75" thickBot="1" x14ac:dyDescent="0.3">
      <c r="U77" s="29">
        <f t="shared" si="1"/>
        <v>0</v>
      </c>
      <c r="V77" s="29">
        <f t="shared" si="2"/>
        <v>0</v>
      </c>
      <c r="W77" s="29">
        <f t="shared" si="3"/>
        <v>0</v>
      </c>
      <c r="X77" s="29">
        <f t="shared" si="4"/>
        <v>0</v>
      </c>
      <c r="Y77" s="29">
        <f t="shared" si="5"/>
        <v>0</v>
      </c>
      <c r="Z77" s="29">
        <f t="shared" si="6"/>
        <v>0</v>
      </c>
      <c r="AA77" s="29">
        <f t="shared" si="7"/>
        <v>3.5999999999999996</v>
      </c>
      <c r="AB77" s="29">
        <f t="shared" si="8"/>
        <v>8.4</v>
      </c>
      <c r="AC77" s="29">
        <f t="shared" si="9"/>
        <v>0</v>
      </c>
      <c r="AD77" s="29">
        <f t="shared" si="10"/>
        <v>0</v>
      </c>
      <c r="AE77" s="29">
        <f t="shared" si="11"/>
        <v>0</v>
      </c>
      <c r="AF77" s="29">
        <f t="shared" si="12"/>
        <v>0</v>
      </c>
      <c r="AG77" s="29">
        <f t="shared" si="13"/>
        <v>0</v>
      </c>
      <c r="AH77" s="29">
        <f t="shared" si="14"/>
        <v>0</v>
      </c>
      <c r="AI77" s="29">
        <f t="shared" si="15"/>
        <v>0</v>
      </c>
    </row>
    <row r="78" spans="21:35" ht="15.75" thickBot="1" x14ac:dyDescent="0.3">
      <c r="U78" s="29">
        <f t="shared" si="1"/>
        <v>0</v>
      </c>
      <c r="V78" s="29">
        <f t="shared" si="2"/>
        <v>0</v>
      </c>
      <c r="W78" s="29">
        <f t="shared" si="3"/>
        <v>0</v>
      </c>
      <c r="X78" s="29">
        <f t="shared" si="4"/>
        <v>0</v>
      </c>
      <c r="Y78" s="29">
        <f t="shared" si="5"/>
        <v>0</v>
      </c>
      <c r="Z78" s="29">
        <f t="shared" si="6"/>
        <v>15.600000000000001</v>
      </c>
      <c r="AA78" s="29">
        <f t="shared" si="7"/>
        <v>7.7999999999999972</v>
      </c>
      <c r="AB78" s="29">
        <f t="shared" si="8"/>
        <v>1.9500000000000028</v>
      </c>
      <c r="AC78" s="29">
        <f t="shared" si="9"/>
        <v>0</v>
      </c>
      <c r="AD78" s="29">
        <f t="shared" si="10"/>
        <v>0</v>
      </c>
      <c r="AE78" s="29">
        <f t="shared" si="11"/>
        <v>0</v>
      </c>
      <c r="AF78" s="29">
        <f t="shared" si="12"/>
        <v>0</v>
      </c>
      <c r="AG78" s="29">
        <f t="shared" si="13"/>
        <v>0</v>
      </c>
      <c r="AH78" s="29">
        <f t="shared" si="14"/>
        <v>0</v>
      </c>
      <c r="AI78" s="29">
        <f t="shared" si="15"/>
        <v>0</v>
      </c>
    </row>
    <row r="79" spans="21:35" ht="15.75" thickBot="1" x14ac:dyDescent="0.3">
      <c r="U79" s="29">
        <f t="shared" si="1"/>
        <v>0</v>
      </c>
      <c r="V79" s="29">
        <f t="shared" si="2"/>
        <v>0</v>
      </c>
      <c r="W79" s="29">
        <f t="shared" si="3"/>
        <v>0</v>
      </c>
      <c r="X79" s="29">
        <f t="shared" si="4"/>
        <v>0</v>
      </c>
      <c r="Y79" s="29">
        <f t="shared" si="5"/>
        <v>0</v>
      </c>
      <c r="Z79" s="29">
        <f t="shared" si="6"/>
        <v>0</v>
      </c>
      <c r="AA79" s="29">
        <f t="shared" si="7"/>
        <v>0</v>
      </c>
      <c r="AB79" s="29">
        <f t="shared" si="8"/>
        <v>0</v>
      </c>
      <c r="AC79" s="29">
        <f t="shared" si="9"/>
        <v>0</v>
      </c>
      <c r="AD79" s="29">
        <f t="shared" si="10"/>
        <v>0</v>
      </c>
      <c r="AE79" s="29">
        <f t="shared" si="11"/>
        <v>0</v>
      </c>
      <c r="AF79" s="29">
        <f t="shared" si="12"/>
        <v>0</v>
      </c>
      <c r="AG79" s="29">
        <f t="shared" si="13"/>
        <v>0</v>
      </c>
      <c r="AH79" s="29">
        <f t="shared" si="14"/>
        <v>0</v>
      </c>
      <c r="AI79" s="29">
        <f t="shared" si="15"/>
        <v>0</v>
      </c>
    </row>
    <row r="80" spans="21:35" ht="15.75" thickBot="1" x14ac:dyDescent="0.3">
      <c r="U80" s="29">
        <f t="shared" si="1"/>
        <v>0</v>
      </c>
      <c r="V80" s="29">
        <f t="shared" si="2"/>
        <v>0</v>
      </c>
      <c r="W80" s="29">
        <f t="shared" si="3"/>
        <v>0</v>
      </c>
      <c r="X80" s="29">
        <f t="shared" si="4"/>
        <v>0</v>
      </c>
      <c r="Y80" s="29">
        <f t="shared" si="5"/>
        <v>0</v>
      </c>
      <c r="Z80" s="29">
        <f t="shared" si="6"/>
        <v>0</v>
      </c>
      <c r="AA80" s="29">
        <f t="shared" si="7"/>
        <v>0</v>
      </c>
      <c r="AB80" s="29">
        <f t="shared" si="8"/>
        <v>0</v>
      </c>
      <c r="AC80" s="29">
        <f t="shared" si="9"/>
        <v>0</v>
      </c>
      <c r="AD80" s="29">
        <f t="shared" si="10"/>
        <v>0</v>
      </c>
      <c r="AE80" s="29">
        <f t="shared" si="11"/>
        <v>0</v>
      </c>
      <c r="AF80" s="29">
        <f t="shared" si="12"/>
        <v>0</v>
      </c>
      <c r="AG80" s="29">
        <f t="shared" si="13"/>
        <v>0</v>
      </c>
      <c r="AH80" s="29">
        <f t="shared" si="14"/>
        <v>0</v>
      </c>
      <c r="AI80" s="29">
        <f t="shared" si="15"/>
        <v>0</v>
      </c>
    </row>
    <row r="81" spans="20:35" ht="15.75" thickBot="1" x14ac:dyDescent="0.3">
      <c r="U81" s="29">
        <f t="shared" si="1"/>
        <v>0</v>
      </c>
      <c r="V81" s="29">
        <f t="shared" si="2"/>
        <v>0</v>
      </c>
      <c r="W81" s="29">
        <f t="shared" si="3"/>
        <v>0</v>
      </c>
      <c r="X81" s="29">
        <f t="shared" si="4"/>
        <v>0</v>
      </c>
      <c r="Y81" s="29">
        <f t="shared" si="5"/>
        <v>0</v>
      </c>
      <c r="Z81" s="29">
        <f t="shared" si="6"/>
        <v>0</v>
      </c>
      <c r="AA81" s="29">
        <f t="shared" si="7"/>
        <v>0</v>
      </c>
      <c r="AB81" s="29">
        <f t="shared" si="8"/>
        <v>0</v>
      </c>
      <c r="AC81" s="29">
        <f t="shared" si="9"/>
        <v>0</v>
      </c>
      <c r="AD81" s="29">
        <f t="shared" si="10"/>
        <v>0</v>
      </c>
      <c r="AE81" s="29">
        <f t="shared" si="11"/>
        <v>0</v>
      </c>
      <c r="AF81" s="29">
        <f t="shared" si="12"/>
        <v>0</v>
      </c>
      <c r="AG81" s="29">
        <f t="shared" si="13"/>
        <v>0</v>
      </c>
      <c r="AH81" s="29">
        <f t="shared" si="14"/>
        <v>0</v>
      </c>
      <c r="AI81" s="29">
        <f t="shared" si="15"/>
        <v>0</v>
      </c>
    </row>
    <row r="82" spans="20:35" ht="15.75" thickBot="1" x14ac:dyDescent="0.3">
      <c r="U82" s="29">
        <f t="shared" si="1"/>
        <v>0</v>
      </c>
      <c r="V82" s="29">
        <f t="shared" si="2"/>
        <v>0</v>
      </c>
      <c r="W82" s="29">
        <f t="shared" si="3"/>
        <v>0</v>
      </c>
      <c r="X82" s="29">
        <f t="shared" si="4"/>
        <v>0</v>
      </c>
      <c r="Y82" s="29">
        <f t="shared" si="5"/>
        <v>0</v>
      </c>
      <c r="Z82" s="29">
        <f t="shared" si="6"/>
        <v>0</v>
      </c>
      <c r="AA82" s="29">
        <f t="shared" si="7"/>
        <v>0</v>
      </c>
      <c r="AB82" s="29">
        <f t="shared" si="8"/>
        <v>0</v>
      </c>
      <c r="AC82" s="29">
        <f t="shared" si="9"/>
        <v>0</v>
      </c>
      <c r="AD82" s="29">
        <f t="shared" si="10"/>
        <v>0</v>
      </c>
      <c r="AE82" s="29">
        <f t="shared" si="11"/>
        <v>0</v>
      </c>
      <c r="AF82" s="29">
        <f t="shared" si="12"/>
        <v>0</v>
      </c>
      <c r="AG82" s="29">
        <f t="shared" si="13"/>
        <v>0</v>
      </c>
      <c r="AH82" s="29">
        <f t="shared" si="14"/>
        <v>0</v>
      </c>
      <c r="AI82" s="29">
        <f t="shared" si="15"/>
        <v>0</v>
      </c>
    </row>
    <row r="83" spans="20:35" ht="15.75" thickBot="1" x14ac:dyDescent="0.3">
      <c r="U83" s="29">
        <f t="shared" si="1"/>
        <v>0</v>
      </c>
      <c r="V83" s="29">
        <f t="shared" si="2"/>
        <v>0</v>
      </c>
      <c r="W83" s="29">
        <f t="shared" si="3"/>
        <v>0</v>
      </c>
      <c r="X83" s="29">
        <f t="shared" si="4"/>
        <v>0</v>
      </c>
      <c r="Y83" s="29">
        <f t="shared" si="5"/>
        <v>0</v>
      </c>
      <c r="Z83" s="29">
        <f t="shared" si="6"/>
        <v>0</v>
      </c>
      <c r="AA83" s="29">
        <f t="shared" si="7"/>
        <v>0</v>
      </c>
      <c r="AB83" s="29">
        <f t="shared" si="8"/>
        <v>0</v>
      </c>
      <c r="AC83" s="29">
        <f t="shared" si="9"/>
        <v>0</v>
      </c>
      <c r="AD83" s="29">
        <f t="shared" si="10"/>
        <v>0</v>
      </c>
      <c r="AE83" s="29">
        <f t="shared" si="11"/>
        <v>0</v>
      </c>
      <c r="AF83" s="29">
        <f t="shared" si="12"/>
        <v>0</v>
      </c>
      <c r="AG83" s="29">
        <f t="shared" si="13"/>
        <v>0</v>
      </c>
      <c r="AH83" s="29">
        <f t="shared" si="14"/>
        <v>0</v>
      </c>
      <c r="AI83" s="29">
        <f t="shared" si="15"/>
        <v>0</v>
      </c>
    </row>
    <row r="84" spans="20:35" ht="15.75" thickBot="1" x14ac:dyDescent="0.3">
      <c r="U84" s="29">
        <f t="shared" si="1"/>
        <v>0</v>
      </c>
      <c r="V84" s="29">
        <f t="shared" si="2"/>
        <v>0</v>
      </c>
      <c r="W84" s="29">
        <f t="shared" si="3"/>
        <v>0</v>
      </c>
      <c r="X84" s="29">
        <f t="shared" si="4"/>
        <v>0</v>
      </c>
      <c r="Y84" s="29">
        <f t="shared" si="5"/>
        <v>0</v>
      </c>
      <c r="Z84" s="29">
        <f t="shared" si="6"/>
        <v>0</v>
      </c>
      <c r="AA84" s="29">
        <f t="shared" si="7"/>
        <v>0</v>
      </c>
      <c r="AB84" s="29">
        <f t="shared" si="8"/>
        <v>0</v>
      </c>
      <c r="AC84" s="29">
        <f t="shared" si="9"/>
        <v>0</v>
      </c>
      <c r="AD84" s="29">
        <f t="shared" si="10"/>
        <v>0</v>
      </c>
      <c r="AE84" s="29">
        <f t="shared" si="11"/>
        <v>0</v>
      </c>
      <c r="AF84" s="29">
        <f t="shared" si="12"/>
        <v>0</v>
      </c>
      <c r="AG84" s="29">
        <f t="shared" si="13"/>
        <v>0</v>
      </c>
      <c r="AH84" s="29">
        <f t="shared" si="14"/>
        <v>0</v>
      </c>
      <c r="AI84" s="29">
        <f t="shared" si="15"/>
        <v>0</v>
      </c>
    </row>
    <row r="85" spans="20:35" ht="15.75" thickBot="1" x14ac:dyDescent="0.3">
      <c r="U85" s="29">
        <f t="shared" si="1"/>
        <v>0</v>
      </c>
      <c r="V85" s="29">
        <f t="shared" si="2"/>
        <v>0</v>
      </c>
      <c r="W85" s="29">
        <f t="shared" si="3"/>
        <v>0</v>
      </c>
      <c r="X85" s="29">
        <f t="shared" si="4"/>
        <v>0</v>
      </c>
      <c r="Y85" s="29">
        <f t="shared" si="5"/>
        <v>0</v>
      </c>
      <c r="Z85" s="29">
        <f t="shared" si="6"/>
        <v>0</v>
      </c>
      <c r="AA85" s="29">
        <f t="shared" si="7"/>
        <v>0</v>
      </c>
      <c r="AB85" s="29">
        <f t="shared" si="8"/>
        <v>0</v>
      </c>
      <c r="AC85" s="29">
        <f t="shared" si="9"/>
        <v>0</v>
      </c>
      <c r="AD85" s="29">
        <f t="shared" si="10"/>
        <v>0</v>
      </c>
      <c r="AE85" s="29">
        <f t="shared" si="11"/>
        <v>0</v>
      </c>
      <c r="AF85" s="29">
        <f t="shared" si="12"/>
        <v>0</v>
      </c>
      <c r="AG85" s="29">
        <f t="shared" si="13"/>
        <v>0</v>
      </c>
      <c r="AH85" s="29">
        <f t="shared" si="14"/>
        <v>0</v>
      </c>
      <c r="AI85" s="29">
        <f t="shared" si="15"/>
        <v>0</v>
      </c>
    </row>
    <row r="86" spans="20:35" ht="15.75" thickBot="1" x14ac:dyDescent="0.3">
      <c r="U86" s="29">
        <f t="shared" si="1"/>
        <v>0</v>
      </c>
      <c r="V86" s="29">
        <f t="shared" si="2"/>
        <v>0</v>
      </c>
      <c r="W86" s="29">
        <f t="shared" si="3"/>
        <v>0</v>
      </c>
      <c r="X86" s="29">
        <f t="shared" si="4"/>
        <v>0</v>
      </c>
      <c r="Y86" s="29">
        <f t="shared" si="5"/>
        <v>0</v>
      </c>
      <c r="Z86" s="29">
        <f t="shared" si="6"/>
        <v>0</v>
      </c>
      <c r="AA86" s="29">
        <f t="shared" si="7"/>
        <v>0</v>
      </c>
      <c r="AB86" s="29">
        <f t="shared" si="8"/>
        <v>0</v>
      </c>
      <c r="AC86" s="29">
        <f t="shared" si="9"/>
        <v>0</v>
      </c>
      <c r="AD86" s="29">
        <f t="shared" si="10"/>
        <v>0</v>
      </c>
      <c r="AE86" s="29">
        <f t="shared" si="11"/>
        <v>0</v>
      </c>
      <c r="AF86" s="29">
        <f t="shared" si="12"/>
        <v>0</v>
      </c>
      <c r="AG86" s="29">
        <f t="shared" si="13"/>
        <v>0</v>
      </c>
      <c r="AH86" s="29">
        <f t="shared" si="14"/>
        <v>0</v>
      </c>
      <c r="AI86" s="29">
        <f t="shared" si="15"/>
        <v>0</v>
      </c>
    </row>
    <row r="87" spans="20:35" ht="15.75" thickBot="1" x14ac:dyDescent="0.3">
      <c r="U87" s="29">
        <f t="shared" si="1"/>
        <v>0</v>
      </c>
      <c r="V87" s="29">
        <f t="shared" si="2"/>
        <v>0</v>
      </c>
      <c r="W87" s="29">
        <f t="shared" si="3"/>
        <v>0</v>
      </c>
      <c r="X87" s="29">
        <f t="shared" si="4"/>
        <v>0</v>
      </c>
      <c r="Y87" s="29">
        <f t="shared" si="5"/>
        <v>0</v>
      </c>
      <c r="Z87" s="29">
        <f t="shared" si="6"/>
        <v>0</v>
      </c>
      <c r="AA87" s="29">
        <f t="shared" si="7"/>
        <v>0</v>
      </c>
      <c r="AB87" s="29">
        <f t="shared" si="8"/>
        <v>0</v>
      </c>
      <c r="AC87" s="29">
        <f t="shared" si="9"/>
        <v>0</v>
      </c>
      <c r="AD87" s="29">
        <f t="shared" si="10"/>
        <v>0</v>
      </c>
      <c r="AE87" s="29">
        <f t="shared" si="11"/>
        <v>0</v>
      </c>
      <c r="AF87" s="29">
        <f t="shared" si="12"/>
        <v>0</v>
      </c>
      <c r="AG87" s="29">
        <f t="shared" si="13"/>
        <v>0</v>
      </c>
      <c r="AH87" s="29">
        <f t="shared" si="14"/>
        <v>0</v>
      </c>
      <c r="AI87" s="29">
        <f t="shared" si="15"/>
        <v>0</v>
      </c>
    </row>
    <row r="88" spans="20:35" x14ac:dyDescent="0.25">
      <c r="U88" s="29">
        <f t="shared" si="1"/>
        <v>0</v>
      </c>
      <c r="V88" s="29">
        <f t="shared" si="2"/>
        <v>0</v>
      </c>
      <c r="W88" s="29">
        <f t="shared" si="3"/>
        <v>0</v>
      </c>
      <c r="X88" s="29">
        <f t="shared" si="4"/>
        <v>0</v>
      </c>
      <c r="Y88" s="29">
        <f t="shared" si="5"/>
        <v>0</v>
      </c>
      <c r="Z88" s="29">
        <f t="shared" si="6"/>
        <v>0</v>
      </c>
      <c r="AA88" s="29">
        <f t="shared" si="7"/>
        <v>0</v>
      </c>
      <c r="AB88" s="29">
        <f t="shared" si="8"/>
        <v>0</v>
      </c>
      <c r="AC88" s="29">
        <f t="shared" si="9"/>
        <v>0</v>
      </c>
      <c r="AD88" s="29">
        <f t="shared" si="10"/>
        <v>0</v>
      </c>
      <c r="AE88" s="29">
        <f t="shared" si="11"/>
        <v>0</v>
      </c>
      <c r="AF88" s="29">
        <f t="shared" si="12"/>
        <v>0</v>
      </c>
      <c r="AG88" s="29">
        <f t="shared" si="13"/>
        <v>0</v>
      </c>
      <c r="AH88" s="29">
        <f t="shared" si="14"/>
        <v>0</v>
      </c>
      <c r="AI88" s="29">
        <f t="shared" si="15"/>
        <v>0</v>
      </c>
    </row>
    <row r="89" spans="20:35" x14ac:dyDescent="0.25">
      <c r="T89" s="7" t="s">
        <v>30</v>
      </c>
      <c r="U89" s="8">
        <f>SUM(U45:U88)</f>
        <v>0</v>
      </c>
      <c r="V89" s="8">
        <f>SUM(V45:V88)</f>
        <v>6.6000000000000005</v>
      </c>
      <c r="W89" s="8">
        <f>SUM(W45:W88)</f>
        <v>29.200000000000003</v>
      </c>
      <c r="X89" s="8">
        <f t="shared" ref="X89:AI89" si="16">SUM(X45:X88)</f>
        <v>13.3</v>
      </c>
      <c r="Y89" s="8">
        <f t="shared" si="16"/>
        <v>98.35</v>
      </c>
      <c r="Z89" s="8">
        <f t="shared" si="16"/>
        <v>73.5</v>
      </c>
      <c r="AA89" s="8">
        <f t="shared" si="16"/>
        <v>48.7</v>
      </c>
      <c r="AB89" s="8">
        <f t="shared" si="16"/>
        <v>57.529999999999994</v>
      </c>
      <c r="AC89" s="8">
        <f t="shared" si="16"/>
        <v>0</v>
      </c>
      <c r="AD89" s="8">
        <f t="shared" si="16"/>
        <v>0</v>
      </c>
      <c r="AE89" s="8">
        <f t="shared" si="16"/>
        <v>0</v>
      </c>
      <c r="AF89" s="8">
        <f t="shared" si="16"/>
        <v>0</v>
      </c>
      <c r="AG89" s="8">
        <f t="shared" si="16"/>
        <v>0</v>
      </c>
      <c r="AH89" s="8">
        <f t="shared" si="16"/>
        <v>0</v>
      </c>
      <c r="AI89" s="8">
        <f t="shared" si="16"/>
        <v>0</v>
      </c>
    </row>
    <row r="90" spans="20:35" x14ac:dyDescent="0.25">
      <c r="T90" s="7" t="s">
        <v>31</v>
      </c>
      <c r="U90" s="1">
        <f>U89</f>
        <v>0</v>
      </c>
      <c r="V90" s="1">
        <f>V89</f>
        <v>6.6000000000000005</v>
      </c>
      <c r="W90" s="1">
        <f>V90+W89</f>
        <v>35.800000000000004</v>
      </c>
      <c r="X90" s="1">
        <f t="shared" ref="X90:AI90" si="17">W90+X89</f>
        <v>49.100000000000009</v>
      </c>
      <c r="Y90" s="1">
        <f t="shared" si="17"/>
        <v>147.44999999999999</v>
      </c>
      <c r="Z90" s="1">
        <f t="shared" si="17"/>
        <v>220.95</v>
      </c>
      <c r="AA90" s="1">
        <f t="shared" si="17"/>
        <v>269.64999999999998</v>
      </c>
      <c r="AB90" s="1">
        <f t="shared" si="17"/>
        <v>327.17999999999995</v>
      </c>
      <c r="AC90" s="1">
        <f t="shared" si="17"/>
        <v>327.17999999999995</v>
      </c>
      <c r="AD90" s="1">
        <f t="shared" si="17"/>
        <v>327.17999999999995</v>
      </c>
      <c r="AE90" s="1">
        <f t="shared" si="17"/>
        <v>327.17999999999995</v>
      </c>
      <c r="AF90" s="1">
        <f t="shared" si="17"/>
        <v>327.17999999999995</v>
      </c>
      <c r="AG90" s="1">
        <f t="shared" si="17"/>
        <v>327.17999999999995</v>
      </c>
      <c r="AH90" s="1">
        <f t="shared" si="17"/>
        <v>327.17999999999995</v>
      </c>
      <c r="AI90" s="1">
        <f t="shared" si="17"/>
        <v>327.17999999999995</v>
      </c>
    </row>
  </sheetData>
  <mergeCells count="2">
    <mergeCell ref="C1:Q1"/>
    <mergeCell ref="U43:AI43"/>
  </mergeCells>
  <hyperlinks>
    <hyperlink ref="B4" r:id="rId1" tooltip="Go to Trello card" display="https://trello.com/c/WO5lYQNN"/>
    <hyperlink ref="B5" r:id="rId2" tooltip="Go to Trello card" display="https://trello.com/c/zAqzn7Ie"/>
    <hyperlink ref="B6" r:id="rId3" tooltip="Go to Trello card" display="https://trello.com/c/8kfel6Z6"/>
    <hyperlink ref="B7" r:id="rId4" tooltip="Go to Trello card" display="https://trello.com/c/kXAy2N1X"/>
    <hyperlink ref="B8" r:id="rId5" tooltip="Go to Trello card" display="https://trello.com/c/y6NJiklg"/>
    <hyperlink ref="B9" r:id="rId6" tooltip="Go to Trello card" display="https://trello.com/c/jVuhIXKs"/>
    <hyperlink ref="B10" r:id="rId7" tooltip="Go to Trello card" display="https://trello.com/c/KeVlvfGV"/>
    <hyperlink ref="B11" r:id="rId8" tooltip="Go to Trello card" display="https://trello.com/c/fq5bxVCp"/>
    <hyperlink ref="B12" r:id="rId9" tooltip="Go to Trello card" display="https://trello.com/c/8LCium6B"/>
    <hyperlink ref="B13" r:id="rId10" tooltip="Go to Trello card" display="https://trello.com/c/Yay37DYj"/>
    <hyperlink ref="B15" r:id="rId11" tooltip="Go to Trello card" display="https://trello.com/c/qWkfQeMv"/>
    <hyperlink ref="B17" r:id="rId12" tooltip="Go to Trello card" display="https://trello.com/c/vlAqCheN"/>
    <hyperlink ref="B18" r:id="rId13" tooltip="Go to Trello card" display="https://trello.com/c/VaDLeSka"/>
    <hyperlink ref="B19" r:id="rId14" tooltip="Go to Trello card" display="https://trello.com/c/OZ5eOZhq"/>
    <hyperlink ref="B20" r:id="rId15" tooltip="Go to Trello card" display="https://trello.com/c/cKwMwuv7"/>
    <hyperlink ref="B22" r:id="rId16" tooltip="Go to Trello card" display="https://trello.com/c/RiiVSjzL"/>
    <hyperlink ref="B16" r:id="rId17" tooltip="Go to Trello card" display="https://trello.com/c/cmS7QA05"/>
    <hyperlink ref="B14" r:id="rId18" tooltip="Go to Trello card" display="https://trello.com/c/OOScutbH"/>
    <hyperlink ref="B21" r:id="rId19" tooltip="Go to Trello card" display="https://trello.com/c/Bjw3pE2P"/>
    <hyperlink ref="B23" r:id="rId20" tooltip="Go to Trello card" display="https://trello.com/c/pvLMTg07"/>
    <hyperlink ref="B24" r:id="rId21" tooltip="Go to Trello card" display="https://trello.com/c/itAPMAhZ"/>
    <hyperlink ref="B25" r:id="rId22" tooltip="Go to Trello card" display="https://trello.com/c/mLbbB0Xg"/>
    <hyperlink ref="B26" r:id="rId23" tooltip="Go to Trello card" display="https://trello.com/c/XvDBzLHY"/>
    <hyperlink ref="B27" r:id="rId24" tooltip="Go to Trello card" display="https://trello.com/c/VIYOibO9"/>
    <hyperlink ref="B28" r:id="rId25" tooltip="Go to Trello card" display="https://trello.com/c/icKJTMJz"/>
    <hyperlink ref="B29" r:id="rId26" tooltip="Go to Trello card" display="https://trello.com/c/UdenkUsU"/>
    <hyperlink ref="B30" r:id="rId27" tooltip="Go to Trello card" display="https://trello.com/c/E3MGQv9U"/>
    <hyperlink ref="B31" r:id="rId28" tooltip="Go to Trello card" display="https://trello.com/c/z4EiGIUG"/>
    <hyperlink ref="B32" r:id="rId29" tooltip="Go to Trello card" display="https://trello.com/c/F9sZzn8p"/>
    <hyperlink ref="B33" r:id="rId30" tooltip="Go to Trello card" display="https://trello.com/c/c3gJ5JYO"/>
    <hyperlink ref="B34" r:id="rId31" tooltip="Go to Trello card" display="https://trello.com/c/xL8Cz5ju"/>
    <hyperlink ref="B35" r:id="rId32" tooltip="Go to Trello card" display="https://trello.com/c/bfX0VG6K"/>
    <hyperlink ref="B39" r:id="rId33" tooltip="Go to Trello card" display="https://trello.com/c/VsY2jEmc"/>
  </hyperlinks>
  <pageMargins left="0.7" right="0.7" top="0.75" bottom="0.75" header="0.3" footer="0.3"/>
  <pageSetup orientation="portrait" horizontalDpi="0" verticalDpi="0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showGridLines="0" topLeftCell="A4" workbookViewId="0">
      <selection activeCell="O36" sqref="O36"/>
    </sheetView>
  </sheetViews>
  <sheetFormatPr defaultRowHeight="15" x14ac:dyDescent="0.25"/>
  <cols>
    <col min="1" max="1" width="20.28515625" customWidth="1"/>
    <col min="2" max="2" width="53.7109375" customWidth="1"/>
    <col min="3" max="17" width="5.7109375" customWidth="1"/>
    <col min="18" max="18" width="13.140625" customWidth="1"/>
    <col min="19" max="19" width="47.5703125" customWidth="1"/>
  </cols>
  <sheetData>
    <row r="1" spans="1:49" ht="15.75" thickBot="1" x14ac:dyDescent="0.3">
      <c r="C1" s="122" t="s">
        <v>28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ht="86.25" customHeight="1" thickBot="1" x14ac:dyDescent="0.3">
      <c r="B2" s="109" t="s">
        <v>43</v>
      </c>
      <c r="C2" s="107">
        <v>42736</v>
      </c>
      <c r="D2" s="116">
        <v>42743</v>
      </c>
      <c r="E2" s="108">
        <v>42750</v>
      </c>
      <c r="F2" s="116">
        <v>42757</v>
      </c>
      <c r="G2" s="108">
        <v>42764</v>
      </c>
      <c r="H2" s="116">
        <v>42771</v>
      </c>
      <c r="I2" s="108">
        <v>42778</v>
      </c>
      <c r="J2" s="116">
        <v>42785</v>
      </c>
      <c r="K2" s="108">
        <v>42792</v>
      </c>
      <c r="L2" s="117">
        <v>42799</v>
      </c>
      <c r="M2" s="116">
        <v>42806</v>
      </c>
      <c r="N2" s="108">
        <v>42813</v>
      </c>
      <c r="O2" s="116">
        <v>42820</v>
      </c>
      <c r="P2" s="108">
        <v>42827</v>
      </c>
      <c r="Q2" s="118">
        <v>42834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15.75" thickBot="1" x14ac:dyDescent="0.3">
      <c r="A3" s="57" t="s">
        <v>33</v>
      </c>
      <c r="B3" s="49" t="s">
        <v>29</v>
      </c>
      <c r="C3" s="34">
        <v>0</v>
      </c>
      <c r="D3" s="30">
        <v>1</v>
      </c>
      <c r="E3" s="30">
        <v>2</v>
      </c>
      <c r="F3" s="30">
        <v>3</v>
      </c>
      <c r="G3" s="30">
        <v>4</v>
      </c>
      <c r="H3" s="110">
        <v>5</v>
      </c>
      <c r="I3" s="110">
        <v>6</v>
      </c>
      <c r="J3" s="110">
        <v>7</v>
      </c>
      <c r="K3" s="30">
        <v>8</v>
      </c>
      <c r="L3" s="30">
        <v>9</v>
      </c>
      <c r="M3" s="30">
        <v>10</v>
      </c>
      <c r="N3" s="30">
        <v>11</v>
      </c>
      <c r="O3" s="30">
        <v>12</v>
      </c>
      <c r="P3" s="110">
        <v>13</v>
      </c>
      <c r="Q3" s="111">
        <v>14</v>
      </c>
      <c r="R3" s="55"/>
      <c r="S3" s="5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49" s="3" customFormat="1" x14ac:dyDescent="0.25">
      <c r="A4" s="63">
        <v>42758.5</v>
      </c>
      <c r="B4" s="58" t="s">
        <v>0</v>
      </c>
      <c r="C4" s="44"/>
      <c r="D4" s="32">
        <v>4.5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  <c r="R4" s="53"/>
      <c r="S4" s="54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s="6" customFormat="1" x14ac:dyDescent="0.25">
      <c r="A5" s="62">
        <v>42769.5</v>
      </c>
      <c r="B5" s="59" t="s">
        <v>1</v>
      </c>
      <c r="C5" s="50"/>
      <c r="D5" s="51"/>
      <c r="E5" s="51">
        <v>9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3"/>
      <c r="S5" s="54"/>
    </row>
    <row r="6" spans="1:49" s="3" customFormat="1" x14ac:dyDescent="0.25">
      <c r="A6" s="64">
        <v>42769.5</v>
      </c>
      <c r="B6" s="60" t="s">
        <v>2</v>
      </c>
      <c r="C6" s="46"/>
      <c r="D6" s="4"/>
      <c r="E6" s="4"/>
      <c r="F6" s="4">
        <v>3</v>
      </c>
      <c r="G6" s="4">
        <v>6</v>
      </c>
      <c r="H6" s="4"/>
      <c r="I6" s="4"/>
      <c r="J6" s="4"/>
      <c r="K6" s="4"/>
      <c r="L6" s="4"/>
      <c r="M6" s="4"/>
      <c r="N6" s="4"/>
      <c r="O6" s="4"/>
      <c r="P6" s="4"/>
      <c r="Q6" s="5"/>
      <c r="R6" s="53"/>
      <c r="S6" s="54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6" customFormat="1" x14ac:dyDescent="0.25">
      <c r="A7" s="62">
        <v>42769.5</v>
      </c>
      <c r="B7" s="59" t="s">
        <v>3</v>
      </c>
      <c r="C7" s="50"/>
      <c r="D7" s="51"/>
      <c r="E7" s="51"/>
      <c r="F7" s="51">
        <v>3</v>
      </c>
      <c r="G7" s="51">
        <v>3</v>
      </c>
      <c r="H7" s="51"/>
      <c r="I7" s="51"/>
      <c r="J7" s="51"/>
      <c r="K7" s="51"/>
      <c r="L7" s="51"/>
      <c r="M7" s="51"/>
      <c r="N7" s="51"/>
      <c r="O7" s="51"/>
      <c r="P7" s="51"/>
      <c r="Q7" s="52"/>
      <c r="R7" s="53"/>
      <c r="S7" s="54"/>
    </row>
    <row r="8" spans="1:49" s="3" customFormat="1" x14ac:dyDescent="0.25">
      <c r="A8" s="64">
        <v>42769.5</v>
      </c>
      <c r="B8" s="60" t="s">
        <v>4</v>
      </c>
      <c r="C8" s="46"/>
      <c r="D8" s="4"/>
      <c r="E8" s="4"/>
      <c r="F8" s="4"/>
      <c r="G8" s="4">
        <v>3</v>
      </c>
      <c r="H8" s="4"/>
      <c r="I8" s="4"/>
      <c r="J8" s="4"/>
      <c r="K8" s="4"/>
      <c r="L8" s="4"/>
      <c r="M8" s="4"/>
      <c r="N8" s="4"/>
      <c r="O8" s="4"/>
      <c r="P8" s="4"/>
      <c r="Q8" s="5"/>
      <c r="R8" s="53"/>
      <c r="S8" s="5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6" customFormat="1" x14ac:dyDescent="0.25">
      <c r="A9" s="62">
        <v>42771.5</v>
      </c>
      <c r="B9" s="59" t="s">
        <v>5</v>
      </c>
      <c r="C9" s="50"/>
      <c r="D9" s="51">
        <v>1</v>
      </c>
      <c r="E9" s="51">
        <v>1</v>
      </c>
      <c r="F9" s="51">
        <v>1</v>
      </c>
      <c r="G9" s="51">
        <v>3</v>
      </c>
      <c r="H9" s="51"/>
      <c r="I9" s="51"/>
      <c r="J9" s="51"/>
      <c r="K9" s="51"/>
      <c r="L9" s="51"/>
      <c r="M9" s="51"/>
      <c r="N9" s="51"/>
      <c r="O9" s="51"/>
      <c r="P9" s="51"/>
      <c r="Q9" s="52"/>
      <c r="R9" s="53"/>
      <c r="S9" s="54"/>
    </row>
    <row r="10" spans="1:49" s="3" customFormat="1" x14ac:dyDescent="0.25">
      <c r="A10" s="64">
        <v>42772.5</v>
      </c>
      <c r="B10" s="60" t="s">
        <v>6</v>
      </c>
      <c r="C10" s="46"/>
      <c r="D10" s="4">
        <v>1</v>
      </c>
      <c r="E10" s="4">
        <v>1</v>
      </c>
      <c r="F10" s="4">
        <v>1</v>
      </c>
      <c r="G10" s="4">
        <v>3</v>
      </c>
      <c r="H10" s="4"/>
      <c r="I10" s="4"/>
      <c r="J10" s="4"/>
      <c r="K10" s="4"/>
      <c r="L10" s="4"/>
      <c r="M10" s="4"/>
      <c r="N10" s="4"/>
      <c r="O10" s="4"/>
      <c r="P10" s="4"/>
      <c r="Q10" s="5"/>
      <c r="R10" s="53"/>
      <c r="S10" s="54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6" customFormat="1" x14ac:dyDescent="0.25">
      <c r="A11" s="62">
        <v>42772.5</v>
      </c>
      <c r="B11" s="59" t="s">
        <v>7</v>
      </c>
      <c r="C11" s="50"/>
      <c r="D11" s="51"/>
      <c r="E11" s="51">
        <v>1</v>
      </c>
      <c r="F11" s="51">
        <v>1</v>
      </c>
      <c r="G11" s="51">
        <v>2</v>
      </c>
      <c r="H11" s="51"/>
      <c r="I11" s="51"/>
      <c r="J11" s="51"/>
      <c r="K11" s="51"/>
      <c r="L11" s="51"/>
      <c r="M11" s="51"/>
      <c r="N11" s="51"/>
      <c r="O11" s="51"/>
      <c r="P11" s="51"/>
      <c r="Q11" s="52"/>
      <c r="R11" s="53"/>
      <c r="S11" s="54"/>
    </row>
    <row r="12" spans="1:49" s="3" customFormat="1" x14ac:dyDescent="0.25">
      <c r="A12" s="64">
        <v>42773.5</v>
      </c>
      <c r="B12" s="60" t="s">
        <v>8</v>
      </c>
      <c r="C12" s="46"/>
      <c r="D12" s="4"/>
      <c r="E12" s="4"/>
      <c r="F12" s="4">
        <v>3</v>
      </c>
      <c r="G12" s="4">
        <v>6</v>
      </c>
      <c r="H12" s="4"/>
      <c r="I12" s="4"/>
      <c r="J12" s="4"/>
      <c r="K12" s="4"/>
      <c r="L12" s="4"/>
      <c r="M12" s="4"/>
      <c r="N12" s="4"/>
      <c r="O12" s="4"/>
      <c r="P12" s="4"/>
      <c r="Q12" s="5"/>
      <c r="R12" s="53"/>
      <c r="S12" s="5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6" customFormat="1" x14ac:dyDescent="0.25">
      <c r="A13" s="62">
        <v>42775.5</v>
      </c>
      <c r="B13" s="59" t="s">
        <v>9</v>
      </c>
      <c r="C13" s="50"/>
      <c r="D13" s="51"/>
      <c r="E13" s="51"/>
      <c r="F13" s="51"/>
      <c r="G13" s="51">
        <v>6</v>
      </c>
      <c r="H13" s="51"/>
      <c r="I13" s="51"/>
      <c r="J13" s="51"/>
      <c r="K13" s="51"/>
      <c r="L13" s="51"/>
      <c r="M13" s="51"/>
      <c r="N13" s="51"/>
      <c r="O13" s="51"/>
      <c r="P13" s="51"/>
      <c r="Q13" s="52"/>
      <c r="R13" s="53"/>
      <c r="S13" s="54"/>
    </row>
    <row r="14" spans="1:49" s="3" customFormat="1" x14ac:dyDescent="0.25">
      <c r="A14" s="64">
        <v>42777.5</v>
      </c>
      <c r="B14" s="60" t="s">
        <v>10</v>
      </c>
      <c r="C14" s="46"/>
      <c r="D14" s="4"/>
      <c r="E14" s="4"/>
      <c r="F14" s="4"/>
      <c r="G14" s="4">
        <v>6</v>
      </c>
      <c r="H14" s="4">
        <v>12</v>
      </c>
      <c r="I14" s="4">
        <v>6</v>
      </c>
      <c r="J14" s="4">
        <v>3</v>
      </c>
      <c r="K14" s="4"/>
      <c r="L14" s="4"/>
      <c r="M14" s="4"/>
      <c r="N14" s="4"/>
      <c r="O14" s="4"/>
      <c r="P14" s="4"/>
      <c r="Q14" s="5"/>
      <c r="R14" s="53"/>
      <c r="S14" s="54"/>
      <c r="T14" s="53"/>
      <c r="U14" s="5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s="6" customFormat="1" x14ac:dyDescent="0.25">
      <c r="A15" s="62">
        <v>42777.5</v>
      </c>
      <c r="B15" s="59" t="s">
        <v>11</v>
      </c>
      <c r="C15" s="50"/>
      <c r="D15" s="51"/>
      <c r="E15" s="51">
        <v>3</v>
      </c>
      <c r="F15" s="51">
        <v>3</v>
      </c>
      <c r="G15" s="51">
        <v>3</v>
      </c>
      <c r="H15" s="51">
        <v>3</v>
      </c>
      <c r="I15" s="51"/>
      <c r="J15" s="51">
        <v>2</v>
      </c>
      <c r="K15" s="51"/>
      <c r="L15" s="51"/>
      <c r="M15" s="51"/>
      <c r="N15" s="51"/>
      <c r="O15" s="51">
        <v>2</v>
      </c>
      <c r="P15" s="51"/>
      <c r="Q15" s="52">
        <v>2</v>
      </c>
      <c r="R15" s="53"/>
      <c r="S15" s="54"/>
    </row>
    <row r="16" spans="1:49" s="3" customFormat="1" x14ac:dyDescent="0.25">
      <c r="A16" s="64">
        <v>42777.5</v>
      </c>
      <c r="B16" s="60" t="s">
        <v>34</v>
      </c>
      <c r="C16" s="46"/>
      <c r="D16" s="4"/>
      <c r="E16" s="4"/>
      <c r="F16" s="4">
        <v>6</v>
      </c>
      <c r="G16" s="4">
        <v>6</v>
      </c>
      <c r="H16" s="4">
        <v>18</v>
      </c>
      <c r="I16" s="4">
        <v>21</v>
      </c>
      <c r="J16" s="4">
        <v>6</v>
      </c>
      <c r="K16" s="4"/>
      <c r="L16" s="4"/>
      <c r="M16" s="4"/>
      <c r="N16" s="4"/>
      <c r="O16" s="4"/>
      <c r="P16" s="4"/>
      <c r="Q16" s="5"/>
      <c r="R16" s="53"/>
      <c r="S16" s="54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s="6" customFormat="1" x14ac:dyDescent="0.25">
      <c r="A17" s="62">
        <v>42777.5</v>
      </c>
      <c r="B17" s="59" t="s">
        <v>12</v>
      </c>
      <c r="C17" s="50"/>
      <c r="D17" s="51"/>
      <c r="E17" s="51">
        <v>3</v>
      </c>
      <c r="F17" s="51">
        <v>6</v>
      </c>
      <c r="G17" s="51"/>
      <c r="H17" s="51"/>
      <c r="I17" s="51">
        <v>3</v>
      </c>
      <c r="J17" s="51"/>
      <c r="K17" s="51"/>
      <c r="L17" s="51"/>
      <c r="M17" s="51"/>
      <c r="N17" s="51"/>
      <c r="O17" s="51"/>
      <c r="P17" s="51"/>
      <c r="Q17" s="52"/>
      <c r="R17" s="53"/>
      <c r="S17" s="54"/>
    </row>
    <row r="18" spans="1:49" s="3" customFormat="1" x14ac:dyDescent="0.25">
      <c r="A18" s="64">
        <v>42777.5</v>
      </c>
      <c r="B18" s="60" t="s">
        <v>13</v>
      </c>
      <c r="C18" s="46"/>
      <c r="D18" s="4"/>
      <c r="E18" s="4"/>
      <c r="F18" s="4"/>
      <c r="G18" s="4"/>
      <c r="H18" s="4">
        <v>3</v>
      </c>
      <c r="I18" s="4"/>
      <c r="J18" s="4"/>
      <c r="K18" s="4"/>
      <c r="L18" s="4"/>
      <c r="M18" s="4"/>
      <c r="N18" s="4"/>
      <c r="O18" s="4"/>
      <c r="P18" s="4"/>
      <c r="Q18" s="5"/>
      <c r="R18" s="53"/>
      <c r="S18" s="54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s="6" customFormat="1" x14ac:dyDescent="0.25">
      <c r="A19" s="62">
        <v>42777.5</v>
      </c>
      <c r="B19" s="59" t="s">
        <v>14</v>
      </c>
      <c r="C19" s="50"/>
      <c r="D19" s="51"/>
      <c r="E19" s="51"/>
      <c r="F19" s="51">
        <v>3</v>
      </c>
      <c r="G19" s="51"/>
      <c r="H19" s="51"/>
      <c r="I19" s="51"/>
      <c r="J19" s="51">
        <v>3</v>
      </c>
      <c r="K19" s="51"/>
      <c r="L19" s="51"/>
      <c r="M19" s="51"/>
      <c r="N19" s="51"/>
      <c r="O19" s="51"/>
      <c r="P19" s="51"/>
      <c r="Q19" s="52"/>
      <c r="R19" s="53"/>
      <c r="S19" s="54"/>
    </row>
    <row r="20" spans="1:49" s="3" customFormat="1" x14ac:dyDescent="0.25">
      <c r="A20" s="64">
        <v>42777.5</v>
      </c>
      <c r="B20" s="60" t="s">
        <v>15</v>
      </c>
      <c r="C20" s="46"/>
      <c r="D20" s="4"/>
      <c r="E20" s="4"/>
      <c r="F20" s="4"/>
      <c r="G20" s="4"/>
      <c r="H20" s="4"/>
      <c r="I20" s="4">
        <v>3</v>
      </c>
      <c r="J20" s="4">
        <v>6</v>
      </c>
      <c r="K20" s="4"/>
      <c r="L20" s="4"/>
      <c r="M20" s="4"/>
      <c r="N20" s="4"/>
      <c r="O20" s="4"/>
      <c r="P20" s="4"/>
      <c r="Q20" s="5"/>
      <c r="R20" s="53"/>
      <c r="S20" s="5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s="6" customFormat="1" x14ac:dyDescent="0.25">
      <c r="A21" s="62">
        <v>42789.5</v>
      </c>
      <c r="B21" s="59" t="s">
        <v>16</v>
      </c>
      <c r="C21" s="50"/>
      <c r="D21" s="51"/>
      <c r="E21" s="51"/>
      <c r="F21" s="51"/>
      <c r="G21" s="51"/>
      <c r="H21" s="51"/>
      <c r="I21" s="51">
        <v>9</v>
      </c>
      <c r="J21" s="51">
        <v>3</v>
      </c>
      <c r="K21" s="51"/>
      <c r="L21" s="51"/>
      <c r="M21" s="51"/>
      <c r="N21" s="51"/>
      <c r="O21" s="51"/>
      <c r="P21" s="51"/>
      <c r="Q21" s="52"/>
      <c r="R21" s="53"/>
      <c r="S21" s="54"/>
    </row>
    <row r="22" spans="1:49" s="3" customFormat="1" x14ac:dyDescent="0.25">
      <c r="A22" s="64">
        <v>42789.5</v>
      </c>
      <c r="B22" s="60" t="s">
        <v>17</v>
      </c>
      <c r="C22" s="46"/>
      <c r="D22" s="4"/>
      <c r="E22" s="4"/>
      <c r="F22" s="4"/>
      <c r="G22" s="4"/>
      <c r="H22" s="4">
        <v>9</v>
      </c>
      <c r="I22" s="4">
        <v>12</v>
      </c>
      <c r="J22" s="4">
        <v>3</v>
      </c>
      <c r="K22" s="4"/>
      <c r="L22" s="4"/>
      <c r="M22" s="4"/>
      <c r="N22" s="4"/>
      <c r="O22" s="4"/>
      <c r="P22" s="4"/>
      <c r="Q22" s="5"/>
      <c r="R22" s="53"/>
      <c r="S22" s="5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s="6" customFormat="1" x14ac:dyDescent="0.25">
      <c r="A23" s="62">
        <v>42789.5</v>
      </c>
      <c r="B23" s="59" t="s">
        <v>18</v>
      </c>
      <c r="C23" s="50"/>
      <c r="D23" s="51"/>
      <c r="E23" s="51"/>
      <c r="F23" s="51"/>
      <c r="G23" s="51"/>
      <c r="H23" s="51"/>
      <c r="I23" s="51"/>
      <c r="J23" s="51">
        <v>3</v>
      </c>
      <c r="K23" s="51"/>
      <c r="L23" s="51"/>
      <c r="M23" s="51"/>
      <c r="N23" s="51"/>
      <c r="O23" s="51"/>
      <c r="P23" s="51"/>
      <c r="Q23" s="52"/>
      <c r="R23" s="53"/>
      <c r="S23" s="54"/>
      <c r="T23" s="53"/>
      <c r="U23" s="54"/>
    </row>
    <row r="24" spans="1:49" s="3" customFormat="1" x14ac:dyDescent="0.25">
      <c r="A24" s="64">
        <v>42795.5</v>
      </c>
      <c r="B24" s="60" t="s">
        <v>20</v>
      </c>
      <c r="C24" s="47"/>
      <c r="D24" s="2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53"/>
      <c r="S24" s="54"/>
      <c r="T24" s="53"/>
      <c r="U24" s="5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25">
      <c r="A25" s="62">
        <v>42795.5</v>
      </c>
      <c r="B25" s="61" t="s">
        <v>19</v>
      </c>
      <c r="C25" s="47"/>
      <c r="D25" s="2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53"/>
      <c r="S25" s="54"/>
      <c r="T25" s="53"/>
      <c r="U25" s="5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s="3" customFormat="1" x14ac:dyDescent="0.25">
      <c r="A26" s="64">
        <v>42823.5</v>
      </c>
      <c r="B26" s="60" t="s">
        <v>35</v>
      </c>
      <c r="C26" s="46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3</v>
      </c>
      <c r="O26" s="4">
        <v>1</v>
      </c>
      <c r="P26" s="4"/>
      <c r="Q26" s="5"/>
      <c r="R26" s="53"/>
      <c r="S26" s="54"/>
      <c r="T26" s="53"/>
      <c r="U26" s="5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25">
      <c r="A27" s="62">
        <v>42823.5</v>
      </c>
      <c r="B27" s="61" t="s">
        <v>36</v>
      </c>
      <c r="C27" s="45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v>6</v>
      </c>
      <c r="O27" s="1">
        <v>1</v>
      </c>
      <c r="P27" s="1"/>
      <c r="Q27" s="2"/>
      <c r="R27" s="53"/>
      <c r="S27" s="54"/>
      <c r="T27" s="53"/>
      <c r="U27" s="5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s="3" customFormat="1" x14ac:dyDescent="0.25">
      <c r="A28" s="64">
        <v>42807.5</v>
      </c>
      <c r="B28" s="60" t="s">
        <v>21</v>
      </c>
      <c r="C28" s="46"/>
      <c r="D28" s="4"/>
      <c r="E28" s="4"/>
      <c r="F28" s="4"/>
      <c r="G28" s="4"/>
      <c r="H28" s="4"/>
      <c r="I28" s="4"/>
      <c r="J28" s="4"/>
      <c r="K28" s="4"/>
      <c r="L28" s="4">
        <v>12</v>
      </c>
      <c r="M28" s="4">
        <v>27</v>
      </c>
      <c r="N28" s="4">
        <v>27</v>
      </c>
      <c r="O28" s="4">
        <v>9</v>
      </c>
      <c r="P28" s="4"/>
      <c r="Q28" s="5"/>
      <c r="R28" s="53"/>
      <c r="S28" s="54"/>
      <c r="T28" s="53"/>
      <c r="U28" s="5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25">
      <c r="A29" s="62">
        <v>42811.5</v>
      </c>
      <c r="B29" s="61" t="s">
        <v>22</v>
      </c>
      <c r="C29" s="45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v>3</v>
      </c>
      <c r="O29" s="1">
        <v>1</v>
      </c>
      <c r="P29" s="1"/>
      <c r="Q29" s="2"/>
      <c r="R29" s="53"/>
      <c r="S29" s="54"/>
      <c r="T29" s="53"/>
      <c r="U29" s="5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s="3" customFormat="1" x14ac:dyDescent="0.25">
      <c r="A30" s="64">
        <v>42823.5</v>
      </c>
      <c r="B30" s="60" t="s">
        <v>23</v>
      </c>
      <c r="C30" s="46"/>
      <c r="D30" s="4"/>
      <c r="E30" s="4"/>
      <c r="F30" s="4"/>
      <c r="G30" s="4"/>
      <c r="H30" s="4"/>
      <c r="I30" s="4"/>
      <c r="J30" s="4"/>
      <c r="K30" s="4"/>
      <c r="L30" s="4">
        <v>12</v>
      </c>
      <c r="M30" s="4">
        <v>27</v>
      </c>
      <c r="N30" s="4">
        <v>27</v>
      </c>
      <c r="O30" s="4">
        <v>9</v>
      </c>
      <c r="P30" s="4"/>
      <c r="Q30" s="5"/>
      <c r="R30" s="53"/>
      <c r="S30" s="54"/>
      <c r="T30" s="53"/>
      <c r="U30" s="5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5">
      <c r="A31" s="62">
        <v>42843.5</v>
      </c>
      <c r="B31" s="61" t="s">
        <v>37</v>
      </c>
      <c r="C31" s="45"/>
      <c r="D31" s="1">
        <v>18</v>
      </c>
      <c r="E31" s="1">
        <v>27</v>
      </c>
      <c r="F31" s="1">
        <v>18</v>
      </c>
      <c r="G31" s="1">
        <v>18</v>
      </c>
      <c r="H31" s="1"/>
      <c r="I31" s="1"/>
      <c r="J31" s="1">
        <v>3</v>
      </c>
      <c r="K31" s="1"/>
      <c r="L31" s="1">
        <v>12</v>
      </c>
      <c r="M31" s="1"/>
      <c r="N31" s="1">
        <v>9</v>
      </c>
      <c r="O31" s="1">
        <v>9</v>
      </c>
      <c r="P31" s="1"/>
      <c r="Q31" s="2"/>
      <c r="R31" s="53"/>
      <c r="S31" s="54"/>
      <c r="T31" s="53"/>
      <c r="U31" s="5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3" customFormat="1" x14ac:dyDescent="0.25">
      <c r="A32" s="64">
        <v>42823.5</v>
      </c>
      <c r="B32" s="60" t="s">
        <v>45</v>
      </c>
      <c r="C32" s="46"/>
      <c r="D32" s="4"/>
      <c r="E32" s="4"/>
      <c r="F32" s="4"/>
      <c r="G32" s="4"/>
      <c r="H32" s="4"/>
      <c r="I32" s="4"/>
      <c r="J32" s="4"/>
      <c r="K32" s="4"/>
      <c r="L32" s="4"/>
      <c r="M32" s="4">
        <v>3</v>
      </c>
      <c r="N32" s="4">
        <v>18</v>
      </c>
      <c r="O32" s="4">
        <v>1</v>
      </c>
      <c r="P32" s="4"/>
      <c r="Q32" s="5"/>
      <c r="R32" s="53"/>
      <c r="S32" s="54"/>
      <c r="T32" s="53"/>
      <c r="U32" s="5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s="6" customFormat="1" x14ac:dyDescent="0.25">
      <c r="A33" s="62">
        <v>42823.5</v>
      </c>
      <c r="B33" s="59" t="s">
        <v>24</v>
      </c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>
        <v>3</v>
      </c>
      <c r="N33" s="51">
        <v>6</v>
      </c>
      <c r="O33" s="51">
        <v>1</v>
      </c>
      <c r="P33" s="51"/>
      <c r="Q33" s="52"/>
      <c r="R33" s="53"/>
      <c r="S33" s="54"/>
      <c r="T33" s="53"/>
      <c r="U33" s="54"/>
    </row>
    <row r="34" spans="1:49" s="3" customFormat="1" x14ac:dyDescent="0.25">
      <c r="A34" s="64">
        <v>42843.5</v>
      </c>
      <c r="B34" s="60" t="s">
        <v>25</v>
      </c>
      <c r="C34" s="4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15</v>
      </c>
      <c r="P34" s="4">
        <v>54</v>
      </c>
      <c r="Q34" s="5">
        <v>54</v>
      </c>
      <c r="R34" s="53"/>
      <c r="S34" s="54"/>
      <c r="T34" s="53"/>
      <c r="U34" s="5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s="6" customFormat="1" x14ac:dyDescent="0.25">
      <c r="A35" s="62">
        <v>42843.5</v>
      </c>
      <c r="B35" s="59" t="s">
        <v>26</v>
      </c>
      <c r="C35" s="50"/>
      <c r="D35" s="51"/>
      <c r="E35" s="51">
        <v>6</v>
      </c>
      <c r="F35" s="51">
        <v>2</v>
      </c>
      <c r="G35" s="51">
        <v>2</v>
      </c>
      <c r="H35" s="51">
        <v>3</v>
      </c>
      <c r="I35" s="51">
        <v>0.5</v>
      </c>
      <c r="J35" s="51">
        <v>0.5</v>
      </c>
      <c r="K35" s="51"/>
      <c r="L35" s="51">
        <v>3</v>
      </c>
      <c r="M35" s="51"/>
      <c r="N35" s="51"/>
      <c r="O35" s="51"/>
      <c r="P35" s="51">
        <v>3</v>
      </c>
      <c r="Q35" s="52"/>
      <c r="R35" s="53"/>
      <c r="S35" s="54"/>
      <c r="T35" s="53"/>
      <c r="U35" s="54"/>
    </row>
    <row r="36" spans="1:49" s="6" customFormat="1" x14ac:dyDescent="0.25">
      <c r="A36" s="92">
        <v>42788.5</v>
      </c>
      <c r="B36" s="93" t="s">
        <v>41</v>
      </c>
      <c r="C36" s="94"/>
      <c r="D36" s="95"/>
      <c r="E36" s="95"/>
      <c r="F36" s="95"/>
      <c r="G36" s="95"/>
      <c r="H36" s="95"/>
      <c r="I36" s="95">
        <v>9</v>
      </c>
      <c r="J36" s="95">
        <v>3</v>
      </c>
      <c r="K36" s="95"/>
      <c r="L36" s="95"/>
      <c r="M36" s="95"/>
      <c r="N36" s="95"/>
      <c r="O36" s="95"/>
      <c r="P36" s="95"/>
      <c r="Q36" s="96"/>
      <c r="R36" s="53"/>
      <c r="S36" s="54"/>
      <c r="T36" s="53"/>
      <c r="U36" s="54"/>
    </row>
    <row r="37" spans="1:49" s="6" customFormat="1" x14ac:dyDescent="0.25">
      <c r="A37" s="87">
        <v>42823.5</v>
      </c>
      <c r="B37" s="88" t="s">
        <v>44</v>
      </c>
      <c r="C37" s="89"/>
      <c r="D37" s="90"/>
      <c r="E37" s="90">
        <v>3</v>
      </c>
      <c r="F37" s="90">
        <v>6</v>
      </c>
      <c r="G37" s="90">
        <v>6</v>
      </c>
      <c r="H37" s="90">
        <v>6</v>
      </c>
      <c r="I37" s="90">
        <v>3</v>
      </c>
      <c r="J37" s="90">
        <v>3</v>
      </c>
      <c r="K37" s="90"/>
      <c r="L37" s="90">
        <v>6</v>
      </c>
      <c r="M37" s="90">
        <v>6</v>
      </c>
      <c r="N37" s="90"/>
      <c r="O37" s="90"/>
      <c r="P37" s="90"/>
      <c r="Q37" s="91"/>
      <c r="R37" s="53"/>
      <c r="S37" s="54"/>
      <c r="T37" s="53"/>
      <c r="U37" s="54"/>
    </row>
    <row r="38" spans="1:49" s="6" customFormat="1" x14ac:dyDescent="0.25">
      <c r="A38" s="92">
        <v>42823.5</v>
      </c>
      <c r="B38" s="93" t="s">
        <v>42</v>
      </c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>
        <v>9</v>
      </c>
      <c r="O38" s="95">
        <v>3</v>
      </c>
      <c r="P38" s="95"/>
      <c r="Q38" s="96"/>
      <c r="R38" s="53"/>
      <c r="S38" s="54"/>
      <c r="T38" s="53"/>
      <c r="U38" s="54"/>
    </row>
    <row r="39" spans="1:49" ht="15.75" thickBot="1" x14ac:dyDescent="0.3">
      <c r="A39" s="119">
        <v>42843.5</v>
      </c>
      <c r="B39" s="120" t="s">
        <v>27</v>
      </c>
      <c r="C39" s="48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53"/>
      <c r="S39" s="54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</row>
    <row r="40" spans="1:49" x14ac:dyDescent="0.25">
      <c r="B40" s="7" t="s">
        <v>30</v>
      </c>
      <c r="C40" s="8">
        <f t="shared" ref="C40:Q40" si="0">SUM(C4:C39)</f>
        <v>0</v>
      </c>
      <c r="D40" s="8">
        <f t="shared" si="0"/>
        <v>24.5</v>
      </c>
      <c r="E40" s="8">
        <f t="shared" si="0"/>
        <v>54</v>
      </c>
      <c r="F40" s="8">
        <f t="shared" si="0"/>
        <v>56</v>
      </c>
      <c r="G40" s="8">
        <f t="shared" si="0"/>
        <v>73</v>
      </c>
      <c r="H40" s="8">
        <f t="shared" si="0"/>
        <v>54</v>
      </c>
      <c r="I40" s="8">
        <f t="shared" si="0"/>
        <v>66.5</v>
      </c>
      <c r="J40" s="8">
        <f t="shared" si="0"/>
        <v>38.5</v>
      </c>
      <c r="K40" s="8">
        <f t="shared" si="0"/>
        <v>0</v>
      </c>
      <c r="L40" s="8">
        <f t="shared" si="0"/>
        <v>45</v>
      </c>
      <c r="M40" s="8">
        <f t="shared" si="0"/>
        <v>66</v>
      </c>
      <c r="N40" s="8">
        <f t="shared" si="0"/>
        <v>108</v>
      </c>
      <c r="O40" s="8">
        <f t="shared" si="0"/>
        <v>52</v>
      </c>
      <c r="P40" s="8">
        <f t="shared" si="0"/>
        <v>57</v>
      </c>
      <c r="Q40" s="9">
        <f t="shared" si="0"/>
        <v>56</v>
      </c>
      <c r="R40" s="5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x14ac:dyDescent="0.25">
      <c r="B41" s="7" t="s">
        <v>31</v>
      </c>
      <c r="C41" s="8">
        <f>C40</f>
        <v>0</v>
      </c>
      <c r="D41" s="8">
        <f>D40</f>
        <v>24.5</v>
      </c>
      <c r="E41" s="8">
        <f>D41+E40</f>
        <v>78.5</v>
      </c>
      <c r="F41" s="8">
        <f t="shared" ref="F41:Q41" si="1">E41+F40</f>
        <v>134.5</v>
      </c>
      <c r="G41" s="8">
        <f t="shared" si="1"/>
        <v>207.5</v>
      </c>
      <c r="H41" s="8">
        <f t="shared" si="1"/>
        <v>261.5</v>
      </c>
      <c r="I41" s="8">
        <f t="shared" si="1"/>
        <v>328</v>
      </c>
      <c r="J41" s="8">
        <f t="shared" si="1"/>
        <v>366.5</v>
      </c>
      <c r="K41" s="8">
        <f t="shared" si="1"/>
        <v>366.5</v>
      </c>
      <c r="L41" s="8">
        <f t="shared" si="1"/>
        <v>411.5</v>
      </c>
      <c r="M41" s="8">
        <f t="shared" si="1"/>
        <v>477.5</v>
      </c>
      <c r="N41" s="8">
        <f t="shared" si="1"/>
        <v>585.5</v>
      </c>
      <c r="O41" s="8">
        <f t="shared" si="1"/>
        <v>637.5</v>
      </c>
      <c r="P41" s="8">
        <f t="shared" si="1"/>
        <v>694.5</v>
      </c>
      <c r="Q41" s="8">
        <f t="shared" si="1"/>
        <v>750.5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:49" x14ac:dyDescent="0.25"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</sheetData>
  <mergeCells count="1">
    <mergeCell ref="C1:Q1"/>
  </mergeCells>
  <hyperlinks>
    <hyperlink ref="B4" r:id="rId1" tooltip="Go to Trello card" display="https://trello.com/c/WO5lYQNN"/>
    <hyperlink ref="B5" r:id="rId2" tooltip="Go to Trello card" display="https://trello.com/c/zAqzn7Ie"/>
    <hyperlink ref="B6" r:id="rId3" tooltip="Go to Trello card" display="https://trello.com/c/8kfel6Z6"/>
    <hyperlink ref="B7" r:id="rId4" tooltip="Go to Trello card" display="https://trello.com/c/kXAy2N1X"/>
    <hyperlink ref="B8" r:id="rId5" tooltip="Go to Trello card" display="https://trello.com/c/y6NJiklg"/>
    <hyperlink ref="B9" r:id="rId6" tooltip="Go to Trello card" display="https://trello.com/c/jVuhIXKs"/>
    <hyperlink ref="B10" r:id="rId7" tooltip="Go to Trello card" display="https://trello.com/c/KeVlvfGV"/>
    <hyperlink ref="B11" r:id="rId8" tooltip="Go to Trello card" display="https://trello.com/c/fq5bxVCp"/>
    <hyperlink ref="B12" r:id="rId9" tooltip="Go to Trello card" display="https://trello.com/c/8LCium6B"/>
    <hyperlink ref="B13" r:id="rId10" tooltip="Go to Trello card" display="https://trello.com/c/Yay37DYj"/>
    <hyperlink ref="B15" r:id="rId11" tooltip="Go to Trello card" display="https://trello.com/c/qWkfQeMv"/>
    <hyperlink ref="B17" r:id="rId12" tooltip="Go to Trello card" display="https://trello.com/c/vlAqCheN"/>
    <hyperlink ref="B18" r:id="rId13" tooltip="Go to Trello card" display="https://trello.com/c/VaDLeSka"/>
    <hyperlink ref="B19" r:id="rId14" tooltip="Go to Trello card" display="https://trello.com/c/OZ5eOZhq"/>
    <hyperlink ref="B20" r:id="rId15" tooltip="Go to Trello card" display="https://trello.com/c/cKwMwuv7"/>
    <hyperlink ref="B22" r:id="rId16" tooltip="Go to Trello card" display="https://trello.com/c/RiiVSjzL"/>
    <hyperlink ref="B16" r:id="rId17" tooltip="Go to Trello card" display="https://trello.com/c/cmS7QA05"/>
    <hyperlink ref="B14" r:id="rId18" tooltip="Go to Trello card" display="https://trello.com/c/OOScutbH"/>
    <hyperlink ref="B21" r:id="rId19" tooltip="Go to Trello card" display="https://trello.com/c/Bjw3pE2P"/>
    <hyperlink ref="B23" r:id="rId20" tooltip="Go to Trello card" display="https://trello.com/c/pvLMTg07"/>
    <hyperlink ref="B24" r:id="rId21" tooltip="Go to Trello card" display="https://trello.com/c/itAPMAhZ"/>
    <hyperlink ref="B25" r:id="rId22" tooltip="Go to Trello card" display="https://trello.com/c/mLbbB0Xg"/>
    <hyperlink ref="B26" r:id="rId23" tooltip="Go to Trello card" display="https://trello.com/c/XvDBzLHY"/>
    <hyperlink ref="B27" r:id="rId24" tooltip="Go to Trello card" display="https://trello.com/c/VIYOibO9"/>
    <hyperlink ref="B28" r:id="rId25" tooltip="Go to Trello card" display="https://trello.com/c/icKJTMJz"/>
    <hyperlink ref="B29" r:id="rId26" tooltip="Go to Trello card" display="https://trello.com/c/UdenkUsU"/>
    <hyperlink ref="B30" r:id="rId27" tooltip="Go to Trello card" display="https://trello.com/c/E3MGQv9U"/>
    <hyperlink ref="B31" r:id="rId28" tooltip="Go to Trello card" display="https://trello.com/c/z4EiGIUG"/>
    <hyperlink ref="B32" r:id="rId29" tooltip="Go to Trello card" display="https://trello.com/c/F9sZzn8p"/>
    <hyperlink ref="B33" r:id="rId30" tooltip="Go to Trello card" display="https://trello.com/c/c3gJ5JYO"/>
    <hyperlink ref="B34" r:id="rId31" tooltip="Go to Trello card" display="https://trello.com/c/xL8Cz5ju"/>
    <hyperlink ref="B35" r:id="rId32" tooltip="Go to Trello card" display="https://trello.com/c/bfX0VG6K"/>
    <hyperlink ref="B39" r:id="rId33" tooltip="Go to Trello card" display="https://trello.com/c/VsY2jEm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R8"/>
  <sheetViews>
    <sheetView tabSelected="1" workbookViewId="0">
      <selection activeCell="R20" sqref="R20"/>
    </sheetView>
  </sheetViews>
  <sheetFormatPr defaultRowHeight="15" x14ac:dyDescent="0.25"/>
  <cols>
    <col min="18" max="18" width="31.85546875" customWidth="1"/>
  </cols>
  <sheetData>
    <row r="3" spans="18:18" ht="15.75" thickBot="1" x14ac:dyDescent="0.3"/>
    <row r="4" spans="18:18" x14ac:dyDescent="0.25">
      <c r="R4" s="85" t="s">
        <v>40</v>
      </c>
    </row>
    <row r="5" spans="18:18" ht="15.75" thickBot="1" x14ac:dyDescent="0.3">
      <c r="R5" s="86">
        <f>Prévus!Q41/Prévus!Q3/9</f>
        <v>5.9563492063492056</v>
      </c>
    </row>
    <row r="6" spans="18:18" ht="15.75" thickBot="1" x14ac:dyDescent="0.3"/>
    <row r="7" spans="18:18" x14ac:dyDescent="0.25">
      <c r="R7" s="85" t="s">
        <v>39</v>
      </c>
    </row>
    <row r="8" spans="18:18" ht="15.75" thickBot="1" x14ac:dyDescent="0.3">
      <c r="R8" s="86">
        <f>Prévus!Q41/9</f>
        <v>83.388888888888886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Coût</vt:lpstr>
      <vt:lpstr>Valeur Acquise</vt:lpstr>
      <vt:lpstr>Prévus</vt:lpstr>
      <vt:lpstr>Courbe 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2017-02-09T14:40:02Z</dcterms:created>
  <dcterms:modified xsi:type="dcterms:W3CDTF">2017-02-22T15:05:21Z</dcterms:modified>
</cp:coreProperties>
</file>