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wner\Documents\saved_school_items\2025Sp\ecen575\"/>
    </mc:Choice>
  </mc:AlternateContent>
  <xr:revisionPtr revIDLastSave="0" documentId="8_{FB7208DE-64A4-4D1D-874E-49C7200E1D7C}" xr6:coauthVersionLast="47" xr6:coauthVersionMax="47" xr10:uidLastSave="{00000000-0000-0000-0000-000000000000}"/>
  <bookViews>
    <workbookView xWindow="-96" yWindow="-96" windowWidth="23232" windowHeight="12432" xr2:uid="{841EE590-2115-4341-9151-A32EF153D1B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" i="1" l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2" i="1"/>
  <c r="F2" i="1" s="1"/>
  <c r="G2" i="1"/>
  <c r="D3" i="1"/>
  <c r="E2" i="1" s="1"/>
  <c r="E3" i="1"/>
  <c r="F3" i="1"/>
  <c r="G3" i="1"/>
  <c r="D4" i="1"/>
  <c r="F4" i="1" s="1"/>
  <c r="G4" i="1"/>
  <c r="D5" i="1"/>
  <c r="E5" i="1"/>
  <c r="F5" i="1"/>
  <c r="G5" i="1"/>
  <c r="D6" i="1"/>
  <c r="F6" i="1" s="1"/>
  <c r="G6" i="1"/>
  <c r="D7" i="1"/>
  <c r="E7" i="1"/>
  <c r="F7" i="1"/>
  <c r="G7" i="1"/>
  <c r="D8" i="1"/>
  <c r="F8" i="1" s="1"/>
  <c r="G8" i="1"/>
  <c r="D9" i="1"/>
  <c r="E9" i="1"/>
  <c r="F9" i="1"/>
  <c r="G9" i="1"/>
  <c r="D10" i="1"/>
  <c r="F10" i="1" s="1"/>
  <c r="G10" i="1"/>
  <c r="D11" i="1"/>
  <c r="E11" i="1"/>
  <c r="F11" i="1"/>
  <c r="G11" i="1"/>
  <c r="D12" i="1"/>
  <c r="F12" i="1" s="1"/>
  <c r="G12" i="1"/>
  <c r="D13" i="1"/>
  <c r="E13" i="1"/>
  <c r="F13" i="1"/>
  <c r="G13" i="1"/>
  <c r="D14" i="1"/>
  <c r="F14" i="1" s="1"/>
  <c r="G14" i="1"/>
  <c r="D15" i="1"/>
  <c r="E15" i="1"/>
  <c r="F15" i="1"/>
  <c r="G15" i="1"/>
  <c r="D16" i="1"/>
  <c r="F16" i="1" s="1"/>
  <c r="G16" i="1"/>
  <c r="D17" i="1"/>
  <c r="E17" i="1"/>
  <c r="F17" i="1"/>
  <c r="G17" i="1"/>
  <c r="D18" i="1"/>
  <c r="F18" i="1" s="1"/>
  <c r="G18" i="1"/>
  <c r="D19" i="1"/>
  <c r="E19" i="1"/>
  <c r="F19" i="1"/>
  <c r="G19" i="1"/>
  <c r="D20" i="1"/>
  <c r="F20" i="1" s="1"/>
  <c r="G20" i="1"/>
  <c r="D21" i="1"/>
  <c r="E21" i="1"/>
  <c r="F21" i="1"/>
  <c r="G21" i="1"/>
  <c r="D22" i="1"/>
  <c r="F22" i="1" s="1"/>
  <c r="G22" i="1"/>
  <c r="D23" i="1"/>
  <c r="E23" i="1"/>
  <c r="F23" i="1"/>
  <c r="G23" i="1"/>
  <c r="D24" i="1"/>
  <c r="F24" i="1" s="1"/>
  <c r="G24" i="1"/>
  <c r="D25" i="1"/>
  <c r="E25" i="1"/>
  <c r="F25" i="1"/>
  <c r="G25" i="1"/>
  <c r="E24" i="1" l="1"/>
  <c r="E22" i="1"/>
  <c r="E20" i="1"/>
  <c r="E18" i="1"/>
  <c r="E16" i="1"/>
  <c r="E14" i="1"/>
  <c r="E12" i="1"/>
  <c r="E10" i="1"/>
  <c r="E8" i="1"/>
  <c r="E6" i="1"/>
  <c r="E4" i="1"/>
</calcChain>
</file>

<file path=xl/sharedStrings.xml><?xml version="1.0" encoding="utf-8"?>
<sst xmlns="http://schemas.openxmlformats.org/spreadsheetml/2006/main" count="33" uniqueCount="15">
  <si>
    <t>Anatomy</t>
  </si>
  <si>
    <t>DFOV (cm)</t>
  </si>
  <si>
    <t>Matrix Size</t>
  </si>
  <si>
    <t>Wrist/Hand (min)</t>
  </si>
  <si>
    <t>Wrist/Hand (max)</t>
  </si>
  <si>
    <t>Knee/Ankle/Leg (std)</t>
  </si>
  <si>
    <t>Knee/Ankle/Leg (large)</t>
  </si>
  <si>
    <t>Pixel Size (mm)</t>
  </si>
  <si>
    <t>Forearm/Elbow/Humerus (min)</t>
  </si>
  <si>
    <t>Forearm/Elbow/Humerus (max)</t>
  </si>
  <si>
    <t>Worst-Case Pixel (mm &amp; Params)</t>
  </si>
  <si>
    <t>Best-Case Pixel (mm &amp; Params)</t>
  </si>
  <si>
    <t>Average-Case Pixel, Given Matrix Size (mm)</t>
  </si>
  <si>
    <t>Num Pixels/ diameter of tumor (1 cm / (pixel size mm)</t>
  </si>
  <si>
    <t>Num Pixels/ diameter of nerve (0.5 cm / (pixel size 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</si>
</sst>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9BA1F-059A-447A-A71E-B21FDBA9EE8D}">
  <dimension ref="A1:I25"/>
  <sheetViews>
    <sheetView tabSelected="1" zoomScale="70" zoomScaleNormal="70" workbookViewId="0">
      <selection sqref="A1:I25"/>
    </sheetView>
  </sheetViews>
  <sheetFormatPr defaultRowHeight="14.4"/>
  <cols>
    <col min="1" max="1" width="25.62890625" bestFit="1" customWidth="1"/>
    <col min="2" max="2" width="9.47265625" bestFit="1" customWidth="1"/>
    <col min="3" max="3" width="9.68359375" bestFit="1" customWidth="1"/>
    <col min="4" max="4" width="11.05078125" bestFit="1" customWidth="1"/>
    <col min="5" max="5" width="27.9453125" bestFit="1" customWidth="1"/>
    <col min="6" max="6" width="33.9453125" bestFit="1" customWidth="1"/>
    <col min="7" max="7" width="32.578125" customWidth="1"/>
    <col min="8" max="8" width="26.734375" customWidth="1"/>
    <col min="9" max="9" width="32.734375" customWidth="1"/>
  </cols>
  <sheetData>
    <row r="1" spans="1:9" ht="28.8">
      <c r="A1" s="1" t="s">
        <v>0</v>
      </c>
      <c r="B1" s="1" t="s">
        <v>1</v>
      </c>
      <c r="C1" s="1" t="s">
        <v>2</v>
      </c>
      <c r="D1" s="1" t="s">
        <v>7</v>
      </c>
      <c r="E1" s="1" t="s">
        <v>10</v>
      </c>
      <c r="F1" s="1" t="s">
        <v>11</v>
      </c>
      <c r="G1" s="1" t="s">
        <v>12</v>
      </c>
      <c r="H1" s="1" t="s">
        <v>14</v>
      </c>
      <c r="I1" s="1" t="s">
        <v>13</v>
      </c>
    </row>
    <row r="2" spans="1:9">
      <c r="A2" s="2" t="s">
        <v>3</v>
      </c>
      <c r="B2" s="2">
        <v>10</v>
      </c>
      <c r="C2" s="2">
        <v>256</v>
      </c>
      <c r="D2" s="3">
        <f>B2*10/C2</f>
        <v>0.390625</v>
      </c>
      <c r="E2" s="3" t="str">
        <f>IF(D2=MAX($D$2:$D$25),D2&amp;" mm (DFOV="&amp;B2&amp;" cm, M="&amp;C2&amp;")","")</f>
        <v/>
      </c>
      <c r="F2" s="3" t="str">
        <f>IF(D2=MIN($D$2:$D$25),D2&amp;" mm (DFOV="&amp;B2&amp;" cm, M="&amp;C2&amp;")","")</f>
        <v/>
      </c>
      <c r="G2" s="3">
        <f>AVERAGEIF($C$2:$C$25,C2,$D$2:$D$25)</f>
        <v>0.84635416666666663</v>
      </c>
      <c r="H2">
        <f>(0.5*10) / D2</f>
        <v>12.8</v>
      </c>
      <c r="I2">
        <f>10/D2</f>
        <v>25.6</v>
      </c>
    </row>
    <row r="3" spans="1:9">
      <c r="A3" s="2" t="s">
        <v>4</v>
      </c>
      <c r="B3" s="2">
        <v>15</v>
      </c>
      <c r="C3" s="2">
        <v>256</v>
      </c>
      <c r="D3" s="3">
        <f>B3*10/C3</f>
        <v>0.5859375</v>
      </c>
      <c r="E3" s="3" t="str">
        <f>IF(D3=MAX($D$2:$D$25),D3&amp;" mm (DFOV="&amp;B3&amp;" cm, M="&amp;C3&amp;")","")</f>
        <v/>
      </c>
      <c r="F3" s="3" t="str">
        <f>IF(D3=MIN($D$2:$D$25),D3&amp;" mm (DFOV="&amp;B3&amp;" cm, M="&amp;C3&amp;")","")</f>
        <v/>
      </c>
      <c r="G3" s="3">
        <f>AVERAGEIF($C$2:$C$25,C3,$D$2:$D$25)</f>
        <v>0.84635416666666663</v>
      </c>
      <c r="H3">
        <f t="shared" ref="H3:H25" si="0">(0.5*10) / D3</f>
        <v>8.5333333333333332</v>
      </c>
      <c r="I3">
        <f t="shared" ref="I3:I25" si="1">10/D3</f>
        <v>17.066666666666666</v>
      </c>
    </row>
    <row r="4" spans="1:9">
      <c r="A4" s="2" t="s">
        <v>8</v>
      </c>
      <c r="B4" s="2">
        <v>18</v>
      </c>
      <c r="C4" s="2">
        <v>256</v>
      </c>
      <c r="D4" s="3">
        <f>B4*10/C4</f>
        <v>0.703125</v>
      </c>
      <c r="E4" s="3" t="str">
        <f>IF(D4=MAX($D$2:$D$25),D4&amp;" mm (DFOV="&amp;B4&amp;" cm, M="&amp;C4&amp;")","")</f>
        <v/>
      </c>
      <c r="F4" s="3" t="str">
        <f>IF(D4=MIN($D$2:$D$25),D4&amp;" mm (DFOV="&amp;B4&amp;" cm, M="&amp;C4&amp;")","")</f>
        <v/>
      </c>
      <c r="G4" s="3">
        <f>AVERAGEIF($C$2:$C$25,C4,$D$2:$D$25)</f>
        <v>0.84635416666666663</v>
      </c>
      <c r="H4">
        <f t="shared" si="0"/>
        <v>7.1111111111111107</v>
      </c>
      <c r="I4">
        <f t="shared" si="1"/>
        <v>14.222222222222221</v>
      </c>
    </row>
    <row r="5" spans="1:9">
      <c r="A5" s="2" t="s">
        <v>9</v>
      </c>
      <c r="B5" s="2">
        <v>22</v>
      </c>
      <c r="C5" s="2">
        <v>256</v>
      </c>
      <c r="D5" s="3">
        <f>B5*10/C5</f>
        <v>0.859375</v>
      </c>
      <c r="E5" s="3" t="str">
        <f>IF(D5=MAX($D$2:$D$25),D5&amp;" mm (DFOV="&amp;B5&amp;" cm, M="&amp;C5&amp;")","")</f>
        <v/>
      </c>
      <c r="F5" s="3" t="str">
        <f>IF(D5=MIN($D$2:$D$25),D5&amp;" mm (DFOV="&amp;B5&amp;" cm, M="&amp;C5&amp;")","")</f>
        <v/>
      </c>
      <c r="G5" s="3">
        <f>AVERAGEIF($C$2:$C$25,C5,$D$2:$D$25)</f>
        <v>0.84635416666666663</v>
      </c>
      <c r="H5">
        <f t="shared" si="0"/>
        <v>5.8181818181818183</v>
      </c>
      <c r="I5">
        <f t="shared" si="1"/>
        <v>11.636363636363637</v>
      </c>
    </row>
    <row r="6" spans="1:9">
      <c r="A6" s="2" t="s">
        <v>5</v>
      </c>
      <c r="B6" s="2">
        <v>25</v>
      </c>
      <c r="C6" s="2">
        <v>256</v>
      </c>
      <c r="D6" s="3">
        <f>B6*10/C6</f>
        <v>0.9765625</v>
      </c>
      <c r="E6" s="3" t="str">
        <f>IF(D6=MAX($D$2:$D$25),D6&amp;" mm (DFOV="&amp;B6&amp;" cm, M="&amp;C6&amp;")","")</f>
        <v/>
      </c>
      <c r="F6" s="3" t="str">
        <f>IF(D6=MIN($D$2:$D$25),D6&amp;" mm (DFOV="&amp;B6&amp;" cm, M="&amp;C6&amp;")","")</f>
        <v/>
      </c>
      <c r="G6" s="3">
        <f>AVERAGEIF($C$2:$C$25,C6,$D$2:$D$25)</f>
        <v>0.84635416666666663</v>
      </c>
      <c r="H6">
        <f t="shared" si="0"/>
        <v>5.12</v>
      </c>
      <c r="I6">
        <f t="shared" si="1"/>
        <v>10.24</v>
      </c>
    </row>
    <row r="7" spans="1:9">
      <c r="A7" s="2" t="s">
        <v>6</v>
      </c>
      <c r="B7" s="2">
        <v>40</v>
      </c>
      <c r="C7" s="2">
        <v>256</v>
      </c>
      <c r="D7" s="3">
        <f>B7*10/C7</f>
        <v>1.5625</v>
      </c>
      <c r="E7" s="3" t="str">
        <f>IF(D7=MAX($D$2:$D$25),D7&amp;" mm (DFOV="&amp;B7&amp;" cm, M="&amp;C7&amp;")","")</f>
        <v>1.5625 mm (DFOV=40 cm, M=256)</v>
      </c>
      <c r="F7" s="3" t="str">
        <f>IF(D7=MIN($D$2:$D$25),D7&amp;" mm (DFOV="&amp;B7&amp;" cm, M="&amp;C7&amp;")","")</f>
        <v/>
      </c>
      <c r="G7" s="3">
        <f>AVERAGEIF($C$2:$C$25,C7,$D$2:$D$25)</f>
        <v>0.84635416666666663</v>
      </c>
      <c r="H7">
        <f t="shared" si="0"/>
        <v>3.2</v>
      </c>
      <c r="I7">
        <f t="shared" si="1"/>
        <v>6.4</v>
      </c>
    </row>
    <row r="8" spans="1:9">
      <c r="A8" s="2" t="s">
        <v>3</v>
      </c>
      <c r="B8" s="2">
        <v>10</v>
      </c>
      <c r="C8" s="2">
        <v>512</v>
      </c>
      <c r="D8" s="3">
        <f>B8*10/C8</f>
        <v>0.1953125</v>
      </c>
      <c r="E8" s="3" t="str">
        <f>IF(D8=MAX($D$2:$D$25),D8&amp;" mm (DFOV="&amp;B8&amp;" cm, M="&amp;C8&amp;")","")</f>
        <v/>
      </c>
      <c r="F8" s="3" t="str">
        <f>IF(D8=MIN($D$2:$D$25),D8&amp;" mm (DFOV="&amp;B8&amp;" cm, M="&amp;C8&amp;")","")</f>
        <v/>
      </c>
      <c r="G8" s="3">
        <f>AVERAGEIF($C$2:$C$25,C8,$D$2:$D$25)</f>
        <v>0.42317708333333331</v>
      </c>
      <c r="H8">
        <f t="shared" si="0"/>
        <v>25.6</v>
      </c>
      <c r="I8">
        <f t="shared" si="1"/>
        <v>51.2</v>
      </c>
    </row>
    <row r="9" spans="1:9">
      <c r="A9" s="2" t="s">
        <v>4</v>
      </c>
      <c r="B9" s="2">
        <v>15</v>
      </c>
      <c r="C9" s="2">
        <v>512</v>
      </c>
      <c r="D9" s="3">
        <f>B9*10/C9</f>
        <v>0.29296875</v>
      </c>
      <c r="E9" s="3" t="str">
        <f>IF(D9=MAX($D$2:$D$25),D9&amp;" mm (DFOV="&amp;B9&amp;" cm, M="&amp;C9&amp;")","")</f>
        <v/>
      </c>
      <c r="F9" s="3" t="str">
        <f>IF(D9=MIN($D$2:$D$25),D9&amp;" mm (DFOV="&amp;B9&amp;" cm, M="&amp;C9&amp;")","")</f>
        <v/>
      </c>
      <c r="G9" s="3">
        <f>AVERAGEIF($C$2:$C$25,C9,$D$2:$D$25)</f>
        <v>0.42317708333333331</v>
      </c>
      <c r="H9">
        <f t="shared" si="0"/>
        <v>17.066666666666666</v>
      </c>
      <c r="I9">
        <f t="shared" si="1"/>
        <v>34.133333333333333</v>
      </c>
    </row>
    <row r="10" spans="1:9">
      <c r="A10" s="2" t="s">
        <v>8</v>
      </c>
      <c r="B10" s="2">
        <v>18</v>
      </c>
      <c r="C10" s="2">
        <v>512</v>
      </c>
      <c r="D10" s="3">
        <f>B10*10/C10</f>
        <v>0.3515625</v>
      </c>
      <c r="E10" s="3" t="str">
        <f>IF(D10=MAX($D$2:$D$25),D10&amp;" mm (DFOV="&amp;B10&amp;" cm, M="&amp;C10&amp;")","")</f>
        <v/>
      </c>
      <c r="F10" s="3" t="str">
        <f>IF(D10=MIN($D$2:$D$25),D10&amp;" mm (DFOV="&amp;B10&amp;" cm, M="&amp;C10&amp;")","")</f>
        <v/>
      </c>
      <c r="G10" s="3">
        <f>AVERAGEIF($C$2:$C$25,C10,$D$2:$D$25)</f>
        <v>0.42317708333333331</v>
      </c>
      <c r="H10">
        <f t="shared" si="0"/>
        <v>14.222222222222221</v>
      </c>
      <c r="I10">
        <f t="shared" si="1"/>
        <v>28.444444444444443</v>
      </c>
    </row>
    <row r="11" spans="1:9">
      <c r="A11" s="2" t="s">
        <v>9</v>
      </c>
      <c r="B11" s="2">
        <v>22</v>
      </c>
      <c r="C11" s="2">
        <v>512</v>
      </c>
      <c r="D11" s="3">
        <f>B11*10/C11</f>
        <v>0.4296875</v>
      </c>
      <c r="E11" s="3" t="str">
        <f>IF(D11=MAX($D$2:$D$25),D11&amp;" mm (DFOV="&amp;B11&amp;" cm, M="&amp;C11&amp;")","")</f>
        <v/>
      </c>
      <c r="F11" s="3" t="str">
        <f>IF(D11=MIN($D$2:$D$25),D11&amp;" mm (DFOV="&amp;B11&amp;" cm, M="&amp;C11&amp;")","")</f>
        <v/>
      </c>
      <c r="G11" s="3">
        <f>AVERAGEIF($C$2:$C$25,C11,$D$2:$D$25)</f>
        <v>0.42317708333333331</v>
      </c>
      <c r="H11">
        <f t="shared" si="0"/>
        <v>11.636363636363637</v>
      </c>
      <c r="I11">
        <f t="shared" si="1"/>
        <v>23.272727272727273</v>
      </c>
    </row>
    <row r="12" spans="1:9">
      <c r="A12" s="2" t="s">
        <v>5</v>
      </c>
      <c r="B12" s="2">
        <v>25</v>
      </c>
      <c r="C12" s="2">
        <v>512</v>
      </c>
      <c r="D12" s="3">
        <f>B12*10/C12</f>
        <v>0.48828125</v>
      </c>
      <c r="E12" s="3" t="str">
        <f>IF(D12=MAX($D$2:$D$25),D12&amp;" mm (DFOV="&amp;B12&amp;" cm, M="&amp;C12&amp;")","")</f>
        <v/>
      </c>
      <c r="F12" s="3" t="str">
        <f>IF(D12=MIN($D$2:$D$25),D12&amp;" mm (DFOV="&amp;B12&amp;" cm, M="&amp;C12&amp;")","")</f>
        <v/>
      </c>
      <c r="G12" s="3">
        <f>AVERAGEIF($C$2:$C$25,C12,$D$2:$D$25)</f>
        <v>0.42317708333333331</v>
      </c>
      <c r="H12">
        <f t="shared" si="0"/>
        <v>10.24</v>
      </c>
      <c r="I12">
        <f t="shared" si="1"/>
        <v>20.48</v>
      </c>
    </row>
    <row r="13" spans="1:9">
      <c r="A13" s="2" t="s">
        <v>6</v>
      </c>
      <c r="B13" s="2">
        <v>40</v>
      </c>
      <c r="C13" s="2">
        <v>512</v>
      </c>
      <c r="D13" s="3">
        <f>B13*10/C13</f>
        <v>0.78125</v>
      </c>
      <c r="E13" s="3" t="str">
        <f>IF(D13=MAX($D$2:$D$25),D13&amp;" mm (DFOV="&amp;B13&amp;" cm, M="&amp;C13&amp;")","")</f>
        <v/>
      </c>
      <c r="F13" s="3" t="str">
        <f>IF(D13=MIN($D$2:$D$25),D13&amp;" mm (DFOV="&amp;B13&amp;" cm, M="&amp;C13&amp;")","")</f>
        <v/>
      </c>
      <c r="G13" s="3">
        <f>AVERAGEIF($C$2:$C$25,C13,$D$2:$D$25)</f>
        <v>0.42317708333333331</v>
      </c>
      <c r="H13">
        <f t="shared" si="0"/>
        <v>6.4</v>
      </c>
      <c r="I13">
        <f t="shared" si="1"/>
        <v>12.8</v>
      </c>
    </row>
    <row r="14" spans="1:9">
      <c r="A14" s="2" t="s">
        <v>3</v>
      </c>
      <c r="B14" s="2">
        <v>10</v>
      </c>
      <c r="C14" s="2">
        <v>1024</v>
      </c>
      <c r="D14" s="3">
        <f>B14*10/C14</f>
        <v>9.765625E-2</v>
      </c>
      <c r="E14" s="3" t="str">
        <f>IF(D14=MAX($D$2:$D$25),D14&amp;" mm (DFOV="&amp;B14&amp;" cm, M="&amp;C14&amp;")","")</f>
        <v/>
      </c>
      <c r="F14" s="3" t="str">
        <f>IF(D14=MIN($D$2:$D$25),D14&amp;" mm (DFOV="&amp;B14&amp;" cm, M="&amp;C14&amp;")","")</f>
        <v/>
      </c>
      <c r="G14" s="3">
        <f>AVERAGEIF($C$2:$C$25,C14,$D$2:$D$25)</f>
        <v>0.21158854166666666</v>
      </c>
      <c r="H14">
        <f t="shared" si="0"/>
        <v>51.2</v>
      </c>
      <c r="I14">
        <f t="shared" si="1"/>
        <v>102.4</v>
      </c>
    </row>
    <row r="15" spans="1:9">
      <c r="A15" s="2" t="s">
        <v>4</v>
      </c>
      <c r="B15" s="2">
        <v>15</v>
      </c>
      <c r="C15" s="2">
        <v>1024</v>
      </c>
      <c r="D15" s="3">
        <f>B15*10/C15</f>
        <v>0.146484375</v>
      </c>
      <c r="E15" s="3" t="str">
        <f>IF(D15=MAX($D$2:$D$25),D15&amp;" mm (DFOV="&amp;B15&amp;" cm, M="&amp;C15&amp;")","")</f>
        <v/>
      </c>
      <c r="F15" s="3" t="str">
        <f>IF(D15=MIN($D$2:$D$25),D15&amp;" mm (DFOV="&amp;B15&amp;" cm, M="&amp;C15&amp;")","")</f>
        <v/>
      </c>
      <c r="G15" s="3">
        <f>AVERAGEIF($C$2:$C$25,C15,$D$2:$D$25)</f>
        <v>0.21158854166666666</v>
      </c>
      <c r="H15">
        <f t="shared" si="0"/>
        <v>34.133333333333333</v>
      </c>
      <c r="I15">
        <f t="shared" si="1"/>
        <v>68.266666666666666</v>
      </c>
    </row>
    <row r="16" spans="1:9">
      <c r="A16" s="2" t="s">
        <v>8</v>
      </c>
      <c r="B16" s="2">
        <v>18</v>
      </c>
      <c r="C16" s="2">
        <v>1024</v>
      </c>
      <c r="D16" s="3">
        <f>B16*10/C16</f>
        <v>0.17578125</v>
      </c>
      <c r="E16" s="3" t="str">
        <f>IF(D16=MAX($D$2:$D$25),D16&amp;" mm (DFOV="&amp;B16&amp;" cm, M="&amp;C16&amp;")","")</f>
        <v/>
      </c>
      <c r="F16" s="3" t="str">
        <f>IF(D16=MIN($D$2:$D$25),D16&amp;" mm (DFOV="&amp;B16&amp;" cm, M="&amp;C16&amp;")","")</f>
        <v/>
      </c>
      <c r="G16" s="3">
        <f>AVERAGEIF($C$2:$C$25,C16,$D$2:$D$25)</f>
        <v>0.21158854166666666</v>
      </c>
      <c r="H16">
        <f t="shared" si="0"/>
        <v>28.444444444444443</v>
      </c>
      <c r="I16">
        <f t="shared" si="1"/>
        <v>56.888888888888886</v>
      </c>
    </row>
    <row r="17" spans="1:9">
      <c r="A17" s="2" t="s">
        <v>9</v>
      </c>
      <c r="B17" s="2">
        <v>22</v>
      </c>
      <c r="C17" s="2">
        <v>1024</v>
      </c>
      <c r="D17" s="3">
        <f>B17*10/C17</f>
        <v>0.21484375</v>
      </c>
      <c r="E17" s="3" t="str">
        <f>IF(D17=MAX($D$2:$D$25),D17&amp;" mm (DFOV="&amp;B17&amp;" cm, M="&amp;C17&amp;")","")</f>
        <v/>
      </c>
      <c r="F17" s="3" t="str">
        <f>IF(D17=MIN($D$2:$D$25),D17&amp;" mm (DFOV="&amp;B17&amp;" cm, M="&amp;C17&amp;")","")</f>
        <v/>
      </c>
      <c r="G17" s="3">
        <f>AVERAGEIF($C$2:$C$25,C17,$D$2:$D$25)</f>
        <v>0.21158854166666666</v>
      </c>
      <c r="H17">
        <f t="shared" si="0"/>
        <v>23.272727272727273</v>
      </c>
      <c r="I17">
        <f t="shared" si="1"/>
        <v>46.545454545454547</v>
      </c>
    </row>
    <row r="18" spans="1:9">
      <c r="A18" s="2" t="s">
        <v>5</v>
      </c>
      <c r="B18" s="2">
        <v>25</v>
      </c>
      <c r="C18" s="2">
        <v>1024</v>
      </c>
      <c r="D18" s="3">
        <f>B18*10/C18</f>
        <v>0.244140625</v>
      </c>
      <c r="E18" s="3" t="str">
        <f>IF(D18=MAX($D$2:$D$25),D18&amp;" mm (DFOV="&amp;B18&amp;" cm, M="&amp;C18&amp;")","")</f>
        <v/>
      </c>
      <c r="F18" s="3" t="str">
        <f>IF(D18=MIN($D$2:$D$25),D18&amp;" mm (DFOV="&amp;B18&amp;" cm, M="&amp;C18&amp;")","")</f>
        <v/>
      </c>
      <c r="G18" s="3">
        <f>AVERAGEIF($C$2:$C$25,C18,$D$2:$D$25)</f>
        <v>0.21158854166666666</v>
      </c>
      <c r="H18">
        <f t="shared" si="0"/>
        <v>20.48</v>
      </c>
      <c r="I18">
        <f t="shared" si="1"/>
        <v>40.96</v>
      </c>
    </row>
    <row r="19" spans="1:9">
      <c r="A19" s="2" t="s">
        <v>6</v>
      </c>
      <c r="B19" s="2">
        <v>40</v>
      </c>
      <c r="C19" s="2">
        <v>1024</v>
      </c>
      <c r="D19" s="3">
        <f>B19*10/C19</f>
        <v>0.390625</v>
      </c>
      <c r="E19" s="3" t="str">
        <f>IF(D19=MAX($D$2:$D$25),D19&amp;" mm (DFOV="&amp;B19&amp;" cm, M="&amp;C19&amp;")","")</f>
        <v/>
      </c>
      <c r="F19" s="3" t="str">
        <f>IF(D19=MIN($D$2:$D$25),D19&amp;" mm (DFOV="&amp;B19&amp;" cm, M="&amp;C19&amp;")","")</f>
        <v/>
      </c>
      <c r="G19" s="3">
        <f>AVERAGEIF($C$2:$C$25,C19,$D$2:$D$25)</f>
        <v>0.21158854166666666</v>
      </c>
      <c r="H19">
        <f t="shared" si="0"/>
        <v>12.8</v>
      </c>
      <c r="I19">
        <f t="shared" si="1"/>
        <v>25.6</v>
      </c>
    </row>
    <row r="20" spans="1:9">
      <c r="A20" s="2" t="s">
        <v>3</v>
      </c>
      <c r="B20" s="2">
        <v>10</v>
      </c>
      <c r="C20" s="2">
        <v>2048</v>
      </c>
      <c r="D20" s="3">
        <f>B20*10/C20</f>
        <v>4.8828125E-2</v>
      </c>
      <c r="E20" s="3" t="str">
        <f>IF(D20=MAX($D$2:$D$25),D20&amp;" mm (DFOV="&amp;B20&amp;" cm, M="&amp;C20&amp;")","")</f>
        <v/>
      </c>
      <c r="F20" s="3" t="str">
        <f>IF(D20=MIN($D$2:$D$25),D20&amp;" mm (DFOV="&amp;B20&amp;" cm, M="&amp;C20&amp;")","")</f>
        <v>0.048828125 mm (DFOV=10 cm, M=2048)</v>
      </c>
      <c r="G20" s="3">
        <f>AVERAGEIF($C$2:$C$25,C20,$D$2:$D$25)</f>
        <v>0.10579427083333333</v>
      </c>
      <c r="H20">
        <f t="shared" si="0"/>
        <v>102.4</v>
      </c>
      <c r="I20">
        <f t="shared" si="1"/>
        <v>204.8</v>
      </c>
    </row>
    <row r="21" spans="1:9">
      <c r="A21" s="2" t="s">
        <v>4</v>
      </c>
      <c r="B21" s="2">
        <v>15</v>
      </c>
      <c r="C21" s="2">
        <v>2048</v>
      </c>
      <c r="D21" s="3">
        <f>B21*10/C21</f>
        <v>7.32421875E-2</v>
      </c>
      <c r="E21" s="3" t="str">
        <f>IF(D21=MAX($D$2:$D$25),D21&amp;" mm (DFOV="&amp;B21&amp;" cm, M="&amp;C21&amp;")","")</f>
        <v/>
      </c>
      <c r="F21" s="3" t="str">
        <f>IF(D21=MIN($D$2:$D$25),D21&amp;" mm (DFOV="&amp;B21&amp;" cm, M="&amp;C21&amp;")","")</f>
        <v/>
      </c>
      <c r="G21" s="3">
        <f>AVERAGEIF($C$2:$C$25,C21,$D$2:$D$25)</f>
        <v>0.10579427083333333</v>
      </c>
      <c r="H21">
        <f t="shared" si="0"/>
        <v>68.266666666666666</v>
      </c>
      <c r="I21">
        <f t="shared" si="1"/>
        <v>136.53333333333333</v>
      </c>
    </row>
    <row r="22" spans="1:9">
      <c r="A22" s="2" t="s">
        <v>8</v>
      </c>
      <c r="B22" s="2">
        <v>18</v>
      </c>
      <c r="C22" s="2">
        <v>2048</v>
      </c>
      <c r="D22" s="3">
        <f>B22*10/C22</f>
        <v>8.7890625E-2</v>
      </c>
      <c r="E22" s="3" t="str">
        <f>IF(D22=MAX($D$2:$D$25),D22&amp;" mm (DFOV="&amp;B22&amp;" cm, M="&amp;C22&amp;")","")</f>
        <v/>
      </c>
      <c r="F22" s="3" t="str">
        <f>IF(D22=MIN($D$2:$D$25),D22&amp;" mm (DFOV="&amp;B22&amp;" cm, M="&amp;C22&amp;")","")</f>
        <v/>
      </c>
      <c r="G22" s="3">
        <f>AVERAGEIF($C$2:$C$25,C22,$D$2:$D$25)</f>
        <v>0.10579427083333333</v>
      </c>
      <c r="H22">
        <f t="shared" si="0"/>
        <v>56.888888888888886</v>
      </c>
      <c r="I22">
        <f t="shared" si="1"/>
        <v>113.77777777777777</v>
      </c>
    </row>
    <row r="23" spans="1:9">
      <c r="A23" s="2" t="s">
        <v>9</v>
      </c>
      <c r="B23" s="2">
        <v>22</v>
      </c>
      <c r="C23" s="2">
        <v>2048</v>
      </c>
      <c r="D23" s="3">
        <f>B23*10/C23</f>
        <v>0.107421875</v>
      </c>
      <c r="E23" s="3" t="str">
        <f>IF(D23=MAX($D$2:$D$25),D23&amp;" mm (DFOV="&amp;B23&amp;" cm, M="&amp;C23&amp;")","")</f>
        <v/>
      </c>
      <c r="F23" s="3" t="str">
        <f>IF(D23=MIN($D$2:$D$25),D23&amp;" mm (DFOV="&amp;B23&amp;" cm, M="&amp;C23&amp;")","")</f>
        <v/>
      </c>
      <c r="G23" s="3">
        <f>AVERAGEIF($C$2:$C$25,C23,$D$2:$D$25)</f>
        <v>0.10579427083333333</v>
      </c>
      <c r="H23">
        <f t="shared" si="0"/>
        <v>46.545454545454547</v>
      </c>
      <c r="I23">
        <f t="shared" si="1"/>
        <v>93.090909090909093</v>
      </c>
    </row>
    <row r="24" spans="1:9">
      <c r="A24" s="2" t="s">
        <v>5</v>
      </c>
      <c r="B24" s="2">
        <v>25</v>
      </c>
      <c r="C24" s="2">
        <v>2048</v>
      </c>
      <c r="D24" s="3">
        <f>B24*10/C24</f>
        <v>0.1220703125</v>
      </c>
      <c r="E24" s="3" t="str">
        <f>IF(D24=MAX($D$2:$D$25),D24&amp;" mm (DFOV="&amp;B24&amp;" cm, M="&amp;C24&amp;")","")</f>
        <v/>
      </c>
      <c r="F24" s="3" t="str">
        <f>IF(D24=MIN($D$2:$D$25),D24&amp;" mm (DFOV="&amp;B24&amp;" cm, M="&amp;C24&amp;")","")</f>
        <v/>
      </c>
      <c r="G24" s="3">
        <f>AVERAGEIF($C$2:$C$25,C24,$D$2:$D$25)</f>
        <v>0.10579427083333333</v>
      </c>
      <c r="H24">
        <f t="shared" si="0"/>
        <v>40.96</v>
      </c>
      <c r="I24">
        <f t="shared" si="1"/>
        <v>81.92</v>
      </c>
    </row>
    <row r="25" spans="1:9">
      <c r="A25" s="2" t="s">
        <v>6</v>
      </c>
      <c r="B25" s="2">
        <v>40</v>
      </c>
      <c r="C25" s="2">
        <v>2048</v>
      </c>
      <c r="D25" s="3">
        <f>B25*10/C25</f>
        <v>0.1953125</v>
      </c>
      <c r="E25" s="3" t="str">
        <f>IF(D25=MAX($D$2:$D$25),D25&amp;" mm (DFOV="&amp;B25&amp;" cm, M="&amp;C25&amp;")","")</f>
        <v/>
      </c>
      <c r="F25" s="3" t="str">
        <f>IF(D25=MIN($D$2:$D$25),D25&amp;" mm (DFOV="&amp;B25&amp;" cm, M="&amp;C25&amp;")","")</f>
        <v/>
      </c>
      <c r="G25" s="3">
        <f>AVERAGEIF($C$2:$C$25,C25,$D$2:$D$25)</f>
        <v>0.10579427083333333</v>
      </c>
      <c r="H25">
        <f t="shared" si="0"/>
        <v>25.6</v>
      </c>
      <c r="I25">
        <f t="shared" si="1"/>
        <v>51.2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Hales</dc:creator>
  <cp:lastModifiedBy>Christian Hales</cp:lastModifiedBy>
  <dcterms:created xsi:type="dcterms:W3CDTF">2025-06-14T17:09:00Z</dcterms:created>
  <dcterms:modified xsi:type="dcterms:W3CDTF">2025-06-15T13:27:21Z</dcterms:modified>
</cp:coreProperties>
</file>