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Бакыт\OneDrive\Документы\ИСП-308\Численные методы\Практические работы\"/>
    </mc:Choice>
  </mc:AlternateContent>
  <bookViews>
    <workbookView xWindow="0" yWindow="0" windowWidth="24000" windowHeight="8985" activeTab="2"/>
  </bookViews>
  <sheets>
    <sheet name="6" sheetId="1" r:id="rId1"/>
    <sheet name="7" sheetId="2" r:id="rId2"/>
    <sheet name="8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B31" i="3"/>
  <c r="D6" i="3" l="1"/>
  <c r="E4" i="3"/>
  <c r="D53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D55" i="3"/>
  <c r="D57" i="3"/>
  <c r="B56" i="3"/>
  <c r="D56" i="3"/>
  <c r="D27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D30" i="3"/>
  <c r="D29" i="3"/>
  <c r="D2" i="3"/>
  <c r="B5" i="3"/>
  <c r="C5" i="3"/>
  <c r="D5" i="3"/>
  <c r="A6" i="3"/>
  <c r="B6" i="3"/>
  <c r="C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G4" i="3"/>
  <c r="D79" i="3"/>
  <c r="A83" i="3"/>
  <c r="A84" i="3"/>
  <c r="A85" i="3"/>
  <c r="B85" i="3"/>
  <c r="B83" i="3"/>
  <c r="B82" i="3"/>
  <c r="D58" i="3"/>
  <c r="B50" i="3"/>
  <c r="B30" i="3"/>
  <c r="D31" i="3"/>
  <c r="A86" i="3"/>
  <c r="B84" i="3"/>
  <c r="B86" i="3"/>
  <c r="A87" i="3"/>
  <c r="C2" i="2"/>
  <c r="C3" i="2"/>
  <c r="D2" i="2"/>
  <c r="H5" i="2"/>
  <c r="D17" i="2"/>
  <c r="C11" i="2"/>
  <c r="C10" i="2"/>
  <c r="D10" i="2"/>
  <c r="B17" i="2"/>
  <c r="D16" i="2"/>
  <c r="B16" i="2"/>
  <c r="D15" i="2"/>
  <c r="B15" i="2"/>
  <c r="D14" i="2"/>
  <c r="B14" i="2"/>
  <c r="A88" i="3"/>
  <c r="B87" i="3"/>
  <c r="C4" i="2"/>
  <c r="D3" i="2"/>
  <c r="C5" i="2"/>
  <c r="D4" i="2"/>
  <c r="C6" i="2"/>
  <c r="D5" i="2"/>
  <c r="C7" i="2"/>
  <c r="D6" i="2"/>
  <c r="C8" i="2"/>
  <c r="D7" i="2"/>
  <c r="C9" i="2"/>
  <c r="D8" i="2"/>
  <c r="D9" i="2"/>
  <c r="A89" i="3"/>
  <c r="B88" i="3"/>
  <c r="A90" i="3"/>
  <c r="B89" i="3"/>
  <c r="D18" i="1"/>
  <c r="D20" i="1"/>
  <c r="E18" i="1"/>
  <c r="E20" i="1"/>
  <c r="F18" i="1"/>
  <c r="F20" i="1"/>
  <c r="G18" i="1"/>
  <c r="G20" i="1"/>
  <c r="H18" i="1"/>
  <c r="H20" i="1"/>
  <c r="I18" i="1"/>
  <c r="I20" i="1"/>
  <c r="J18" i="1"/>
  <c r="J20" i="1"/>
  <c r="K18" i="1"/>
  <c r="K20" i="1"/>
  <c r="L18" i="1"/>
  <c r="L20" i="1"/>
  <c r="M18" i="1"/>
  <c r="M20" i="1"/>
  <c r="N18" i="1"/>
  <c r="N20" i="1"/>
  <c r="A18" i="1"/>
  <c r="D17" i="1"/>
  <c r="E17" i="1"/>
  <c r="F17" i="1"/>
  <c r="G17" i="1"/>
  <c r="H17" i="1"/>
  <c r="I17" i="1"/>
  <c r="J17" i="1"/>
  <c r="K17" i="1"/>
  <c r="L17" i="1"/>
  <c r="M17" i="1"/>
  <c r="N17" i="1"/>
  <c r="A17" i="1"/>
  <c r="D15" i="1"/>
  <c r="E15" i="1"/>
  <c r="F15" i="1"/>
  <c r="G15" i="1"/>
  <c r="H15" i="1"/>
  <c r="I15" i="1"/>
  <c r="J15" i="1"/>
  <c r="K15" i="1"/>
  <c r="L15" i="1"/>
  <c r="M15" i="1"/>
  <c r="N15" i="1"/>
  <c r="A15" i="1"/>
  <c r="D16" i="1"/>
  <c r="E16" i="1"/>
  <c r="F16" i="1"/>
  <c r="G16" i="1"/>
  <c r="H16" i="1"/>
  <c r="I16" i="1"/>
  <c r="J16" i="1"/>
  <c r="K16" i="1"/>
  <c r="L16" i="1"/>
  <c r="M16" i="1"/>
  <c r="N16" i="1"/>
  <c r="A16" i="1"/>
  <c r="A91" i="3"/>
  <c r="B90" i="3"/>
  <c r="A92" i="3"/>
  <c r="B91" i="3"/>
  <c r="A93" i="3"/>
  <c r="B92" i="3"/>
  <c r="A94" i="3"/>
  <c r="B93" i="3"/>
  <c r="A95" i="3"/>
  <c r="B94" i="3"/>
  <c r="A96" i="3"/>
  <c r="B95" i="3"/>
  <c r="A97" i="3"/>
  <c r="B96" i="3"/>
  <c r="A98" i="3"/>
  <c r="B97" i="3"/>
  <c r="A99" i="3"/>
  <c r="B98" i="3"/>
  <c r="A100" i="3"/>
  <c r="B99" i="3"/>
  <c r="A101" i="3"/>
  <c r="B100" i="3"/>
  <c r="A102" i="3"/>
  <c r="B101" i="3"/>
  <c r="A103" i="3"/>
  <c r="B102" i="3"/>
  <c r="A104" i="3"/>
  <c r="B103" i="3"/>
  <c r="B104" i="3"/>
  <c r="A105" i="3"/>
  <c r="A106" i="3"/>
  <c r="B105" i="3"/>
  <c r="A107" i="3"/>
  <c r="B106" i="3"/>
  <c r="A108" i="3"/>
  <c r="B107" i="3"/>
  <c r="A109" i="3"/>
  <c r="B108" i="3"/>
  <c r="A110" i="3"/>
  <c r="B109" i="3"/>
  <c r="A111" i="3"/>
  <c r="B110" i="3"/>
  <c r="A112" i="3"/>
  <c r="B111" i="3"/>
  <c r="B112" i="3"/>
  <c r="A113" i="3"/>
  <c r="A114" i="3"/>
  <c r="B113" i="3"/>
  <c r="A115" i="3"/>
  <c r="B114" i="3"/>
  <c r="A116" i="3"/>
  <c r="B115" i="3"/>
  <c r="A117" i="3"/>
  <c r="B116" i="3"/>
  <c r="A118" i="3"/>
  <c r="B117" i="3"/>
  <c r="A119" i="3"/>
  <c r="B118" i="3"/>
  <c r="A120" i="3"/>
  <c r="B119" i="3"/>
  <c r="A121" i="3"/>
  <c r="B120" i="3"/>
  <c r="A122" i="3"/>
  <c r="B121" i="3"/>
  <c r="A123" i="3"/>
  <c r="B122" i="3"/>
  <c r="A124" i="3"/>
  <c r="B123" i="3"/>
  <c r="A125" i="3"/>
  <c r="B124" i="3"/>
  <c r="A126" i="3"/>
  <c r="B125" i="3"/>
  <c r="A127" i="3"/>
  <c r="B126" i="3"/>
  <c r="A128" i="3"/>
  <c r="B127" i="3"/>
  <c r="A129" i="3"/>
  <c r="B128" i="3"/>
  <c r="A130" i="3"/>
  <c r="B129" i="3"/>
  <c r="A131" i="3"/>
  <c r="B130" i="3"/>
  <c r="A132" i="3"/>
  <c r="B132" i="3"/>
  <c r="B131" i="3"/>
  <c r="D82" i="3"/>
  <c r="D80" i="3"/>
  <c r="D83" i="3"/>
  <c r="D81" i="3"/>
</calcChain>
</file>

<file path=xl/sharedStrings.xml><?xml version="1.0" encoding="utf-8"?>
<sst xmlns="http://schemas.openxmlformats.org/spreadsheetml/2006/main" count="64" uniqueCount="39">
  <si>
    <t>X1 =</t>
  </si>
  <si>
    <t>X2 =</t>
  </si>
  <si>
    <t>X3 =</t>
  </si>
  <si>
    <t xml:space="preserve">X4 = </t>
  </si>
  <si>
    <t>L10</t>
  </si>
  <si>
    <t>X</t>
  </si>
  <si>
    <t>Y</t>
  </si>
  <si>
    <r>
      <t>▲</t>
    </r>
    <r>
      <rPr>
        <sz val="12"/>
        <color theme="1"/>
        <rFont val="Times New Roman"/>
        <family val="2"/>
        <charset val="204"/>
      </rPr>
      <t>Y1</t>
    </r>
  </si>
  <si>
    <t>h =</t>
  </si>
  <si>
    <t>q1 =</t>
  </si>
  <si>
    <t>q2 =</t>
  </si>
  <si>
    <t>q3 =</t>
  </si>
  <si>
    <t>q4 =</t>
  </si>
  <si>
    <t>▲Y2</t>
  </si>
  <si>
    <t>n =</t>
  </si>
  <si>
    <t>Xi</t>
  </si>
  <si>
    <t>Xi ср</t>
  </si>
  <si>
    <t>Yi ср</t>
  </si>
  <si>
    <t>Метод средних прямоугольников</t>
  </si>
  <si>
    <t>S =</t>
  </si>
  <si>
    <t>Метод трапеций</t>
  </si>
  <si>
    <t>Yi</t>
  </si>
  <si>
    <r>
      <t>√</t>
    </r>
    <r>
      <rPr>
        <sz val="12"/>
        <color theme="1"/>
        <rFont val="Times New Roman"/>
        <family val="2"/>
        <charset val="204"/>
      </rPr>
      <t>3 =</t>
    </r>
  </si>
  <si>
    <t>Y1 + … + Yn-1</t>
  </si>
  <si>
    <t>Метод правых и левых прямоугольников</t>
  </si>
  <si>
    <t>L =</t>
  </si>
  <si>
    <t>R =</t>
  </si>
  <si>
    <t>Y1 + … + Yn</t>
  </si>
  <si>
    <t>Y0 + … + Yn-1</t>
  </si>
  <si>
    <t>∑ Y (Xi + (h/2)) =</t>
  </si>
  <si>
    <t>Y1 =</t>
  </si>
  <si>
    <t>Y2 =</t>
  </si>
  <si>
    <t>Y3 =</t>
  </si>
  <si>
    <t xml:space="preserve">Y4 = </t>
  </si>
  <si>
    <t>Y1</t>
  </si>
  <si>
    <t>Y2</t>
  </si>
  <si>
    <t>Y3</t>
  </si>
  <si>
    <t>Y4</t>
  </si>
  <si>
    <r>
      <rPr>
        <sz val="12"/>
        <color theme="1"/>
        <rFont val="Times New Roman"/>
        <family val="1"/>
        <charset val="204"/>
      </rPr>
      <t>≈</t>
    </r>
    <r>
      <rPr>
        <sz val="12.6"/>
        <color theme="1"/>
        <rFont val="Times New Roman"/>
        <family val="2"/>
        <charset val="204"/>
      </rPr>
      <t xml:space="preserve"> 1,21895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</si>
</sst>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  <charset val="204"/>
    </font>
    <font>
      <sz val="12"/>
      <color rgb="FF7030A0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.6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2" fillId="0" borderId="0" xfId="0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42862</xdr:rowOff>
    </xdr:from>
    <xdr:ext cx="779636" cy="509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04800" y="42862"/>
              <a:ext cx="779636" cy="509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  <m:e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04800" y="42862"/>
              <a:ext cx="779636" cy="509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∫25_</a:t>
              </a:r>
              <a:r>
                <a:rPr lang="ru-RU" sz="1100" b="0" i="0">
                  <a:latin typeface="Cambria Math" panose="02040503050406030204" pitchFamily="18" charset="0"/>
                </a:rPr>
                <a:t>0^1▒〖√(1+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  𝑑𝑥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361950</xdr:colOff>
      <xdr:row>25</xdr:row>
      <xdr:rowOff>23812</xdr:rowOff>
    </xdr:from>
    <xdr:ext cx="689035" cy="5400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361950" y="5224462"/>
              <a:ext cx="689035" cy="540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rad>
                      </m:sup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𝑑𝑥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4−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rad>
                          </m:den>
                        </m:f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61950" y="5224462"/>
              <a:ext cx="689035" cy="540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∫25_</a:t>
              </a:r>
              <a:r>
                <a:rPr lang="ru-RU" sz="1100" b="0" i="0">
                  <a:latin typeface="Cambria Math" panose="02040503050406030204" pitchFamily="18" charset="0"/>
                </a:rPr>
                <a:t>0^(√3)▒(</a:t>
              </a:r>
              <a:r>
                <a:rPr lang="en-US" sz="1100" b="0" i="0">
                  <a:latin typeface="Cambria Math" panose="02040503050406030204" pitchFamily="18" charset="0"/>
                </a:rPr>
                <a:t>𝑥 𝑑𝑥</a:t>
              </a:r>
              <a:r>
                <a:rPr lang="ru-RU" sz="1100" b="0" i="0">
                  <a:latin typeface="Cambria Math" panose="02040503050406030204" pitchFamily="18" charset="0"/>
                </a:rPr>
                <a:t>)/√(</a:t>
              </a:r>
              <a:r>
                <a:rPr lang="en-US" sz="1100" b="0" i="0">
                  <a:latin typeface="Cambria Math" panose="02040503050406030204" pitchFamily="18" charset="0"/>
                </a:rPr>
                <a:t>4−𝑥^2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304800</xdr:colOff>
      <xdr:row>51</xdr:row>
      <xdr:rowOff>47625</xdr:rowOff>
    </xdr:from>
    <xdr:ext cx="779636" cy="509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304800" y="10248900"/>
              <a:ext cx="779636" cy="509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  <m:e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04800" y="10248900"/>
              <a:ext cx="779636" cy="509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∫1</a:t>
              </a:r>
              <a:r>
                <a:rPr lang="ru-RU" sz="1100" b="0" i="0">
                  <a:latin typeface="Cambria Math" panose="02040503050406030204" pitchFamily="18" charset="0"/>
                </a:rPr>
                <a:t>_0^1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ru-RU" sz="1100" b="0" i="0">
                  <a:latin typeface="Cambria Math" panose="02040503050406030204" pitchFamily="18" charset="0"/>
                </a:rPr>
                <a:t>〖√(1+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  𝑑𝑥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304800</xdr:colOff>
      <xdr:row>77</xdr:row>
      <xdr:rowOff>47625</xdr:rowOff>
    </xdr:from>
    <xdr:ext cx="779636" cy="509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304800" y="10277475"/>
              <a:ext cx="779636" cy="509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  <m:e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04800" y="10277475"/>
              <a:ext cx="779636" cy="509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∫1</a:t>
              </a:r>
              <a:r>
                <a:rPr lang="ru-RU" sz="1100" b="0" i="0">
                  <a:latin typeface="Cambria Math" panose="02040503050406030204" pitchFamily="18" charset="0"/>
                </a:rPr>
                <a:t>_0^1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ru-RU" sz="1100" b="0" i="0">
                  <a:latin typeface="Cambria Math" panose="02040503050406030204" pitchFamily="18" charset="0"/>
                </a:rPr>
                <a:t>〖√(1+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  𝑑𝑥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15" sqref="B15:B18"/>
    </sheetView>
  </sheetViews>
  <sheetFormatPr defaultColWidth="12.625" defaultRowHeight="15.75" x14ac:dyDescent="0.25"/>
  <cols>
    <col min="1" max="1" width="13.625" customWidth="1"/>
    <col min="2" max="3" width="8.625" customWidth="1"/>
    <col min="4" max="14" width="12.625" customWidth="1"/>
    <col min="15" max="17" width="13" bestFit="1" customWidth="1"/>
  </cols>
  <sheetData>
    <row r="1" spans="1:14" x14ac:dyDescent="0.25">
      <c r="A1" t="s">
        <v>5</v>
      </c>
      <c r="B1" t="s">
        <v>6</v>
      </c>
      <c r="D1" t="s">
        <v>0</v>
      </c>
      <c r="E1">
        <v>1.4160999999999999</v>
      </c>
    </row>
    <row r="2" spans="1:14" x14ac:dyDescent="0.25">
      <c r="A2">
        <v>1.415</v>
      </c>
      <c r="B2">
        <v>0.88855099999999998</v>
      </c>
      <c r="D2" t="s">
        <v>1</v>
      </c>
      <c r="E2">
        <v>1.4624999999999999</v>
      </c>
    </row>
    <row r="3" spans="1:14" x14ac:dyDescent="0.25">
      <c r="A3">
        <v>1.42</v>
      </c>
      <c r="B3">
        <v>0.88959900000000003</v>
      </c>
      <c r="D3" t="s">
        <v>2</v>
      </c>
      <c r="E3">
        <v>1.4135</v>
      </c>
    </row>
    <row r="4" spans="1:14" x14ac:dyDescent="0.25">
      <c r="A4">
        <v>1.425</v>
      </c>
      <c r="B4">
        <v>0.89063700000000001</v>
      </c>
      <c r="D4" t="s">
        <v>3</v>
      </c>
      <c r="E4">
        <v>1.47</v>
      </c>
    </row>
    <row r="5" spans="1:14" x14ac:dyDescent="0.25">
      <c r="A5">
        <v>1.43</v>
      </c>
      <c r="B5">
        <v>0.89166699999999999</v>
      </c>
    </row>
    <row r="6" spans="1:14" x14ac:dyDescent="0.25">
      <c r="A6">
        <v>1.4350000000000001</v>
      </c>
      <c r="B6">
        <v>0.89268700000000001</v>
      </c>
    </row>
    <row r="7" spans="1:14" x14ac:dyDescent="0.25">
      <c r="A7">
        <v>1.44</v>
      </c>
      <c r="B7">
        <v>0.89369799999999999</v>
      </c>
    </row>
    <row r="8" spans="1:14" x14ac:dyDescent="0.25">
      <c r="A8">
        <v>1.4450000000000001</v>
      </c>
      <c r="B8">
        <v>0.89470000000000005</v>
      </c>
    </row>
    <row r="9" spans="1:14" x14ac:dyDescent="0.25">
      <c r="A9">
        <v>1.45</v>
      </c>
      <c r="B9">
        <v>0.89569299999999996</v>
      </c>
    </row>
    <row r="10" spans="1:14" x14ac:dyDescent="0.25">
      <c r="A10">
        <v>1.4550000000000001</v>
      </c>
      <c r="B10">
        <v>0.89667699999999995</v>
      </c>
    </row>
    <row r="11" spans="1:14" x14ac:dyDescent="0.25">
      <c r="A11">
        <v>1.46</v>
      </c>
      <c r="B11">
        <v>0.89765300000000003</v>
      </c>
    </row>
    <row r="12" spans="1:14" x14ac:dyDescent="0.25">
      <c r="A12">
        <v>1.4650000000000001</v>
      </c>
      <c r="B12">
        <v>0.89861899999999995</v>
      </c>
    </row>
    <row r="14" spans="1:14" x14ac:dyDescent="0.25">
      <c r="A14" t="s">
        <v>4</v>
      </c>
    </row>
    <row r="15" spans="1:14" x14ac:dyDescent="0.25">
      <c r="A15" s="1">
        <f>(D15/$D$20)*$B$2+(E15/$E$20)*$B$3+(F15/$F$20)*$B$4+(G15/$G$20)*$B$5+(H15/$H$20)*$B$6+(I15/$I$20)*$B$7+(J15/$J$20)*$B$8+(K15/$K$20)*$B$9+(L15/$L$20)*$B$10+(M15/$M$20)*$B$11+(N15/$N$20)*$B$12</f>
        <v>0.88878459992098469</v>
      </c>
      <c r="B15" t="s">
        <v>34</v>
      </c>
      <c r="D15">
        <f>(E1-$A$3)*(E1-$A$4)*(E1-$A$5)*(E1-$A$6)*(E1-$A$7)*(E1-$A$8)*(E1-$A$9)*(E1-$A$10)*(E1-$A$11)*(E1-$A$12)</f>
        <v>1.7829930104771694E-17</v>
      </c>
      <c r="E15">
        <f>(E1-$A$2)*(E1-$A$4)*(E1-$A$5)*(E1-$A$6)*(E1-$A$7)*(E1-$A$8)*(E1-$A$9)*(E1-$A$10)*(E1-$A$11)*(E1-$A$12)</f>
        <v>-5.0289546449350343E-18</v>
      </c>
      <c r="F15">
        <f>(E1-$A$2)*(E1-$A$3)*(E1-$A$5)*(E1-$A$6)*(E1-$A$7)*(E1-$A$8)*(E1-$A$9)*(E1-$A$10)*(E1-$A$11)*(E1-$A$12)</f>
        <v>-2.2036992264321823E-18</v>
      </c>
      <c r="G15">
        <f>(E1-$A$2)*(E1-$A$3)*(E1-$A$4)*(E1-$A$6)*(E1-$A$7)*(E1-$A$8)*(E1-$A$9)*(E1-$A$10)*(E1-$A$11)*(E1-$A$12)</f>
        <v>-1.4110016629673868E-18</v>
      </c>
      <c r="H15">
        <f>(E1-$A$2)*(E1-$A$3)*(E1-$A$4)*(E1-$A$5)*(E1-$A$7)*(E1-$A$8)*(E1-$A$9)*(E1-$A$10)*(E1-$A$11)*(E1-$A$12)</f>
        <v>-1.0377207997484955E-18</v>
      </c>
      <c r="I15">
        <f>(E1-$A$2)*(E1-$A$3)*(E1-$A$4)*(E1-$A$5)*(E1-$A$6)*(E1-$A$8)*(E1-$A$9)*(E1-$A$10)*(E1-$A$11)*(E1-$A$12)</f>
        <v>-8.2062439812747623E-19</v>
      </c>
      <c r="J15">
        <f>(E1-$A$2)*(E1-$A$3)*(E1-$A$4)*(E1-$A$5)*(E1-$A$6)*(E1-$A$7)*(E1-$A$9)*(E1-$A$10)*(E1-$A$11)*(E1-$A$12)</f>
        <v>-6.7864785865905221E-19</v>
      </c>
      <c r="K15">
        <f>(E1-$A$2)*(E1-$A$3)*(E1-$A$4)*(E1-$A$5)*(E1-$A$6)*(E1-$A$7)*(E1-$A$8)*(E1-$A$10)*(E1-$A$11)*(E1-$A$12)</f>
        <v>-5.7855230428456297E-19</v>
      </c>
      <c r="L15">
        <f>(E1-$A$2)*(E1-$A$3)*(E1-$A$4)*(E1-$A$5)*(E1-$A$6)*(E1-$A$7)*(E1-$A$8)*(E1-$A$9)*(E1-$A$11)*(E1-$A$12)</f>
        <v>-5.0418825489065887E-19</v>
      </c>
      <c r="M15">
        <f>(E1-$A$2)*(E1-$A$3)*(E1-$A$4)*(E1-$A$5)*(E1-$A$6)*(E1-$A$7)*(E1-$A$8)*(E1-$A$9)*(E1-$A$10)*(E1-$A$12)</f>
        <v>-4.4676362449309085E-19</v>
      </c>
      <c r="N15">
        <f>(E1-$A$2)*(E1-$A$3)*(E1-$A$4)*(E1-$A$5)*(E1-$A$6)*(E1-$A$7)*(E1-$A$8)*(E1-$A$9)*(E1-$A$10)*(E1-$A$11)</f>
        <v>-4.0108227229543236E-19</v>
      </c>
    </row>
    <row r="16" spans="1:14" x14ac:dyDescent="0.25">
      <c r="A16" s="1">
        <f>(D16/$D$20)*$B$2+(E16/$E$20)*$B$3+(F16/$F$20)*$B$4+(G16/$G$20)*$B$5+(H16/$H$20)*$B$6+(I16/$I$20)*$B$7+(J16/$J$20)*$B$8+(K16/$K$20)*$B$9+(L16/$L$20)*$B$10+(M16/$M$20)*$B$11+(N16/$N$20)*$B$12</f>
        <v>0.89813850666045947</v>
      </c>
      <c r="B16" t="s">
        <v>35</v>
      </c>
      <c r="D16">
        <f>(E2-$A$3)*(E2-$A$4)*(E2-$A$5)*(E2-$A$6)*(E2-$A$7)*(E2-$A$8)*(E2-$A$9)*(E2-$A$10)*(E2-$A$11)*(E2-$A$12)</f>
        <v>-3.2863068580627478E-19</v>
      </c>
      <c r="E16">
        <f>(E2-$A$2)*(E2-$A$4)*(E2-$A$5)*(E2-$A$6)*(E2-$A$7)*(E2-$A$8)*(E2-$A$9)*(E2-$A$10)*(E2-$A$11)*(E2-$A$12)</f>
        <v>-3.6729311943054157E-19</v>
      </c>
      <c r="F16">
        <f>(E2-$A$2)*(E2-$A$3)*(E2-$A$5)*(E2-$A$6)*(E2-$A$7)*(E2-$A$8)*(E2-$A$9)*(E2-$A$10)*(E2-$A$11)*(E2-$A$12)</f>
        <v>-4.1626553535461506E-19</v>
      </c>
      <c r="G16">
        <f>(E2-$A$2)*(E2-$A$3)*(E2-$A$4)*(E2-$A$6)*(E2-$A$7)*(E2-$A$8)*(E2-$A$9)*(E2-$A$10)*(E2-$A$11)*(E2-$A$12)</f>
        <v>-4.8030638694763152E-19</v>
      </c>
      <c r="H16">
        <f>(E2-$A$2)*(E2-$A$3)*(E2-$A$4)*(E2-$A$5)*(E2-$A$7)*(E2-$A$8)*(E2-$A$9)*(E2-$A$10)*(E2-$A$11)*(E2-$A$12)</f>
        <v>-5.6763482093811261E-19</v>
      </c>
      <c r="I16">
        <f>(E2-$A$2)*(E2-$A$3)*(E2-$A$4)*(E2-$A$5)*(E2-$A$6)*(E2-$A$8)*(E2-$A$9)*(E2-$A$10)*(E2-$A$11)*(E2-$A$12)</f>
        <v>-6.9377589225769061E-19</v>
      </c>
      <c r="J16">
        <f>(E2-$A$2)*(E2-$A$3)*(E2-$A$4)*(E2-$A$5)*(E2-$A$6)*(E2-$A$7)*(E2-$A$9)*(E2-$A$10)*(E2-$A$11)*(E2-$A$12)</f>
        <v>-8.9199757575989409E-19</v>
      </c>
      <c r="K16">
        <f>(E2-$A$2)*(E2-$A$3)*(E2-$A$4)*(E2-$A$5)*(E2-$A$6)*(E2-$A$7)*(E2-$A$8)*(E2-$A$10)*(E2-$A$11)*(E2-$A$12)</f>
        <v>-1.2487966060638454E-18</v>
      </c>
      <c r="L16">
        <f>(E2-$A$2)*(E2-$A$3)*(E2-$A$4)*(E2-$A$5)*(E2-$A$6)*(E2-$A$7)*(E2-$A$8)*(E2-$A$9)*(E2-$A$11)*(E2-$A$12)</f>
        <v>-2.081327676773113E-18</v>
      </c>
      <c r="M16">
        <f>(E2-$A$2)*(E2-$A$3)*(E2-$A$4)*(E2-$A$5)*(E2-$A$6)*(E2-$A$7)*(E2-$A$8)*(E2-$A$9)*(E2-$A$10)*(E2-$A$12)</f>
        <v>-6.2439830303193388E-18</v>
      </c>
      <c r="N16">
        <f>(E2-$A$2)*(E2-$A$3)*(E2-$A$4)*(E2-$A$5)*(E2-$A$6)*(E2-$A$7)*(E2-$A$8)*(E2-$A$9)*(E2-$A$10)*(E2-$A$11)</f>
        <v>6.2439830303187841E-18</v>
      </c>
    </row>
    <row r="17" spans="1:14" x14ac:dyDescent="0.25">
      <c r="A17" s="1">
        <f>(D17/$D$20)*$B$2+(E17/$E$20)*$B$3+(F17/$F$20)*$B$4+(G17/$G$20)*$B$5+(H17/$H$20)*$B$6+(I17/$I$20)*$B$7+(J17/$J$20)*$B$8+(K17/$K$20)*$B$9+(L17/$L$20)*$B$10+(M17/$M$20)*$B$11+(N17/$N$20)*$B$12</f>
        <v>0.88822387780004164</v>
      </c>
      <c r="B17" t="s">
        <v>36</v>
      </c>
      <c r="D17">
        <f>(E3-$A$3)*(E3-$A$4)*(E3-$A$5)*(E3-$A$6)*(E3-$A$7)*(E3-$A$8)*(E3-$A$9)*(E3-$A$10)*(E3-$A$11)*(E3-$A$12)</f>
        <v>8.0295493557282233E-17</v>
      </c>
      <c r="E17">
        <f>(E3-$A$2)*(E3-$A$4)*(E3-$A$5)*(E3-$A$6)*(E3-$A$7)*(E3-$A$8)*(E3-$A$9)*(E3-$A$10)*(E3-$A$11)*(E3-$A$12)</f>
        <v>1.8529729282450588E-17</v>
      </c>
      <c r="F17">
        <f>(E3-$A$2)*(E3-$A$3)*(E3-$A$5)*(E3-$A$6)*(E3-$A$7)*(E3-$A$8)*(E3-$A$9)*(E3-$A$10)*(E3-$A$11)*(E3-$A$12)</f>
        <v>1.0473325246602367E-17</v>
      </c>
      <c r="G17">
        <f>(E3-$A$2)*(E3-$A$3)*(E3-$A$4)*(E3-$A$6)*(E3-$A$7)*(E3-$A$8)*(E3-$A$9)*(E3-$A$10)*(E3-$A$11)*(E3-$A$12)</f>
        <v>7.2995903233895864E-18</v>
      </c>
      <c r="H17">
        <f>(E3-$A$2)*(E3-$A$3)*(E3-$A$4)*(E3-$A$5)*(E3-$A$7)*(E3-$A$8)*(E3-$A$9)*(E3-$A$10)*(E3-$A$11)*(E3-$A$12)</f>
        <v>5.6020111784152326E-18</v>
      </c>
      <c r="I17">
        <f>(E3-$A$2)*(E3-$A$3)*(E3-$A$4)*(E3-$A$5)*(E3-$A$6)*(E3-$A$8)*(E3-$A$9)*(E3-$A$10)*(E3-$A$11)*(E3-$A$12)</f>
        <v>4.5450279372048333E-18</v>
      </c>
      <c r="J17">
        <f>(E3-$A$2)*(E3-$A$3)*(E3-$A$4)*(E3-$A$5)*(E3-$A$6)*(E3-$A$7)*(E3-$A$9)*(E3-$A$10)*(E3-$A$11)*(E3-$A$12)</f>
        <v>3.8235949312992889E-18</v>
      </c>
      <c r="K17">
        <f>(E3-$A$2)*(E3-$A$3)*(E3-$A$4)*(E3-$A$5)*(E3-$A$6)*(E3-$A$7)*(E3-$A$8)*(E3-$A$10)*(E3-$A$11)*(E3-$A$12)</f>
        <v>3.2998148037240547E-18</v>
      </c>
      <c r="L17">
        <f>(E3-$A$2)*(E3-$A$3)*(E3-$A$4)*(E3-$A$5)*(E3-$A$6)*(E3-$A$7)*(E3-$A$8)*(E3-$A$9)*(E3-$A$11)*(E3-$A$12)</f>
        <v>2.9022467550825944E-18</v>
      </c>
      <c r="M17">
        <f>(E3-$A$2)*(E3-$A$3)*(E3-$A$4)*(E3-$A$5)*(E3-$A$6)*(E3-$A$7)*(E3-$A$8)*(E3-$A$9)*(E3-$A$10)*(E3-$A$12)</f>
        <v>2.5901772115253326E-18</v>
      </c>
      <c r="N17">
        <f>(E3-$A$2)*(E3-$A$3)*(E3-$A$4)*(E3-$A$5)*(E3-$A$6)*(E3-$A$7)*(E3-$A$8)*(E3-$A$9)*(E3-$A$10)*(E3-$A$11)</f>
        <v>2.3387036958432562E-18</v>
      </c>
    </row>
    <row r="18" spans="1:14" x14ac:dyDescent="0.25">
      <c r="A18" s="1">
        <f>(D18/$D$20)*$B$2+(E18/$E$20)*$B$3+(F18/$F$20)*$B$4+(G18/$G$20)*$B$5+(H18/$H$20)*$B$6+(I18/$I$20)*$B$7+(J18/$J$20)*$B$8+(K18/$K$20)*$B$9+(L18/$L$20)*$B$10+(M18/$M$20)*$B$11+(N18/$N$20)*$B$12</f>
        <v>0.89948500000006959</v>
      </c>
      <c r="B18" t="s">
        <v>37</v>
      </c>
      <c r="D18">
        <f>(E4-$A$3)*(E4-$A$4)*(E4-$A$5)*(E4-$A$6)*(E4-$A$7)*(E4-$A$8)*(E4-$A$9)*(E4-$A$10)*(E4-$A$11)*(E4-$A$12)</f>
        <v>3.5437499999998906E-17</v>
      </c>
      <c r="E18">
        <f>(E4-$A$2)*(E4-$A$4)*(E4-$A$5)*(E4-$A$6)*(E4-$A$7)*(E4-$A$8)*(E4-$A$9)*(E4-$A$10)*(E4-$A$11)*(E4-$A$12)</f>
        <v>3.8981249999998722E-17</v>
      </c>
      <c r="F18">
        <f>(E4-$A$2)*(E4-$A$3)*(E4-$A$5)*(E4-$A$6)*(E4-$A$7)*(E4-$A$8)*(E4-$A$9)*(E4-$A$10)*(E4-$A$11)*(E4-$A$12)</f>
        <v>4.3312499999998695E-17</v>
      </c>
      <c r="G18">
        <f>(E4-$A$2)*(E4-$A$3)*(E4-$A$4)*(E4-$A$6)*(E4-$A$7)*(E4-$A$8)*(E4-$A$9)*(E4-$A$10)*(E4-$A$11)*(E4-$A$12)</f>
        <v>4.8726562499998405E-17</v>
      </c>
      <c r="H18">
        <f>(E4-$A$2)*(E4-$A$3)*(E4-$A$4)*(E4-$A$5)*(E4-$A$7)*(E4-$A$8)*(E4-$A$9)*(E4-$A$10)*(E4-$A$11)*(E4-$A$12)</f>
        <v>5.5687499999998353E-17</v>
      </c>
      <c r="I18">
        <f>(E4-$A$2)*(E4-$A$3)*(E4-$A$4)*(E4-$A$5)*(E4-$A$6)*(E4-$A$8)*(E4-$A$9)*(E4-$A$10)*(E4-$A$11)*(E4-$A$12)</f>
        <v>6.4968749999997869E-17</v>
      </c>
      <c r="J18">
        <f>(E4-$A$2)*(E4-$A$3)*(E4-$A$4)*(E4-$A$5)*(E4-$A$6)*(E4-$A$7)*(E4-$A$9)*(E4-$A$10)*(E4-$A$11)*(E4-$A$12)</f>
        <v>7.7962499999997788E-17</v>
      </c>
      <c r="K18">
        <f>(E4-$A$2)*(E4-$A$3)*(E4-$A$4)*(E4-$A$5)*(E4-$A$6)*(E4-$A$7)*(E4-$A$8)*(E4-$A$10)*(E4-$A$11)*(E4-$A$12)</f>
        <v>9.745312499999681E-17</v>
      </c>
      <c r="L18">
        <f>(E4-$A$2)*(E4-$A$3)*(E4-$A$4)*(E4-$A$5)*(E4-$A$6)*(E4-$A$7)*(E4-$A$8)*(E4-$A$9)*(E4-$A$11)*(E4-$A$12)</f>
        <v>1.299374999999967E-16</v>
      </c>
      <c r="M18">
        <f>(E4-$A$2)*(E4-$A$3)*(E4-$A$4)*(E4-$A$5)*(E4-$A$6)*(E4-$A$7)*(E4-$A$8)*(E4-$A$9)*(E4-$A$10)*(E4-$A$12)</f>
        <v>1.949062499999936E-16</v>
      </c>
      <c r="N18">
        <f>(E4-$A$2)*(E4-$A$3)*(E4-$A$4)*(E4-$A$5)*(E4-$A$6)*(E4-$A$7)*(E4-$A$8)*(E4-$A$9)*(E4-$A$10)*(E4-$A$11)</f>
        <v>3.8981249999999582E-16</v>
      </c>
    </row>
    <row r="20" spans="1:14" x14ac:dyDescent="0.25">
      <c r="D20">
        <f>(A2-A3)*(A2-A4)*(A2-A5)*(A2-A6)*(A2-A7)*(A2-A8)*(A2-A9)*(A2-A10)*(A2-A11)*(A2-A12)</f>
        <v>3.5437499999998912E-17</v>
      </c>
      <c r="E20">
        <f>(A3-A2)*(A3-A4)*(A3-A5)*(A3-A6)*(A3-A7)*(A3-A8)*(A3-A9)*(A3-A10)*(A3-A11)*(A3-A12)</f>
        <v>-3.5437500000000941E-18</v>
      </c>
      <c r="F20">
        <f>(A4-A2)*(A4-A3)*(A4-A5)*(A4-A6)*(A4-A7)*(A4-A8)*(A4-A9)*(A4-A10)*(A4-A11)*(A4-A12)</f>
        <v>7.8749999999999514E-19</v>
      </c>
      <c r="G20">
        <f>(A5-A2)*(A5-A3)*(A5-A4)*(A5-A6)*(A5-A7)*(A5-A8)*(A5-A9)*(A5-A10)*(A5-A11)*(A5-A12)</f>
        <v>-2.9531250000000486E-19</v>
      </c>
      <c r="H20">
        <f>(A6-A2)*(A6-A3)*(A6-A4)*(A6-A5)*(A6-A7)*(A6-A8)*(A6-A9)*(A6-A10)*(A6-A11)*(A6-A12)</f>
        <v>1.6875000000000074E-19</v>
      </c>
      <c r="I20">
        <f>(A7-A2)*(A7-A3)*(A7-A4)*(A7-A5)*(A7-A6)*(A7-A8)*(A7-A9)*(A7-A10)*(A7-A11)*(A7-A12)</f>
        <v>-1.4062500000000127E-19</v>
      </c>
      <c r="J20">
        <f>(A8-A2)*(A8-A3)*(A8-A4)*(A8-A5)*(A8-A6)*(A8-A7)*(A8-A9)*(A8-A10)*(A8-A11)*(A8-A12)</f>
        <v>1.6875000000000226E-19</v>
      </c>
      <c r="K20">
        <f>(A9-A2)*(A9-A3)*(A9-A4)*(A9-A5)*(A9-A6)*(A9-A7)*(A9-A8)*(A9-A10)*(A9-A11)*(A9-A12)</f>
        <v>-2.9531250000000043E-19</v>
      </c>
      <c r="L20">
        <f>(A10-A2)*(A10-A3)*(A10-A4)*(A10-A5)*(A10-A6)*(A10-A7)*(A10-A8)*(A10-A9)*(A10-A11)*(A10-A12)</f>
        <v>7.8750000000001882E-19</v>
      </c>
      <c r="M20">
        <f>(A11-A2)*(A11-A3)*(A11-A4)*(A11-A5)*(A11-A6)*(A11-A7)*(A11-A8)*(A11-A9)*(A11-A10)*(A11-A12)</f>
        <v>-3.5437499999999693E-18</v>
      </c>
      <c r="N20">
        <f>(A12-A2)*(A12-A3)*(A12-A4)*(A12-A5)*(A12-A6)*(A12-A7)*(A12-A8)*(A12-A9)*(A12-A10)*(A12-A11)</f>
        <v>3.5437500000001716E-17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01" workbookViewId="0">
      <selection activeCell="A18" sqref="A18"/>
    </sheetView>
  </sheetViews>
  <sheetFormatPr defaultColWidth="10.625" defaultRowHeight="15.75" x14ac:dyDescent="0.25"/>
  <cols>
    <col min="2" max="2" width="11.125" bestFit="1" customWidth="1"/>
    <col min="4" max="4" width="11" customWidth="1"/>
    <col min="5" max="5" width="14.25" customWidth="1"/>
  </cols>
  <sheetData>
    <row r="1" spans="1:8" x14ac:dyDescent="0.25">
      <c r="A1" t="s">
        <v>5</v>
      </c>
      <c r="B1" t="s">
        <v>6</v>
      </c>
      <c r="C1" s="2" t="s">
        <v>7</v>
      </c>
      <c r="D1" s="2" t="s">
        <v>13</v>
      </c>
      <c r="E1" s="2"/>
      <c r="G1" t="s">
        <v>0</v>
      </c>
      <c r="H1">
        <v>1.4160999999999999</v>
      </c>
    </row>
    <row r="2" spans="1:8" x14ac:dyDescent="0.25">
      <c r="A2">
        <v>1.415</v>
      </c>
      <c r="B2">
        <v>0.88855099999999998</v>
      </c>
      <c r="C2">
        <f>B3-B2</f>
        <v>1.0480000000000489E-3</v>
      </c>
      <c r="D2">
        <f>C3-C2</f>
        <v>-1.0000000000065512E-5</v>
      </c>
      <c r="G2" t="s">
        <v>1</v>
      </c>
      <c r="H2">
        <v>1.4624999999999999</v>
      </c>
    </row>
    <row r="3" spans="1:8" x14ac:dyDescent="0.25">
      <c r="A3">
        <v>1.42</v>
      </c>
      <c r="B3">
        <v>0.88959900000000003</v>
      </c>
      <c r="C3">
        <f t="shared" ref="C3:C11" si="0">B4-B3</f>
        <v>1.0379999999999834E-3</v>
      </c>
      <c r="D3">
        <f t="shared" ref="D3:D10" si="1">C4-C3</f>
        <v>-8.0000000000080007E-6</v>
      </c>
      <c r="G3" t="s">
        <v>2</v>
      </c>
      <c r="H3">
        <v>1.4135</v>
      </c>
    </row>
    <row r="4" spans="1:8" x14ac:dyDescent="0.25">
      <c r="A4">
        <v>1.425</v>
      </c>
      <c r="B4">
        <v>0.89063700000000001</v>
      </c>
      <c r="C4">
        <f t="shared" si="0"/>
        <v>1.0299999999999754E-3</v>
      </c>
      <c r="D4">
        <f t="shared" si="1"/>
        <v>-9.9999999999544897E-6</v>
      </c>
      <c r="G4" t="s">
        <v>3</v>
      </c>
      <c r="H4">
        <v>1.47</v>
      </c>
    </row>
    <row r="5" spans="1:8" x14ac:dyDescent="0.25">
      <c r="A5">
        <v>1.43</v>
      </c>
      <c r="B5">
        <v>0.89166699999999999</v>
      </c>
      <c r="C5">
        <f t="shared" si="0"/>
        <v>1.0200000000000209E-3</v>
      </c>
      <c r="D5">
        <f t="shared" si="1"/>
        <v>-9.0000000000367564E-6</v>
      </c>
      <c r="G5" t="s">
        <v>8</v>
      </c>
      <c r="H5">
        <f>A3-A2</f>
        <v>4.9999999999998934E-3</v>
      </c>
    </row>
    <row r="6" spans="1:8" x14ac:dyDescent="0.25">
      <c r="A6">
        <v>1.4350000000000001</v>
      </c>
      <c r="B6">
        <v>0.89268700000000001</v>
      </c>
      <c r="C6">
        <f t="shared" si="0"/>
        <v>1.0109999999999841E-3</v>
      </c>
      <c r="D6">
        <f t="shared" si="1"/>
        <v>-8.9999999999257341E-6</v>
      </c>
    </row>
    <row r="7" spans="1:8" x14ac:dyDescent="0.25">
      <c r="A7">
        <v>1.44</v>
      </c>
      <c r="B7">
        <v>0.89369799999999999</v>
      </c>
      <c r="C7">
        <f t="shared" si="0"/>
        <v>1.0020000000000584E-3</v>
      </c>
      <c r="D7">
        <f t="shared" si="1"/>
        <v>-9.0000000001477787E-6</v>
      </c>
    </row>
    <row r="8" spans="1:8" x14ac:dyDescent="0.25">
      <c r="A8">
        <v>1.4450000000000001</v>
      </c>
      <c r="B8">
        <v>0.89470000000000005</v>
      </c>
      <c r="C8">
        <f t="shared" si="0"/>
        <v>9.9299999999991062E-4</v>
      </c>
      <c r="D8">
        <f t="shared" si="1"/>
        <v>-8.9999999999257341E-6</v>
      </c>
    </row>
    <row r="9" spans="1:8" x14ac:dyDescent="0.25">
      <c r="A9">
        <v>1.45</v>
      </c>
      <c r="B9">
        <v>0.89569299999999996</v>
      </c>
      <c r="C9">
        <f t="shared" si="0"/>
        <v>9.8399999999998489E-4</v>
      </c>
      <c r="D9">
        <f t="shared" si="1"/>
        <v>-7.9999999998969784E-6</v>
      </c>
    </row>
    <row r="10" spans="1:8" x14ac:dyDescent="0.25">
      <c r="A10">
        <v>1.4550000000000001</v>
      </c>
      <c r="B10">
        <v>0.89667699999999995</v>
      </c>
      <c r="C10">
        <f t="shared" si="0"/>
        <v>9.7600000000008791E-4</v>
      </c>
      <c r="D10">
        <f t="shared" si="1"/>
        <v>-1.0000000000176534E-5</v>
      </c>
    </row>
    <row r="11" spans="1:8" x14ac:dyDescent="0.25">
      <c r="A11">
        <v>1.46</v>
      </c>
      <c r="B11">
        <v>0.89765300000000003</v>
      </c>
      <c r="C11">
        <f t="shared" si="0"/>
        <v>9.6599999999991137E-4</v>
      </c>
    </row>
    <row r="12" spans="1:8" x14ac:dyDescent="0.25">
      <c r="A12">
        <v>1.4650000000000001</v>
      </c>
      <c r="B12">
        <v>0.89861899999999995</v>
      </c>
    </row>
    <row r="14" spans="1:8" x14ac:dyDescent="0.25">
      <c r="A14" t="s">
        <v>30</v>
      </c>
      <c r="B14" s="3">
        <f>B2+D14*C2+(D14*(D14-1)/2)*D2</f>
        <v>0.88878241800000002</v>
      </c>
      <c r="C14" t="s">
        <v>9</v>
      </c>
      <c r="D14">
        <f>(H1-A2)/H5</f>
        <v>0.21999999999998046</v>
      </c>
    </row>
    <row r="15" spans="1:8" x14ac:dyDescent="0.25">
      <c r="A15" t="s">
        <v>31</v>
      </c>
      <c r="B15" s="3">
        <f>B12+D15*C11+(D15*(D15+1)/2)*D10</f>
        <v>0.89813725</v>
      </c>
      <c r="C15" t="s">
        <v>10</v>
      </c>
      <c r="D15">
        <f>(H2-A12)/H5</f>
        <v>-0.50000000000004441</v>
      </c>
    </row>
    <row r="16" spans="1:8" x14ac:dyDescent="0.25">
      <c r="A16" t="s">
        <v>32</v>
      </c>
      <c r="B16" s="3">
        <f>B2+D16*C2+(D16*(D16-1)/2)*D2</f>
        <v>0.8882346499999999</v>
      </c>
      <c r="C16" t="s">
        <v>11</v>
      </c>
      <c r="D16">
        <f>(H3-A2)/H5</f>
        <v>-0.30000000000001775</v>
      </c>
    </row>
    <row r="17" spans="1:4" x14ac:dyDescent="0.25">
      <c r="A17" t="s">
        <v>33</v>
      </c>
      <c r="B17" s="3">
        <f>B12+D17*C11+(D17*(D17-1)/2)*D10</f>
        <v>0.89958499999999986</v>
      </c>
      <c r="C17" t="s">
        <v>12</v>
      </c>
      <c r="D17">
        <f>(H4-A12)/H5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zoomScale="105" zoomScaleNormal="100" workbookViewId="0">
      <selection activeCell="F7" sqref="F7"/>
    </sheetView>
  </sheetViews>
  <sheetFormatPr defaultRowHeight="15.75" x14ac:dyDescent="0.25"/>
  <cols>
    <col min="3" max="3" width="13.625" customWidth="1"/>
    <col min="4" max="4" width="15.625" customWidth="1"/>
    <col min="5" max="5" width="11.875" bestFit="1" customWidth="1"/>
    <col min="7" max="7" width="36.625" customWidth="1"/>
  </cols>
  <sheetData>
    <row r="1" spans="1:7" x14ac:dyDescent="0.25">
      <c r="A1" s="13"/>
      <c r="B1" s="13"/>
      <c r="C1" t="s">
        <v>14</v>
      </c>
      <c r="D1">
        <v>20</v>
      </c>
      <c r="G1" t="s">
        <v>18</v>
      </c>
    </row>
    <row r="2" spans="1:7" x14ac:dyDescent="0.25">
      <c r="A2" s="13"/>
      <c r="B2" s="13"/>
      <c r="C2" t="s">
        <v>8</v>
      </c>
      <c r="D2">
        <f>(1-0)/D1</f>
        <v>0.05</v>
      </c>
    </row>
    <row r="3" spans="1:7" ht="16.5" x14ac:dyDescent="0.25">
      <c r="A3" s="13"/>
      <c r="B3" s="13"/>
      <c r="C3" s="2" t="s">
        <v>38</v>
      </c>
    </row>
    <row r="4" spans="1:7" x14ac:dyDescent="0.25">
      <c r="A4" t="s">
        <v>15</v>
      </c>
      <c r="B4" t="s">
        <v>16</v>
      </c>
      <c r="C4" t="s">
        <v>17</v>
      </c>
      <c r="D4" s="2" t="s">
        <v>29</v>
      </c>
      <c r="E4">
        <f>SUM(D5:D25)</f>
        <v>14.417132969654398</v>
      </c>
      <c r="F4" t="s">
        <v>19</v>
      </c>
      <c r="G4">
        <f>D2*E4</f>
        <v>0.72085664848271991</v>
      </c>
    </row>
    <row r="5" spans="1:7" x14ac:dyDescent="0.25">
      <c r="A5">
        <v>0</v>
      </c>
      <c r="B5">
        <f t="shared" ref="B5:B25" si="0">A5/2</f>
        <v>0</v>
      </c>
      <c r="C5">
        <f t="shared" ref="C5:C25" si="1">SQRT(1+B5)</f>
        <v>1</v>
      </c>
      <c r="D5">
        <f>C5*(A5+($D$2/2))</f>
        <v>2.5000000000000001E-2</v>
      </c>
    </row>
    <row r="6" spans="1:7" x14ac:dyDescent="0.25">
      <c r="A6">
        <f>D2</f>
        <v>0.05</v>
      </c>
      <c r="B6">
        <f>A6/2</f>
        <v>2.5000000000000001E-2</v>
      </c>
      <c r="C6">
        <f>SQRT(1+B6)</f>
        <v>1.0124228365658292</v>
      </c>
      <c r="D6">
        <f>SUM(C5:C25)*(A6+($D$2/2))</f>
        <v>1.7576482110361327</v>
      </c>
    </row>
    <row r="7" spans="1:7" x14ac:dyDescent="0.25">
      <c r="A7">
        <f>A6+$D$2</f>
        <v>0.1</v>
      </c>
      <c r="B7">
        <f t="shared" si="0"/>
        <v>0.05</v>
      </c>
      <c r="C7">
        <f t="shared" si="1"/>
        <v>1.0246950765959599</v>
      </c>
      <c r="D7">
        <f t="shared" ref="D7:D23" si="2">C7*(A7+($D$2/2))</f>
        <v>0.12808688457449499</v>
      </c>
    </row>
    <row r="8" spans="1:7" x14ac:dyDescent="0.25">
      <c r="A8">
        <f t="shared" ref="A8:A25" si="3">A7+$D$2</f>
        <v>0.15000000000000002</v>
      </c>
      <c r="B8">
        <f t="shared" si="0"/>
        <v>7.5000000000000011E-2</v>
      </c>
      <c r="C8">
        <f t="shared" si="1"/>
        <v>1.036822067666386</v>
      </c>
      <c r="D8">
        <f t="shared" si="2"/>
        <v>0.18144386184161757</v>
      </c>
    </row>
    <row r="9" spans="1:7" x14ac:dyDescent="0.25">
      <c r="A9">
        <f t="shared" si="3"/>
        <v>0.2</v>
      </c>
      <c r="B9">
        <f t="shared" si="0"/>
        <v>0.1</v>
      </c>
      <c r="C9">
        <f t="shared" si="1"/>
        <v>1.0488088481701516</v>
      </c>
      <c r="D9">
        <f t="shared" si="2"/>
        <v>0.23598199083828411</v>
      </c>
    </row>
    <row r="10" spans="1:7" x14ac:dyDescent="0.25">
      <c r="A10">
        <f t="shared" si="3"/>
        <v>0.25</v>
      </c>
      <c r="B10">
        <f t="shared" si="0"/>
        <v>0.125</v>
      </c>
      <c r="C10">
        <f t="shared" si="1"/>
        <v>1.0606601717798212</v>
      </c>
      <c r="D10">
        <f t="shared" si="2"/>
        <v>0.29168154723945083</v>
      </c>
    </row>
    <row r="11" spans="1:7" x14ac:dyDescent="0.25">
      <c r="A11">
        <f t="shared" si="3"/>
        <v>0.3</v>
      </c>
      <c r="B11">
        <f t="shared" si="0"/>
        <v>0.15</v>
      </c>
      <c r="C11">
        <f t="shared" si="1"/>
        <v>1.0723805294763609</v>
      </c>
      <c r="D11">
        <f t="shared" si="2"/>
        <v>0.34852367207981727</v>
      </c>
    </row>
    <row r="12" spans="1:7" x14ac:dyDescent="0.25">
      <c r="A12">
        <f t="shared" si="3"/>
        <v>0.35</v>
      </c>
      <c r="B12">
        <f t="shared" si="0"/>
        <v>0.17499999999999999</v>
      </c>
      <c r="C12">
        <f t="shared" si="1"/>
        <v>1.08397416943394</v>
      </c>
      <c r="D12">
        <f t="shared" si="2"/>
        <v>0.40649031353772747</v>
      </c>
    </row>
    <row r="13" spans="1:7" x14ac:dyDescent="0.25">
      <c r="A13">
        <f t="shared" si="3"/>
        <v>0.39999999999999997</v>
      </c>
      <c r="B13">
        <f t="shared" si="0"/>
        <v>0.19999999999999998</v>
      </c>
      <c r="C13">
        <f t="shared" si="1"/>
        <v>1.0954451150103321</v>
      </c>
      <c r="D13">
        <f t="shared" si="2"/>
        <v>0.46556417387939114</v>
      </c>
    </row>
    <row r="14" spans="1:7" x14ac:dyDescent="0.25">
      <c r="A14">
        <f t="shared" si="3"/>
        <v>0.44999999999999996</v>
      </c>
      <c r="B14">
        <f t="shared" si="0"/>
        <v>0.22499999999999998</v>
      </c>
      <c r="C14">
        <f t="shared" si="1"/>
        <v>1.1067971810589328</v>
      </c>
      <c r="D14">
        <f t="shared" si="2"/>
        <v>0.52572866100299309</v>
      </c>
    </row>
    <row r="15" spans="1:7" x14ac:dyDescent="0.25">
      <c r="A15">
        <f t="shared" si="3"/>
        <v>0.49999999999999994</v>
      </c>
      <c r="B15">
        <f t="shared" si="0"/>
        <v>0.24999999999999997</v>
      </c>
      <c r="C15">
        <f t="shared" si="1"/>
        <v>1.1180339887498949</v>
      </c>
      <c r="D15">
        <f t="shared" si="2"/>
        <v>0.58696784409369474</v>
      </c>
    </row>
    <row r="16" spans="1:7" x14ac:dyDescent="0.25">
      <c r="A16">
        <f t="shared" si="3"/>
        <v>0.54999999999999993</v>
      </c>
      <c r="B16">
        <f t="shared" si="0"/>
        <v>0.27499999999999997</v>
      </c>
      <c r="C16">
        <f t="shared" si="1"/>
        <v>1.1291589790636214</v>
      </c>
      <c r="D16">
        <f t="shared" si="2"/>
        <v>0.64926641296158227</v>
      </c>
    </row>
    <row r="17" spans="1:7" x14ac:dyDescent="0.25">
      <c r="A17">
        <f t="shared" si="3"/>
        <v>0.6</v>
      </c>
      <c r="B17">
        <f t="shared" si="0"/>
        <v>0.3</v>
      </c>
      <c r="C17">
        <f t="shared" si="1"/>
        <v>1.1401754250991381</v>
      </c>
      <c r="D17">
        <f t="shared" si="2"/>
        <v>0.71260964068696131</v>
      </c>
    </row>
    <row r="18" spans="1:7" x14ac:dyDescent="0.25">
      <c r="A18">
        <f t="shared" si="3"/>
        <v>0.65</v>
      </c>
      <c r="B18">
        <f t="shared" si="0"/>
        <v>0.32500000000000001</v>
      </c>
      <c r="C18">
        <f t="shared" si="1"/>
        <v>1.1510864433221337</v>
      </c>
      <c r="D18">
        <f t="shared" si="2"/>
        <v>0.77698334924244028</v>
      </c>
    </row>
    <row r="19" spans="1:7" x14ac:dyDescent="0.25">
      <c r="A19">
        <f t="shared" si="3"/>
        <v>0.70000000000000007</v>
      </c>
      <c r="B19">
        <f t="shared" si="0"/>
        <v>0.35000000000000003</v>
      </c>
      <c r="C19">
        <f t="shared" si="1"/>
        <v>1.1618950038622251</v>
      </c>
      <c r="D19">
        <f t="shared" si="2"/>
        <v>0.8423738778001133</v>
      </c>
    </row>
    <row r="20" spans="1:7" x14ac:dyDescent="0.25">
      <c r="A20">
        <f t="shared" si="3"/>
        <v>0.75000000000000011</v>
      </c>
      <c r="B20">
        <f t="shared" si="0"/>
        <v>0.37500000000000006</v>
      </c>
      <c r="C20">
        <f t="shared" si="1"/>
        <v>1.1726039399558574</v>
      </c>
      <c r="D20">
        <f t="shared" si="2"/>
        <v>0.9087680534657897</v>
      </c>
    </row>
    <row r="21" spans="1:7" x14ac:dyDescent="0.25">
      <c r="A21">
        <f t="shared" si="3"/>
        <v>0.80000000000000016</v>
      </c>
      <c r="B21">
        <f t="shared" si="0"/>
        <v>0.40000000000000008</v>
      </c>
      <c r="C21">
        <f t="shared" si="1"/>
        <v>1.1832159566199232</v>
      </c>
      <c r="D21">
        <f t="shared" si="2"/>
        <v>0.97615316421143683</v>
      </c>
    </row>
    <row r="22" spans="1:7" x14ac:dyDescent="0.25">
      <c r="A22">
        <f t="shared" si="3"/>
        <v>0.8500000000000002</v>
      </c>
      <c r="B22">
        <f t="shared" si="0"/>
        <v>0.4250000000000001</v>
      </c>
      <c r="C22">
        <f t="shared" si="1"/>
        <v>1.1937336386313322</v>
      </c>
      <c r="D22">
        <f t="shared" si="2"/>
        <v>1.0445169338024158</v>
      </c>
    </row>
    <row r="23" spans="1:7" x14ac:dyDescent="0.25">
      <c r="A23">
        <f t="shared" si="3"/>
        <v>0.90000000000000024</v>
      </c>
      <c r="B23">
        <f t="shared" si="0"/>
        <v>0.45000000000000012</v>
      </c>
      <c r="C23">
        <f t="shared" si="1"/>
        <v>1.2041594578792296</v>
      </c>
      <c r="D23">
        <f t="shared" si="2"/>
        <v>1.1138474985382878</v>
      </c>
    </row>
    <row r="24" spans="1:7" x14ac:dyDescent="0.25">
      <c r="A24">
        <f t="shared" si="3"/>
        <v>0.95000000000000029</v>
      </c>
      <c r="B24">
        <f t="shared" si="0"/>
        <v>0.47500000000000014</v>
      </c>
      <c r="C24">
        <f t="shared" si="1"/>
        <v>1.2144957801491119</v>
      </c>
      <c r="D24">
        <f>C24*(A24+($D$2/2))</f>
        <v>1.1841333856453844</v>
      </c>
    </row>
    <row r="25" spans="1:7" ht="16.5" thickBot="1" x14ac:dyDescent="0.3">
      <c r="A25">
        <f t="shared" si="3"/>
        <v>1.0000000000000002</v>
      </c>
      <c r="B25">
        <f t="shared" si="0"/>
        <v>0.50000000000000011</v>
      </c>
      <c r="C25">
        <f t="shared" si="1"/>
        <v>1.2247448713915889</v>
      </c>
      <c r="D25">
        <f>C25*(A25+($D$2/2))</f>
        <v>1.2553634931763789</v>
      </c>
    </row>
    <row r="26" spans="1:7" x14ac:dyDescent="0.25">
      <c r="A26" s="14"/>
      <c r="B26" s="15"/>
      <c r="C26" s="4" t="s">
        <v>14</v>
      </c>
      <c r="D26" s="4">
        <v>20</v>
      </c>
      <c r="E26" s="4"/>
      <c r="F26" s="4"/>
      <c r="G26" s="5" t="s">
        <v>20</v>
      </c>
    </row>
    <row r="27" spans="1:7" x14ac:dyDescent="0.25">
      <c r="A27" s="16"/>
      <c r="B27" s="17"/>
      <c r="C27" s="6" t="s">
        <v>8</v>
      </c>
      <c r="D27" s="6">
        <f>(SQRT(3)-0)/D26</f>
        <v>8.6602540378443865E-2</v>
      </c>
      <c r="E27" s="6"/>
      <c r="F27" s="6"/>
      <c r="G27" s="7"/>
    </row>
    <row r="28" spans="1:7" x14ac:dyDescent="0.25">
      <c r="A28" s="16"/>
      <c r="B28" s="17"/>
      <c r="C28">
        <f xml:space="preserve"> 1</f>
        <v>1</v>
      </c>
      <c r="E28" s="6"/>
      <c r="F28" s="6"/>
      <c r="G28" s="7"/>
    </row>
    <row r="29" spans="1:7" x14ac:dyDescent="0.25">
      <c r="A29" s="9" t="s">
        <v>15</v>
      </c>
      <c r="B29" s="6" t="s">
        <v>21</v>
      </c>
      <c r="C29" s="8" t="s">
        <v>19</v>
      </c>
      <c r="D29" s="6">
        <f>D27*(((A30+A50)/2)+D30)</f>
        <v>1.0021730649774097</v>
      </c>
      <c r="E29" s="6"/>
      <c r="F29" s="6"/>
      <c r="G29" s="7"/>
    </row>
    <row r="30" spans="1:7" x14ac:dyDescent="0.25">
      <c r="A30" s="9">
        <v>0</v>
      </c>
      <c r="B30" s="6">
        <f>A30/SQRT(4-(A30*A30))</f>
        <v>0</v>
      </c>
      <c r="C30" s="8" t="s">
        <v>23</v>
      </c>
      <c r="D30" s="6">
        <f>SUM(B31:B49)</f>
        <v>10.706072373001557</v>
      </c>
      <c r="E30" s="6"/>
      <c r="F30" s="6"/>
      <c r="G30" s="7"/>
    </row>
    <row r="31" spans="1:7" x14ac:dyDescent="0.25">
      <c r="A31" s="9">
        <f>A30+$D$27</f>
        <v>8.6602540378443865E-2</v>
      </c>
      <c r="B31" s="6">
        <f>A31/SQRT(4-(A31*A31))</f>
        <v>4.3341922306004289E-2</v>
      </c>
      <c r="C31" s="8" t="s">
        <v>22</v>
      </c>
      <c r="D31" s="6">
        <f>SQRT(3)</f>
        <v>1.7320508075688772</v>
      </c>
      <c r="E31" s="6"/>
      <c r="F31" s="6"/>
      <c r="G31" s="7"/>
    </row>
    <row r="32" spans="1:7" x14ac:dyDescent="0.25">
      <c r="A32" s="9">
        <f t="shared" ref="A32:A49" si="4">A31+$D$27</f>
        <v>0.17320508075688773</v>
      </c>
      <c r="B32" s="6">
        <f t="shared" ref="B32:B50" si="5">A32/SQRT(4-(A32*A32))</f>
        <v>8.6929138169961701E-2</v>
      </c>
      <c r="C32" s="6"/>
      <c r="D32" s="6"/>
      <c r="E32" s="6"/>
      <c r="F32" s="6"/>
      <c r="G32" s="7"/>
    </row>
    <row r="33" spans="1:7" x14ac:dyDescent="0.25">
      <c r="A33" s="9">
        <f t="shared" si="4"/>
        <v>0.25980762113533162</v>
      </c>
      <c r="B33" s="6">
        <f t="shared" si="5"/>
        <v>0.13101394402234404</v>
      </c>
      <c r="C33" s="6"/>
      <c r="D33" s="6"/>
      <c r="E33" s="6"/>
      <c r="F33" s="6"/>
      <c r="G33" s="7"/>
    </row>
    <row r="34" spans="1:7" x14ac:dyDescent="0.25">
      <c r="A34" s="9">
        <f t="shared" si="4"/>
        <v>0.34641016151377546</v>
      </c>
      <c r="B34" s="6">
        <f t="shared" si="5"/>
        <v>0.17586311452816475</v>
      </c>
      <c r="C34" s="6"/>
      <c r="D34" s="6"/>
      <c r="E34" s="6"/>
      <c r="F34" s="6"/>
      <c r="G34" s="7"/>
    </row>
    <row r="35" spans="1:7" x14ac:dyDescent="0.25">
      <c r="A35" s="9">
        <f t="shared" si="4"/>
        <v>0.4330127018922193</v>
      </c>
      <c r="B35" s="6">
        <f t="shared" si="5"/>
        <v>0.22176638128637186</v>
      </c>
      <c r="C35" s="6"/>
      <c r="D35" s="6"/>
      <c r="E35" s="6"/>
      <c r="F35" s="6"/>
      <c r="G35" s="7"/>
    </row>
    <row r="36" spans="1:7" x14ac:dyDescent="0.25">
      <c r="A36" s="9">
        <f t="shared" si="4"/>
        <v>0.51961524227066314</v>
      </c>
      <c r="B36" s="6">
        <f t="shared" si="5"/>
        <v>0.26904657400017795</v>
      </c>
      <c r="C36" s="6"/>
      <c r="D36" s="6"/>
      <c r="E36" s="6"/>
      <c r="F36" s="6"/>
      <c r="G36" s="7"/>
    </row>
    <row r="37" spans="1:7" x14ac:dyDescent="0.25">
      <c r="A37" s="9">
        <f t="shared" si="4"/>
        <v>0.60621778264910697</v>
      </c>
      <c r="B37" s="6">
        <f t="shared" si="5"/>
        <v>0.31807230800195024</v>
      </c>
      <c r="C37" s="6"/>
      <c r="D37" s="6"/>
      <c r="E37" s="6"/>
      <c r="F37" s="6"/>
      <c r="G37" s="7"/>
    </row>
    <row r="38" spans="1:7" x14ac:dyDescent="0.25">
      <c r="A38" s="9">
        <f t="shared" si="4"/>
        <v>0.69282032302755081</v>
      </c>
      <c r="B38" s="6">
        <f t="shared" si="5"/>
        <v>0.36927447293799814</v>
      </c>
      <c r="C38" s="6"/>
      <c r="D38" s="6"/>
      <c r="E38" s="6"/>
      <c r="F38" s="6"/>
      <c r="G38" s="7"/>
    </row>
    <row r="39" spans="1:7" x14ac:dyDescent="0.25">
      <c r="A39" s="9">
        <f t="shared" si="4"/>
        <v>0.77942286340599465</v>
      </c>
      <c r="B39" s="6">
        <f t="shared" si="5"/>
        <v>0.4231683839898111</v>
      </c>
      <c r="C39" s="6"/>
      <c r="D39" s="6"/>
      <c r="E39" s="6"/>
      <c r="F39" s="6"/>
      <c r="G39" s="7"/>
    </row>
    <row r="40" spans="1:7" x14ac:dyDescent="0.25">
      <c r="A40" s="9">
        <f t="shared" si="4"/>
        <v>0.86602540378443849</v>
      </c>
      <c r="B40" s="6">
        <f t="shared" si="5"/>
        <v>0.48038446141526125</v>
      </c>
      <c r="C40" s="6"/>
      <c r="D40" s="6"/>
      <c r="E40" s="6"/>
      <c r="F40" s="6"/>
      <c r="G40" s="7"/>
    </row>
    <row r="41" spans="1:7" x14ac:dyDescent="0.25">
      <c r="A41" s="9">
        <f t="shared" si="4"/>
        <v>0.95262794416288232</v>
      </c>
      <c r="B41" s="6">
        <f t="shared" si="5"/>
        <v>0.541712008134837</v>
      </c>
      <c r="C41" s="6"/>
      <c r="D41" s="6"/>
      <c r="E41" s="6"/>
      <c r="F41" s="6"/>
      <c r="G41" s="7"/>
    </row>
    <row r="42" spans="1:7" x14ac:dyDescent="0.25">
      <c r="A42" s="9">
        <f t="shared" si="4"/>
        <v>1.0392304845413263</v>
      </c>
      <c r="B42" s="6">
        <f t="shared" si="5"/>
        <v>0.60816364055953731</v>
      </c>
      <c r="C42" s="6"/>
      <c r="D42" s="6"/>
      <c r="E42" s="6"/>
      <c r="F42" s="6"/>
      <c r="G42" s="7"/>
    </row>
    <row r="43" spans="1:7" x14ac:dyDescent="0.25">
      <c r="A43" s="9">
        <f t="shared" si="4"/>
        <v>1.1258330249197701</v>
      </c>
      <c r="B43" s="6">
        <f t="shared" si="5"/>
        <v>0.68107336844964417</v>
      </c>
      <c r="C43" s="6"/>
      <c r="D43" s="6"/>
      <c r="E43" s="6"/>
      <c r="F43" s="6"/>
      <c r="G43" s="7"/>
    </row>
    <row r="44" spans="1:7" x14ac:dyDescent="0.25">
      <c r="A44" s="9">
        <f>A43+$D$27</f>
        <v>1.2124355652982139</v>
      </c>
      <c r="B44" s="6">
        <f t="shared" si="5"/>
        <v>0.76225170907265893</v>
      </c>
      <c r="C44" s="6"/>
      <c r="D44" s="6"/>
      <c r="E44" s="6"/>
      <c r="F44" s="6"/>
      <c r="G44" s="7"/>
    </row>
    <row r="45" spans="1:7" x14ac:dyDescent="0.25">
      <c r="A45" s="9">
        <f t="shared" si="4"/>
        <v>1.2990381056766578</v>
      </c>
      <c r="B45" s="6">
        <f t="shared" si="5"/>
        <v>0.85424219617724895</v>
      </c>
      <c r="C45" s="6"/>
      <c r="D45" s="6"/>
      <c r="E45" s="6"/>
      <c r="F45" s="6"/>
      <c r="G45" s="7"/>
    </row>
    <row r="46" spans="1:7" x14ac:dyDescent="0.25">
      <c r="A46" s="9">
        <f t="shared" si="4"/>
        <v>1.3856406460551016</v>
      </c>
      <c r="B46" s="6">
        <f t="shared" si="5"/>
        <v>0.96076892283052262</v>
      </c>
      <c r="C46" s="6"/>
      <c r="D46" s="6"/>
      <c r="E46" s="6"/>
      <c r="F46" s="6"/>
      <c r="G46" s="7"/>
    </row>
    <row r="47" spans="1:7" x14ac:dyDescent="0.25">
      <c r="A47" s="9">
        <f t="shared" si="4"/>
        <v>1.4722431864335455</v>
      </c>
      <c r="B47" s="6">
        <f t="shared" si="5"/>
        <v>1.0875708567027937</v>
      </c>
      <c r="C47" s="6"/>
      <c r="D47" s="6"/>
      <c r="E47" s="6"/>
      <c r="F47" s="6"/>
      <c r="G47" s="7"/>
    </row>
    <row r="48" spans="1:7" x14ac:dyDescent="0.25">
      <c r="A48" s="9">
        <f>A47+$D$27</f>
        <v>1.5588457268119893</v>
      </c>
      <c r="B48" s="6">
        <f t="shared" si="5"/>
        <v>1.2440943294770461</v>
      </c>
      <c r="C48" s="6"/>
      <c r="D48" s="6"/>
      <c r="E48" s="6"/>
      <c r="F48" s="6"/>
      <c r="G48" s="7"/>
    </row>
    <row r="49" spans="1:7" x14ac:dyDescent="0.25">
      <c r="A49" s="9">
        <f t="shared" si="4"/>
        <v>1.6454482671904331</v>
      </c>
      <c r="B49" s="6">
        <f>A49/SQRT(4-(A49*A49))</f>
        <v>1.4473346409392223</v>
      </c>
      <c r="C49" s="6"/>
      <c r="D49" s="6"/>
      <c r="E49" s="6"/>
      <c r="F49" s="6"/>
      <c r="G49" s="7"/>
    </row>
    <row r="50" spans="1:7" ht="16.5" thickBot="1" x14ac:dyDescent="0.3">
      <c r="A50" s="10">
        <f>A49+$D$27</f>
        <v>1.732050807568877</v>
      </c>
      <c r="B50" s="11">
        <f t="shared" si="5"/>
        <v>1.7320508075688759</v>
      </c>
      <c r="C50" s="11"/>
      <c r="D50" s="11"/>
      <c r="E50" s="11"/>
      <c r="F50" s="11"/>
      <c r="G50" s="12"/>
    </row>
    <row r="51" spans="1:7" ht="16.5" thickBot="1" x14ac:dyDescent="0.3"/>
    <row r="52" spans="1:7" x14ac:dyDescent="0.25">
      <c r="A52" s="14"/>
      <c r="B52" s="15"/>
      <c r="C52" s="4" t="s">
        <v>14</v>
      </c>
      <c r="D52" s="4">
        <v>20</v>
      </c>
      <c r="E52" s="4"/>
      <c r="F52" s="4"/>
      <c r="G52" s="5" t="s">
        <v>24</v>
      </c>
    </row>
    <row r="53" spans="1:7" x14ac:dyDescent="0.25">
      <c r="A53" s="16"/>
      <c r="B53" s="17"/>
      <c r="C53" s="6" t="s">
        <v>8</v>
      </c>
      <c r="D53" s="6">
        <f>(1-0)/D52</f>
        <v>0.05</v>
      </c>
      <c r="E53" s="6"/>
      <c r="F53" s="6"/>
      <c r="G53" s="7"/>
    </row>
    <row r="54" spans="1:7" ht="16.5" x14ac:dyDescent="0.25">
      <c r="A54" s="16"/>
      <c r="B54" s="17"/>
      <c r="C54" s="2" t="s">
        <v>38</v>
      </c>
      <c r="E54" s="6"/>
      <c r="F54" s="6"/>
      <c r="G54" s="7"/>
    </row>
    <row r="55" spans="1:7" x14ac:dyDescent="0.25">
      <c r="A55" s="9" t="s">
        <v>15</v>
      </c>
      <c r="B55" s="6" t="s">
        <v>21</v>
      </c>
      <c r="C55" s="6" t="s">
        <v>27</v>
      </c>
      <c r="D55" s="6">
        <f>SUM(B57:B76)</f>
        <v>24.585524970492799</v>
      </c>
      <c r="E55" s="6"/>
      <c r="F55" s="6"/>
      <c r="G55" s="7"/>
    </row>
    <row r="56" spans="1:7" x14ac:dyDescent="0.25">
      <c r="A56" s="9">
        <v>0</v>
      </c>
      <c r="B56" s="6">
        <f>SQRT(1+A56)</f>
        <v>1</v>
      </c>
      <c r="C56" s="6" t="s">
        <v>28</v>
      </c>
      <c r="D56" s="6">
        <f>SUM(B56:B75)</f>
        <v>24.171311408119703</v>
      </c>
      <c r="E56" s="6"/>
      <c r="F56" s="6"/>
      <c r="G56" s="7"/>
    </row>
    <row r="57" spans="1:7" x14ac:dyDescent="0.25">
      <c r="A57" s="9">
        <f>A56+$D$53</f>
        <v>0.05</v>
      </c>
      <c r="B57" s="6">
        <f>SQRT(1+A57)</f>
        <v>1.0246950765959599</v>
      </c>
      <c r="C57" s="6" t="s">
        <v>26</v>
      </c>
      <c r="D57" s="6">
        <f>$D$53*D55</f>
        <v>1.22927624852464</v>
      </c>
      <c r="E57" s="6"/>
      <c r="F57" s="6"/>
      <c r="G57" s="7"/>
    </row>
    <row r="58" spans="1:7" x14ac:dyDescent="0.25">
      <c r="A58" s="9">
        <f t="shared" ref="A58:A75" si="6">A57+$D$53</f>
        <v>0.1</v>
      </c>
      <c r="B58" s="6">
        <f t="shared" ref="B58:B76" si="7">SQRT(1+A58)</f>
        <v>1.0488088481701516</v>
      </c>
      <c r="C58" s="6" t="s">
        <v>25</v>
      </c>
      <c r="D58" s="6">
        <f>$D$53*D56</f>
        <v>1.2085655704059852</v>
      </c>
      <c r="E58" s="6"/>
      <c r="F58" s="6"/>
      <c r="G58" s="7"/>
    </row>
    <row r="59" spans="1:7" x14ac:dyDescent="0.25">
      <c r="A59" s="9">
        <f t="shared" si="6"/>
        <v>0.15000000000000002</v>
      </c>
      <c r="B59" s="6">
        <f t="shared" si="7"/>
        <v>1.0723805294763609</v>
      </c>
      <c r="E59" s="6"/>
      <c r="F59" s="6"/>
      <c r="G59" s="7"/>
    </row>
    <row r="60" spans="1:7" x14ac:dyDescent="0.25">
      <c r="A60" s="9">
        <f t="shared" si="6"/>
        <v>0.2</v>
      </c>
      <c r="B60" s="6">
        <f t="shared" si="7"/>
        <v>1.0954451150103321</v>
      </c>
      <c r="C60" s="6"/>
      <c r="D60" s="6"/>
      <c r="E60" s="6"/>
      <c r="F60" s="6"/>
      <c r="G60" s="7"/>
    </row>
    <row r="61" spans="1:7" x14ac:dyDescent="0.25">
      <c r="A61" s="9">
        <f t="shared" si="6"/>
        <v>0.25</v>
      </c>
      <c r="B61" s="6">
        <f t="shared" si="7"/>
        <v>1.1180339887498949</v>
      </c>
      <c r="C61" s="6"/>
      <c r="D61" s="6"/>
      <c r="E61" s="6"/>
      <c r="F61" s="6"/>
      <c r="G61" s="7"/>
    </row>
    <row r="62" spans="1:7" x14ac:dyDescent="0.25">
      <c r="A62" s="9">
        <f t="shared" si="6"/>
        <v>0.3</v>
      </c>
      <c r="B62" s="6">
        <f t="shared" si="7"/>
        <v>1.1401754250991381</v>
      </c>
      <c r="C62" s="6"/>
      <c r="D62" s="6"/>
      <c r="E62" s="6"/>
      <c r="F62" s="6"/>
      <c r="G62" s="7"/>
    </row>
    <row r="63" spans="1:7" x14ac:dyDescent="0.25">
      <c r="A63" s="9">
        <f t="shared" si="6"/>
        <v>0.35</v>
      </c>
      <c r="B63" s="6">
        <f t="shared" si="7"/>
        <v>1.1618950038622251</v>
      </c>
      <c r="C63" s="6"/>
      <c r="D63" s="6"/>
      <c r="E63" s="6"/>
      <c r="F63" s="6"/>
      <c r="G63" s="7"/>
    </row>
    <row r="64" spans="1:7" x14ac:dyDescent="0.25">
      <c r="A64" s="9">
        <f t="shared" si="6"/>
        <v>0.39999999999999997</v>
      </c>
      <c r="B64" s="6">
        <f t="shared" si="7"/>
        <v>1.1832159566199232</v>
      </c>
      <c r="C64" s="6"/>
      <c r="D64" s="6"/>
      <c r="E64" s="6"/>
      <c r="F64" s="6"/>
      <c r="G64" s="7"/>
    </row>
    <row r="65" spans="1:7" x14ac:dyDescent="0.25">
      <c r="A65" s="9">
        <f t="shared" si="6"/>
        <v>0.44999999999999996</v>
      </c>
      <c r="B65" s="6">
        <f t="shared" si="7"/>
        <v>1.2041594578792296</v>
      </c>
      <c r="C65" s="6"/>
      <c r="D65" s="6"/>
      <c r="E65" s="6"/>
      <c r="F65" s="6"/>
      <c r="G65" s="7"/>
    </row>
    <row r="66" spans="1:7" x14ac:dyDescent="0.25">
      <c r="A66" s="9">
        <f t="shared" si="6"/>
        <v>0.49999999999999994</v>
      </c>
      <c r="B66" s="6">
        <f t="shared" si="7"/>
        <v>1.2247448713915889</v>
      </c>
      <c r="C66" s="6"/>
      <c r="D66" s="6"/>
      <c r="E66" s="6"/>
      <c r="F66" s="6"/>
      <c r="G66" s="7"/>
    </row>
    <row r="67" spans="1:7" x14ac:dyDescent="0.25">
      <c r="A67" s="9">
        <f t="shared" si="6"/>
        <v>0.54999999999999993</v>
      </c>
      <c r="B67" s="6">
        <f t="shared" si="7"/>
        <v>1.2449899597988732</v>
      </c>
      <c r="C67" s="6"/>
      <c r="D67" s="6"/>
      <c r="E67" s="6"/>
      <c r="F67" s="6"/>
      <c r="G67" s="7"/>
    </row>
    <row r="68" spans="1:7" x14ac:dyDescent="0.25">
      <c r="A68" s="9">
        <f>A67+$D$53</f>
        <v>0.6</v>
      </c>
      <c r="B68" s="6">
        <f t="shared" si="7"/>
        <v>1.2649110640673518</v>
      </c>
      <c r="C68" s="6"/>
      <c r="D68" s="6"/>
      <c r="E68" s="6"/>
      <c r="F68" s="6"/>
      <c r="G68" s="7"/>
    </row>
    <row r="69" spans="1:7" x14ac:dyDescent="0.25">
      <c r="A69" s="9">
        <f t="shared" si="6"/>
        <v>0.65</v>
      </c>
      <c r="B69" s="6">
        <f t="shared" si="7"/>
        <v>1.2845232578665129</v>
      </c>
      <c r="C69" s="6"/>
      <c r="D69" s="6"/>
      <c r="E69" s="6"/>
      <c r="F69" s="6"/>
      <c r="G69" s="7"/>
    </row>
    <row r="70" spans="1:7" x14ac:dyDescent="0.25">
      <c r="A70" s="9">
        <f t="shared" si="6"/>
        <v>0.70000000000000007</v>
      </c>
      <c r="B70" s="6">
        <f t="shared" si="7"/>
        <v>1.3038404810405297</v>
      </c>
      <c r="C70" s="6"/>
      <c r="D70" s="6"/>
      <c r="E70" s="6"/>
      <c r="F70" s="6"/>
      <c r="G70" s="7"/>
    </row>
    <row r="71" spans="1:7" x14ac:dyDescent="0.25">
      <c r="A71" s="9">
        <f t="shared" si="6"/>
        <v>0.75000000000000011</v>
      </c>
      <c r="B71" s="6">
        <f t="shared" si="7"/>
        <v>1.3228756555322954</v>
      </c>
      <c r="C71" s="6"/>
      <c r="D71" s="6"/>
      <c r="E71" s="6"/>
      <c r="F71" s="6"/>
      <c r="G71" s="7"/>
    </row>
    <row r="72" spans="1:7" x14ac:dyDescent="0.25">
      <c r="A72" s="9">
        <f t="shared" si="6"/>
        <v>0.80000000000000016</v>
      </c>
      <c r="B72" s="6">
        <f t="shared" si="7"/>
        <v>1.3416407864998738</v>
      </c>
      <c r="C72" s="6"/>
      <c r="D72" s="6"/>
      <c r="E72" s="6"/>
      <c r="F72" s="6"/>
      <c r="G72" s="7"/>
    </row>
    <row r="73" spans="1:7" x14ac:dyDescent="0.25">
      <c r="A73" s="9">
        <f>A72+$D$53</f>
        <v>0.8500000000000002</v>
      </c>
      <c r="B73" s="6">
        <f t="shared" si="7"/>
        <v>1.3601470508735443</v>
      </c>
      <c r="C73" s="6"/>
      <c r="D73" s="6"/>
      <c r="E73" s="6"/>
      <c r="F73" s="6"/>
      <c r="G73" s="7"/>
    </row>
    <row r="74" spans="1:7" x14ac:dyDescent="0.25">
      <c r="A74" s="9">
        <f t="shared" si="6"/>
        <v>0.90000000000000024</v>
      </c>
      <c r="B74" s="6">
        <f t="shared" si="7"/>
        <v>1.3784048752090223</v>
      </c>
      <c r="C74" s="6"/>
      <c r="D74" s="6"/>
      <c r="E74" s="6"/>
      <c r="F74" s="6"/>
      <c r="G74" s="7"/>
    </row>
    <row r="75" spans="1:7" x14ac:dyDescent="0.25">
      <c r="A75" s="9">
        <f t="shared" si="6"/>
        <v>0.95000000000000029</v>
      </c>
      <c r="B75" s="6">
        <f t="shared" si="7"/>
        <v>1.3964240043768943</v>
      </c>
      <c r="C75" s="6"/>
      <c r="D75" s="6"/>
      <c r="E75" s="6"/>
      <c r="F75" s="6"/>
      <c r="G75" s="7"/>
    </row>
    <row r="76" spans="1:7" ht="16.5" thickBot="1" x14ac:dyDescent="0.3">
      <c r="A76" s="10">
        <f>A75+$D$53</f>
        <v>1.0000000000000002</v>
      </c>
      <c r="B76" s="11">
        <f t="shared" si="7"/>
        <v>1.4142135623730951</v>
      </c>
      <c r="C76" s="11"/>
      <c r="D76" s="11"/>
      <c r="E76" s="11"/>
      <c r="F76" s="11"/>
      <c r="G76" s="12"/>
    </row>
    <row r="77" spans="1:7" ht="16.5" thickBot="1" x14ac:dyDescent="0.3"/>
    <row r="78" spans="1:7" x14ac:dyDescent="0.25">
      <c r="A78" s="14"/>
      <c r="B78" s="15"/>
      <c r="C78" s="4" t="s">
        <v>14</v>
      </c>
      <c r="D78" s="4">
        <v>50</v>
      </c>
      <c r="E78" s="4"/>
      <c r="F78" s="4"/>
      <c r="G78" s="5" t="s">
        <v>24</v>
      </c>
    </row>
    <row r="79" spans="1:7" x14ac:dyDescent="0.25">
      <c r="A79" s="16"/>
      <c r="B79" s="17"/>
      <c r="C79" s="6" t="s">
        <v>8</v>
      </c>
      <c r="D79" s="6">
        <f>(1-0)/D78</f>
        <v>0.02</v>
      </c>
      <c r="E79" s="6"/>
      <c r="F79" s="6"/>
      <c r="G79" s="7"/>
    </row>
    <row r="80" spans="1:7" x14ac:dyDescent="0.25">
      <c r="A80" s="16"/>
      <c r="B80" s="17"/>
      <c r="C80" s="6" t="s">
        <v>26</v>
      </c>
      <c r="D80" s="6">
        <f>D79*D82</f>
        <v>1.2230886706361392</v>
      </c>
      <c r="E80" s="6"/>
      <c r="F80" s="6"/>
      <c r="G80" s="7"/>
    </row>
    <row r="81" spans="1:7" x14ac:dyDescent="0.25">
      <c r="A81" s="9" t="s">
        <v>15</v>
      </c>
      <c r="B81" s="6" t="s">
        <v>21</v>
      </c>
      <c r="C81" s="6" t="s">
        <v>25</v>
      </c>
      <c r="D81" s="6">
        <f>D79*D83</f>
        <v>1.2148043993886775</v>
      </c>
      <c r="E81" s="6"/>
      <c r="F81" s="6"/>
      <c r="G81" s="7"/>
    </row>
    <row r="82" spans="1:7" x14ac:dyDescent="0.25">
      <c r="A82" s="9">
        <v>0</v>
      </c>
      <c r="B82" s="6">
        <f>SQRT(1+A82)</f>
        <v>1</v>
      </c>
      <c r="C82" s="6" t="s">
        <v>27</v>
      </c>
      <c r="D82" s="6">
        <f>SUM(B83:B132)</f>
        <v>61.154433531806959</v>
      </c>
      <c r="E82" s="6"/>
      <c r="F82" s="6"/>
      <c r="G82" s="7"/>
    </row>
    <row r="83" spans="1:7" x14ac:dyDescent="0.25">
      <c r="A83" s="9">
        <f>A82+$D$79</f>
        <v>0.02</v>
      </c>
      <c r="B83" s="6">
        <f>SQRT(1+A83)</f>
        <v>1.0099504938362078</v>
      </c>
      <c r="C83" s="6" t="s">
        <v>28</v>
      </c>
      <c r="D83" s="6">
        <f>SUM(B82:B131)</f>
        <v>60.740219969433866</v>
      </c>
      <c r="E83" s="6"/>
      <c r="F83" s="6"/>
      <c r="G83" s="7"/>
    </row>
    <row r="84" spans="1:7" x14ac:dyDescent="0.25">
      <c r="A84" s="9">
        <f t="shared" ref="A84:A132" si="8">A83+$D$79</f>
        <v>0.04</v>
      </c>
      <c r="B84" s="6">
        <f t="shared" ref="B84:B132" si="9">SQRT(1+A84)</f>
        <v>1.019803902718557</v>
      </c>
      <c r="C84" s="6"/>
      <c r="D84" s="6"/>
      <c r="E84" s="6"/>
      <c r="F84" s="6"/>
      <c r="G84" s="7"/>
    </row>
    <row r="85" spans="1:7" x14ac:dyDescent="0.25">
      <c r="A85" s="9">
        <f t="shared" si="8"/>
        <v>0.06</v>
      </c>
      <c r="B85" s="6">
        <f t="shared" si="9"/>
        <v>1.0295630140987</v>
      </c>
      <c r="C85" s="6"/>
      <c r="D85" s="6"/>
      <c r="E85" s="6"/>
      <c r="F85" s="6"/>
      <c r="G85" s="7"/>
    </row>
    <row r="86" spans="1:7" x14ac:dyDescent="0.25">
      <c r="A86" s="9">
        <f t="shared" si="8"/>
        <v>0.08</v>
      </c>
      <c r="B86" s="6">
        <f t="shared" si="9"/>
        <v>1.0392304845413265</v>
      </c>
      <c r="C86" s="6"/>
      <c r="D86" s="6"/>
      <c r="E86" s="6"/>
      <c r="F86" s="6"/>
      <c r="G86" s="7"/>
    </row>
    <row r="87" spans="1:7" x14ac:dyDescent="0.25">
      <c r="A87" s="9">
        <f t="shared" si="8"/>
        <v>0.1</v>
      </c>
      <c r="B87" s="6">
        <f t="shared" si="9"/>
        <v>1.0488088481701516</v>
      </c>
      <c r="C87" s="6"/>
      <c r="D87" s="6"/>
      <c r="E87" s="6"/>
      <c r="F87" s="6"/>
      <c r="G87" s="7"/>
    </row>
    <row r="88" spans="1:7" x14ac:dyDescent="0.25">
      <c r="A88" s="9">
        <f t="shared" si="8"/>
        <v>0.12000000000000001</v>
      </c>
      <c r="B88" s="6">
        <f t="shared" si="9"/>
        <v>1.0583005244258363</v>
      </c>
      <c r="C88" s="6"/>
      <c r="D88" s="6"/>
      <c r="E88" s="6"/>
      <c r="F88" s="6"/>
      <c r="G88" s="7"/>
    </row>
    <row r="89" spans="1:7" x14ac:dyDescent="0.25">
      <c r="A89" s="9">
        <f t="shared" si="8"/>
        <v>0.14000000000000001</v>
      </c>
      <c r="B89" s="6">
        <f t="shared" si="9"/>
        <v>1.0677078252031311</v>
      </c>
      <c r="C89" s="6"/>
      <c r="D89" s="6"/>
      <c r="E89" s="6"/>
      <c r="F89" s="6"/>
      <c r="G89" s="7"/>
    </row>
    <row r="90" spans="1:7" x14ac:dyDescent="0.25">
      <c r="A90" s="9">
        <f t="shared" si="8"/>
        <v>0.16</v>
      </c>
      <c r="B90" s="6">
        <f t="shared" si="9"/>
        <v>1.0770329614269007</v>
      </c>
      <c r="C90" s="6"/>
      <c r="D90" s="6"/>
      <c r="E90" s="6"/>
      <c r="F90" s="6"/>
      <c r="G90" s="7"/>
    </row>
    <row r="91" spans="1:7" x14ac:dyDescent="0.25">
      <c r="A91" s="9">
        <f t="shared" si="8"/>
        <v>0.18</v>
      </c>
      <c r="B91" s="6">
        <f t="shared" si="9"/>
        <v>1.0862780491200215</v>
      </c>
      <c r="C91" s="6"/>
      <c r="D91" s="6"/>
      <c r="E91" s="6"/>
      <c r="F91" s="6"/>
      <c r="G91" s="7"/>
    </row>
    <row r="92" spans="1:7" x14ac:dyDescent="0.25">
      <c r="A92" s="9">
        <f t="shared" si="8"/>
        <v>0.19999999999999998</v>
      </c>
      <c r="B92" s="6">
        <f t="shared" si="9"/>
        <v>1.0954451150103321</v>
      </c>
      <c r="C92" s="6"/>
      <c r="D92" s="6"/>
      <c r="E92" s="6"/>
      <c r="F92" s="6"/>
      <c r="G92" s="7"/>
    </row>
    <row r="93" spans="1:7" x14ac:dyDescent="0.25">
      <c r="A93" s="9">
        <f t="shared" si="8"/>
        <v>0.21999999999999997</v>
      </c>
      <c r="B93" s="6">
        <f t="shared" si="9"/>
        <v>1.1045361017187261</v>
      </c>
      <c r="C93" s="6"/>
      <c r="D93" s="6"/>
      <c r="E93" s="6"/>
      <c r="F93" s="6"/>
      <c r="G93" s="7"/>
    </row>
    <row r="94" spans="1:7" x14ac:dyDescent="0.25">
      <c r="A94" s="9">
        <f t="shared" si="8"/>
        <v>0.23999999999999996</v>
      </c>
      <c r="B94" s="6">
        <f t="shared" si="9"/>
        <v>1.1135528725660044</v>
      </c>
      <c r="C94" s="6"/>
      <c r="D94" s="6"/>
      <c r="E94" s="6"/>
      <c r="F94" s="6"/>
      <c r="G94" s="7"/>
    </row>
    <row r="95" spans="1:7" x14ac:dyDescent="0.25">
      <c r="A95" s="9">
        <f t="shared" si="8"/>
        <v>0.25999999999999995</v>
      </c>
      <c r="B95" s="6">
        <f t="shared" si="9"/>
        <v>1.1224972160321824</v>
      </c>
      <c r="C95" s="6"/>
      <c r="D95" s="6"/>
      <c r="E95" s="6"/>
      <c r="F95" s="6"/>
      <c r="G95" s="7"/>
    </row>
    <row r="96" spans="1:7" x14ac:dyDescent="0.25">
      <c r="A96" s="9">
        <f t="shared" si="8"/>
        <v>0.27999999999999997</v>
      </c>
      <c r="B96" s="6">
        <f t="shared" si="9"/>
        <v>1.131370849898476</v>
      </c>
      <c r="C96" s="6"/>
      <c r="D96" s="6"/>
      <c r="E96" s="6"/>
      <c r="F96" s="6"/>
      <c r="G96" s="7"/>
    </row>
    <row r="97" spans="1:7" x14ac:dyDescent="0.25">
      <c r="A97" s="9">
        <f t="shared" si="8"/>
        <v>0.3</v>
      </c>
      <c r="B97" s="6">
        <f t="shared" si="9"/>
        <v>1.1401754250991381</v>
      </c>
      <c r="C97" s="6"/>
      <c r="D97" s="6"/>
      <c r="E97" s="6"/>
      <c r="F97" s="6"/>
      <c r="G97" s="7"/>
    </row>
    <row r="98" spans="1:7" x14ac:dyDescent="0.25">
      <c r="A98" s="9">
        <f t="shared" si="8"/>
        <v>0.32</v>
      </c>
      <c r="B98" s="6">
        <f t="shared" si="9"/>
        <v>1.1489125293076057</v>
      </c>
      <c r="C98" s="6"/>
      <c r="D98" s="6"/>
      <c r="E98" s="6"/>
      <c r="F98" s="6"/>
      <c r="G98" s="7"/>
    </row>
    <row r="99" spans="1:7" x14ac:dyDescent="0.25">
      <c r="A99" s="9">
        <f t="shared" si="8"/>
        <v>0.34</v>
      </c>
      <c r="B99" s="6">
        <f t="shared" si="9"/>
        <v>1.1575836902790226</v>
      </c>
      <c r="C99" s="6"/>
      <c r="D99" s="6"/>
      <c r="E99" s="6"/>
      <c r="F99" s="6"/>
      <c r="G99" s="7"/>
    </row>
    <row r="100" spans="1:7" x14ac:dyDescent="0.25">
      <c r="A100" s="9">
        <f t="shared" si="8"/>
        <v>0.36000000000000004</v>
      </c>
      <c r="B100" s="6">
        <f t="shared" si="9"/>
        <v>1.1661903789690602</v>
      </c>
      <c r="C100" s="6"/>
      <c r="D100" s="6"/>
      <c r="E100" s="6"/>
      <c r="F100" s="6"/>
      <c r="G100" s="7"/>
    </row>
    <row r="101" spans="1:7" x14ac:dyDescent="0.25">
      <c r="A101" s="9">
        <f t="shared" si="8"/>
        <v>0.38000000000000006</v>
      </c>
      <c r="B101" s="6">
        <f t="shared" si="9"/>
        <v>1.1747340124470731</v>
      </c>
      <c r="C101" s="6"/>
      <c r="D101" s="6"/>
      <c r="E101" s="6"/>
      <c r="F101" s="6"/>
      <c r="G101" s="7"/>
    </row>
    <row r="102" spans="1:7" x14ac:dyDescent="0.25">
      <c r="A102" s="9">
        <f t="shared" si="8"/>
        <v>0.40000000000000008</v>
      </c>
      <c r="B102" s="6">
        <f t="shared" si="9"/>
        <v>1.1832159566199232</v>
      </c>
      <c r="C102" s="6"/>
      <c r="D102" s="6"/>
      <c r="E102" s="6"/>
      <c r="F102" s="6"/>
      <c r="G102" s="7"/>
    </row>
    <row r="103" spans="1:7" x14ac:dyDescent="0.25">
      <c r="A103" s="9">
        <f t="shared" si="8"/>
        <v>0.4200000000000001</v>
      </c>
      <c r="B103" s="6">
        <f t="shared" si="9"/>
        <v>1.1916375287812986</v>
      </c>
      <c r="C103" s="6"/>
      <c r="D103" s="6"/>
      <c r="E103" s="6"/>
      <c r="F103" s="6"/>
      <c r="G103" s="7"/>
    </row>
    <row r="104" spans="1:7" x14ac:dyDescent="0.25">
      <c r="A104" s="9">
        <f t="shared" si="8"/>
        <v>0.44000000000000011</v>
      </c>
      <c r="B104" s="6">
        <f t="shared" si="9"/>
        <v>1.2000000000000002</v>
      </c>
      <c r="C104" s="6"/>
      <c r="D104" s="6"/>
      <c r="E104" s="6"/>
      <c r="F104" s="6"/>
      <c r="G104" s="7"/>
    </row>
    <row r="105" spans="1:7" x14ac:dyDescent="0.25">
      <c r="A105" s="9">
        <f>A104+$D$79</f>
        <v>0.46000000000000013</v>
      </c>
      <c r="B105" s="6">
        <f t="shared" si="9"/>
        <v>1.2083045973594573</v>
      </c>
      <c r="C105" s="6"/>
      <c r="D105" s="6"/>
      <c r="E105" s="6"/>
      <c r="F105" s="6"/>
      <c r="G105" s="7"/>
    </row>
    <row r="106" spans="1:7" x14ac:dyDescent="0.25">
      <c r="A106" s="9">
        <f t="shared" si="8"/>
        <v>0.48000000000000015</v>
      </c>
      <c r="B106" s="6">
        <f t="shared" si="9"/>
        <v>1.216552506059644</v>
      </c>
      <c r="C106" s="6"/>
      <c r="D106" s="6"/>
      <c r="E106" s="6"/>
      <c r="F106" s="6"/>
      <c r="G106" s="7"/>
    </row>
    <row r="107" spans="1:7" x14ac:dyDescent="0.25">
      <c r="A107" s="9">
        <f t="shared" si="8"/>
        <v>0.50000000000000011</v>
      </c>
      <c r="B107" s="6">
        <f t="shared" si="9"/>
        <v>1.2247448713915889</v>
      </c>
      <c r="C107" s="6"/>
      <c r="D107" s="6"/>
      <c r="E107" s="6"/>
      <c r="F107" s="6"/>
      <c r="G107" s="7"/>
    </row>
    <row r="108" spans="1:7" x14ac:dyDescent="0.25">
      <c r="A108" s="9">
        <f t="shared" si="8"/>
        <v>0.52000000000000013</v>
      </c>
      <c r="B108" s="6">
        <f t="shared" si="9"/>
        <v>1.2328828005937953</v>
      </c>
      <c r="C108" s="6"/>
      <c r="D108" s="6"/>
      <c r="E108" s="6"/>
      <c r="F108" s="6"/>
      <c r="G108" s="7"/>
    </row>
    <row r="109" spans="1:7" x14ac:dyDescent="0.25">
      <c r="A109" s="9">
        <f t="shared" si="8"/>
        <v>0.54000000000000015</v>
      </c>
      <c r="B109" s="6">
        <f t="shared" si="9"/>
        <v>1.2409673645990857</v>
      </c>
      <c r="C109" s="6"/>
      <c r="D109" s="6"/>
      <c r="E109" s="6"/>
      <c r="F109" s="6"/>
      <c r="G109" s="7"/>
    </row>
    <row r="110" spans="1:7" x14ac:dyDescent="0.25">
      <c r="A110" s="9">
        <f t="shared" si="8"/>
        <v>0.56000000000000016</v>
      </c>
      <c r="B110" s="6">
        <f t="shared" si="9"/>
        <v>1.2489995996796797</v>
      </c>
      <c r="C110" s="6"/>
      <c r="D110" s="6"/>
      <c r="E110" s="6"/>
      <c r="F110" s="6"/>
      <c r="G110" s="7"/>
    </row>
    <row r="111" spans="1:7" x14ac:dyDescent="0.25">
      <c r="A111" s="9">
        <f t="shared" si="8"/>
        <v>0.58000000000000018</v>
      </c>
      <c r="B111" s="6">
        <f t="shared" si="9"/>
        <v>1.2569805089976536</v>
      </c>
      <c r="C111" s="6"/>
      <c r="D111" s="6"/>
      <c r="E111" s="6"/>
      <c r="F111" s="6"/>
      <c r="G111" s="7"/>
    </row>
    <row r="112" spans="1:7" x14ac:dyDescent="0.25">
      <c r="A112" s="9">
        <f t="shared" si="8"/>
        <v>0.6000000000000002</v>
      </c>
      <c r="B112" s="6">
        <f t="shared" si="9"/>
        <v>1.2649110640673518</v>
      </c>
      <c r="C112" s="6"/>
      <c r="D112" s="6"/>
      <c r="E112" s="6"/>
      <c r="F112" s="6"/>
      <c r="G112" s="7"/>
    </row>
    <row r="113" spans="1:7" x14ac:dyDescent="0.25">
      <c r="A113" s="9">
        <f>A112+$D$79</f>
        <v>0.62000000000000022</v>
      </c>
      <c r="B113" s="6">
        <f t="shared" si="9"/>
        <v>1.2727922061357855</v>
      </c>
      <c r="C113" s="6"/>
      <c r="D113" s="6"/>
      <c r="E113" s="6"/>
      <c r="F113" s="6"/>
      <c r="G113" s="7"/>
    </row>
    <row r="114" spans="1:7" x14ac:dyDescent="0.25">
      <c r="A114" s="9">
        <f t="shared" si="8"/>
        <v>0.64000000000000024</v>
      </c>
      <c r="B114" s="6">
        <f t="shared" si="9"/>
        <v>1.2806248474865698</v>
      </c>
      <c r="C114" s="6"/>
      <c r="D114" s="6"/>
      <c r="E114" s="6"/>
      <c r="F114" s="6"/>
      <c r="G114" s="7"/>
    </row>
    <row r="115" spans="1:7" x14ac:dyDescent="0.25">
      <c r="A115" s="9">
        <f t="shared" si="8"/>
        <v>0.66000000000000025</v>
      </c>
      <c r="B115" s="6">
        <f t="shared" si="9"/>
        <v>1.2884098726725126</v>
      </c>
      <c r="C115" s="6"/>
      <c r="D115" s="6"/>
      <c r="E115" s="6"/>
      <c r="F115" s="6"/>
      <c r="G115" s="7"/>
    </row>
    <row r="116" spans="1:7" x14ac:dyDescent="0.25">
      <c r="A116" s="9">
        <f t="shared" si="8"/>
        <v>0.68000000000000027</v>
      </c>
      <c r="B116" s="6">
        <f t="shared" si="9"/>
        <v>1.2961481396815722</v>
      </c>
      <c r="C116" s="6"/>
      <c r="D116" s="6"/>
      <c r="E116" s="6"/>
      <c r="F116" s="6"/>
      <c r="G116" s="7"/>
    </row>
    <row r="117" spans="1:7" x14ac:dyDescent="0.25">
      <c r="A117" s="9">
        <f t="shared" si="8"/>
        <v>0.70000000000000029</v>
      </c>
      <c r="B117" s="6">
        <f t="shared" si="9"/>
        <v>1.3038404810405297</v>
      </c>
      <c r="C117" s="6"/>
      <c r="D117" s="6"/>
      <c r="E117" s="6"/>
      <c r="F117" s="6"/>
      <c r="G117" s="7"/>
    </row>
    <row r="118" spans="1:7" x14ac:dyDescent="0.25">
      <c r="A118" s="9">
        <f t="shared" si="8"/>
        <v>0.72000000000000031</v>
      </c>
      <c r="B118" s="6">
        <f t="shared" si="9"/>
        <v>1.3114877048604001</v>
      </c>
      <c r="C118" s="6"/>
      <c r="D118" s="6"/>
      <c r="E118" s="6"/>
      <c r="F118" s="6"/>
      <c r="G118" s="7"/>
    </row>
    <row r="119" spans="1:7" x14ac:dyDescent="0.25">
      <c r="A119" s="9">
        <f t="shared" si="8"/>
        <v>0.74000000000000032</v>
      </c>
      <c r="B119" s="6">
        <f t="shared" si="9"/>
        <v>1.319090595827292</v>
      </c>
      <c r="C119" s="6"/>
      <c r="D119" s="6"/>
      <c r="E119" s="6"/>
      <c r="F119" s="6"/>
      <c r="G119" s="7"/>
    </row>
    <row r="120" spans="1:7" x14ac:dyDescent="0.25">
      <c r="A120" s="9">
        <f t="shared" si="8"/>
        <v>0.76000000000000034</v>
      </c>
      <c r="B120" s="6">
        <f t="shared" si="9"/>
        <v>1.3266499161421601</v>
      </c>
      <c r="C120" s="6"/>
      <c r="D120" s="6"/>
      <c r="E120" s="6"/>
      <c r="F120" s="6"/>
      <c r="G120" s="7"/>
    </row>
    <row r="121" spans="1:7" x14ac:dyDescent="0.25">
      <c r="A121" s="9">
        <f t="shared" si="8"/>
        <v>0.78000000000000036</v>
      </c>
      <c r="B121" s="6">
        <f t="shared" si="9"/>
        <v>1.3341664064126335</v>
      </c>
      <c r="C121" s="6"/>
      <c r="D121" s="6"/>
      <c r="E121" s="6"/>
      <c r="F121" s="6"/>
      <c r="G121" s="7"/>
    </row>
    <row r="122" spans="1:7" x14ac:dyDescent="0.25">
      <c r="A122" s="9">
        <f t="shared" si="8"/>
        <v>0.80000000000000038</v>
      </c>
      <c r="B122" s="6">
        <f t="shared" si="9"/>
        <v>1.3416407864998738</v>
      </c>
      <c r="C122" s="6"/>
      <c r="D122" s="6"/>
      <c r="E122" s="6"/>
      <c r="F122" s="6"/>
      <c r="G122" s="7"/>
    </row>
    <row r="123" spans="1:7" x14ac:dyDescent="0.25">
      <c r="A123" s="9">
        <f t="shared" si="8"/>
        <v>0.8200000000000004</v>
      </c>
      <c r="B123" s="6">
        <f t="shared" si="9"/>
        <v>1.3490737563232043</v>
      </c>
      <c r="C123" s="6"/>
      <c r="D123" s="6"/>
      <c r="E123" s="6"/>
      <c r="F123" s="6"/>
      <c r="G123" s="7"/>
    </row>
    <row r="124" spans="1:7" x14ac:dyDescent="0.25">
      <c r="A124" s="9">
        <f t="shared" si="8"/>
        <v>0.84000000000000041</v>
      </c>
      <c r="B124" s="6">
        <f t="shared" si="9"/>
        <v>1.3564659966250538</v>
      </c>
      <c r="C124" s="6"/>
      <c r="D124" s="6"/>
      <c r="E124" s="6"/>
      <c r="F124" s="6"/>
      <c r="G124" s="7"/>
    </row>
    <row r="125" spans="1:7" x14ac:dyDescent="0.25">
      <c r="A125" s="9">
        <f t="shared" si="8"/>
        <v>0.86000000000000043</v>
      </c>
      <c r="B125" s="6">
        <f t="shared" si="9"/>
        <v>1.3638181696985856</v>
      </c>
      <c r="C125" s="6"/>
      <c r="D125" s="6"/>
      <c r="E125" s="6"/>
      <c r="F125" s="6"/>
      <c r="G125" s="7"/>
    </row>
    <row r="126" spans="1:7" x14ac:dyDescent="0.25">
      <c r="A126" s="9">
        <f t="shared" si="8"/>
        <v>0.88000000000000045</v>
      </c>
      <c r="B126" s="6">
        <f t="shared" si="9"/>
        <v>1.3711309200802089</v>
      </c>
      <c r="C126" s="6"/>
      <c r="D126" s="6"/>
      <c r="E126" s="6"/>
      <c r="F126" s="6"/>
      <c r="G126" s="7"/>
    </row>
    <row r="127" spans="1:7" x14ac:dyDescent="0.25">
      <c r="A127" s="9">
        <f t="shared" si="8"/>
        <v>0.90000000000000047</v>
      </c>
      <c r="B127" s="6">
        <f t="shared" si="9"/>
        <v>1.3784048752090223</v>
      </c>
      <c r="C127" s="6"/>
      <c r="D127" s="6"/>
      <c r="E127" s="6"/>
      <c r="F127" s="6"/>
      <c r="G127" s="7"/>
    </row>
    <row r="128" spans="1:7" x14ac:dyDescent="0.25">
      <c r="A128" s="9">
        <f>A127+$D$79</f>
        <v>0.92000000000000048</v>
      </c>
      <c r="B128" s="6">
        <f t="shared" si="9"/>
        <v>1.3856406460551021</v>
      </c>
      <c r="C128" s="6"/>
      <c r="D128" s="6"/>
      <c r="E128" s="6"/>
      <c r="F128" s="6"/>
      <c r="G128" s="7"/>
    </row>
    <row r="129" spans="1:7" x14ac:dyDescent="0.25">
      <c r="A129" s="9">
        <f t="shared" si="8"/>
        <v>0.9400000000000005</v>
      </c>
      <c r="B129" s="6">
        <f t="shared" si="9"/>
        <v>1.3928388277184121</v>
      </c>
      <c r="C129" s="6"/>
      <c r="D129" s="6"/>
      <c r="E129" s="6"/>
      <c r="F129" s="6"/>
      <c r="G129" s="7"/>
    </row>
    <row r="130" spans="1:7" x14ac:dyDescent="0.25">
      <c r="A130" s="9">
        <f t="shared" si="8"/>
        <v>0.96000000000000052</v>
      </c>
      <c r="B130" s="6">
        <f t="shared" si="9"/>
        <v>1.4000000000000001</v>
      </c>
      <c r="C130" s="6"/>
      <c r="D130" s="6"/>
      <c r="E130" s="6"/>
      <c r="F130" s="6"/>
      <c r="G130" s="7"/>
    </row>
    <row r="131" spans="1:7" x14ac:dyDescent="0.25">
      <c r="A131" s="9">
        <f t="shared" si="8"/>
        <v>0.98000000000000054</v>
      </c>
      <c r="B131" s="6">
        <f t="shared" si="9"/>
        <v>1.4071247279470289</v>
      </c>
      <c r="C131" s="6"/>
      <c r="D131" s="6"/>
      <c r="E131" s="6"/>
      <c r="F131" s="6"/>
      <c r="G131" s="7"/>
    </row>
    <row r="132" spans="1:7" ht="16.5" thickBot="1" x14ac:dyDescent="0.3">
      <c r="A132" s="10">
        <f t="shared" si="8"/>
        <v>1.0000000000000004</v>
      </c>
      <c r="B132" s="11">
        <f t="shared" si="9"/>
        <v>1.4142135623730951</v>
      </c>
      <c r="C132" s="11"/>
      <c r="D132" s="11"/>
      <c r="E132" s="11"/>
      <c r="F132" s="11"/>
      <c r="G132" s="12"/>
    </row>
    <row r="133" spans="1:7" x14ac:dyDescent="0.25">
      <c r="A133" s="9"/>
    </row>
    <row r="134" spans="1:7" x14ac:dyDescent="0.25">
      <c r="A134" s="9"/>
    </row>
    <row r="135" spans="1:7" x14ac:dyDescent="0.25">
      <c r="A135" s="9"/>
    </row>
    <row r="136" spans="1:7" x14ac:dyDescent="0.25">
      <c r="A136" s="9"/>
    </row>
    <row r="137" spans="1:7" x14ac:dyDescent="0.25">
      <c r="A137" s="9"/>
    </row>
    <row r="138" spans="1:7" x14ac:dyDescent="0.25">
      <c r="A138" s="9"/>
    </row>
    <row r="139" spans="1:7" x14ac:dyDescent="0.25">
      <c r="A139" s="9"/>
    </row>
    <row r="140" spans="1:7" x14ac:dyDescent="0.25">
      <c r="A140" s="9"/>
    </row>
    <row r="141" spans="1:7" x14ac:dyDescent="0.25">
      <c r="A141" s="9"/>
    </row>
  </sheetData>
  <mergeCells count="4">
    <mergeCell ref="A1:B3"/>
    <mergeCell ref="A26:B28"/>
    <mergeCell ref="A52:B54"/>
    <mergeCell ref="A78:B8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6</vt:lpstr>
      <vt:lpstr>7</vt:lpstr>
      <vt:lpstr>8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Бакыт</dc:creator>
  <cp:lastModifiedBy>Бакыт</cp:lastModifiedBy>
  <dcterms:created xsi:type="dcterms:W3CDTF">2022-11-22T17:50:01Z</dcterms:created>
  <dcterms:modified xsi:type="dcterms:W3CDTF">2023-01-12T06:42:06Z</dcterms:modified>
</cp:coreProperties>
</file>