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cpl\Documents\"/>
    </mc:Choice>
  </mc:AlternateContent>
  <xr:revisionPtr revIDLastSave="0" documentId="13_ncr:1_{B5188E82-B176-4EC6-8DAB-DB90D9523EB6}" xr6:coauthVersionLast="36" xr6:coauthVersionMax="47" xr10:uidLastSave="{00000000-0000-0000-0000-000000000000}"/>
  <bookViews>
    <workbookView xWindow="0" yWindow="0" windowWidth="28800" windowHeight="12105" xr2:uid="{A50D499C-20CA-4893-B60B-E6B926C1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" i="1" l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L86" i="1"/>
  <c r="K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I86" i="1"/>
  <c r="H86" i="1"/>
  <c r="H82" i="1"/>
  <c r="H81" i="1"/>
  <c r="H77" i="1"/>
  <c r="H76" i="1"/>
  <c r="H72" i="1"/>
  <c r="H71" i="1"/>
  <c r="H69" i="1"/>
  <c r="H68" i="1"/>
  <c r="H65" i="1"/>
  <c r="H66" i="1"/>
  <c r="G66" i="1"/>
  <c r="G65" i="1"/>
  <c r="H60" i="1"/>
  <c r="H61" i="1"/>
  <c r="G61" i="1"/>
  <c r="G60" i="1"/>
  <c r="Q104" i="1"/>
  <c r="P104" i="1"/>
  <c r="Q103" i="1"/>
  <c r="P103" i="1"/>
  <c r="P101" i="1"/>
  <c r="Q101" i="1"/>
  <c r="Q100" i="1"/>
  <c r="P100" i="1"/>
  <c r="R71" i="1"/>
  <c r="R70" i="1"/>
  <c r="R79" i="1" l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R12" i="1" s="1"/>
  <c r="O13" i="1"/>
  <c r="O14" i="1"/>
  <c r="R14" i="1" s="1"/>
  <c r="O10" i="1"/>
  <c r="R10" i="1" s="1"/>
  <c r="N11" i="1"/>
  <c r="Q11" i="1" s="1"/>
  <c r="N12" i="1"/>
  <c r="N13" i="1"/>
  <c r="Q13" i="1" s="1"/>
  <c r="N14" i="1"/>
  <c r="N10" i="1"/>
  <c r="Q12" i="1" l="1"/>
  <c r="R13" i="1"/>
  <c r="R11" i="1"/>
  <c r="R16" i="1" s="1"/>
  <c r="Q10" i="1"/>
  <c r="Q14" i="1"/>
  <c r="R82" i="1"/>
  <c r="R84" i="1"/>
  <c r="Q87" i="1"/>
  <c r="Q82" i="1"/>
  <c r="H27" i="1"/>
  <c r="Q16" i="1" l="1"/>
  <c r="R87" i="1"/>
  <c r="R88" i="1"/>
  <c r="Q85" i="1"/>
  <c r="Q84" i="1"/>
  <c r="H36" i="1"/>
  <c r="H35" i="1"/>
  <c r="H38" i="1" s="1"/>
  <c r="H34" i="1"/>
  <c r="H33" i="1"/>
  <c r="H39" i="1" s="1"/>
  <c r="H28" i="1"/>
  <c r="B81" i="1"/>
  <c r="B80" i="1"/>
  <c r="B77" i="1"/>
  <c r="B76" i="1"/>
</calcChain>
</file>

<file path=xl/sharedStrings.xml><?xml version="1.0" encoding="utf-8"?>
<sst xmlns="http://schemas.openxmlformats.org/spreadsheetml/2006/main" count="119" uniqueCount="94">
  <si>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</si>
  <si>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</si>
  <si>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</si>
  <si>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</si>
  <si>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</si>
  <si>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</si>
  <si>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</si>
  <si>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</si>
  <si>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</si>
  <si>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</si>
  <si>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</si>
  <si>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</si>
  <si>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</si>
  <si>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</si>
  <si>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</si>
  <si>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</si>
  <si>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</si>
  <si>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</si>
  <si>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</si>
  <si>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</si>
  <si>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</si>
  <si>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</si>
  <si>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</si>
  <si>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</si>
  <si>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</si>
  <si>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</si>
  <si>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</si>
  <si>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</si>
  <si>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</si>
  <si>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</si>
  <si>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</si>
  <si>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</si>
  <si>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</si>
  <si>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</si>
  <si>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</si>
  <si>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</si>
  <si>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</si>
  <si>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</si>
  <si>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</si>
  <si>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</si>
  <si>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</si>
  <si>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</si>
  <si>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</si>
  <si>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</si>
  <si>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</si>
  <si>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</si>
  <si>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</si>
  <si>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</si>
  <si>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</si>
  <si>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</si>
  <si>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</si>
  <si>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</si>
  <si>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</si>
  <si>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</si>
  <si>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</si>
  <si>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</si>
  <si>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</si>
  <si>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</si>
  <si>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</si>
  <si>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</si>
  <si>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</si>
  <si>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RES_LAT^2*(LAT1-LAT2)^2+RES_LONG^2*(LONG1-LONG2)^2</t>
  </si>
  <si>
    <t>RES_LAT</t>
  </si>
  <si>
    <t>'D^2</t>
  </si>
  <si>
    <t>iter 0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</si>
  <si>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</si>
  <si>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</si>
  <si>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</si>
  <si>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</si>
  <si>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</si>
  <si>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</si>
  <si>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</si>
  <si>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</si>
  <si>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</si>
  <si>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</si>
  <si>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</si>
  <si>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</si>
  <si>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</si>
  <si>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</si>
  <si>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</si>
  <si>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</si>
  <si>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</si>
  <si>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</si>
  <si>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</si>
  <si>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</si>
  <si>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X [mm]</t>
  </si>
  <si>
    <t>point2</t>
  </si>
  <si>
    <t>Y,X [mm]</t>
  </si>
  <si>
    <t>1/COEF</t>
  </si>
  <si>
    <t>Latitudes</t>
  </si>
  <si>
    <t>a=</t>
  </si>
  <si>
    <t>b=</t>
  </si>
  <si>
    <t>Longitudes</t>
  </si>
  <si>
    <t>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</si>
</sst>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1.669</c:v>
                </c:pt>
                <c:pt idx="1">
                  <c:v>5.4190000000000005</c:v>
                </c:pt>
                <c:pt idx="2">
                  <c:v>5.4190000000000005</c:v>
                </c:pt>
                <c:pt idx="3">
                  <c:v>1.669</c:v>
                </c:pt>
                <c:pt idx="4">
                  <c:v>1.669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0.46700000000000003</c:v>
                </c:pt>
                <c:pt idx="1">
                  <c:v>0.46700000000000003</c:v>
                </c:pt>
                <c:pt idx="2">
                  <c:v>-7.8660000000000005</c:v>
                </c:pt>
                <c:pt idx="3">
                  <c:v>-7.8660000000000005</c:v>
                </c:pt>
                <c:pt idx="4">
                  <c:v>0.46700000000000003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3.5440000000000005</c:v>
                </c:pt>
                <c:pt idx="1">
                  <c:v>3.5440000000000005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0.46700000000000003</c:v>
                </c:pt>
                <c:pt idx="1">
                  <c:v>-7.8660000000000005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1.669</c:v>
                </c:pt>
                <c:pt idx="1">
                  <c:v>5.4190000000000005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-3.6995000000000005</c:v>
                </c:pt>
                <c:pt idx="1">
                  <c:v>-3.6995000000000005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509759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E80B-3FF8-468B-9994-B4031C3F2DF3}">
  <dimension ref="A1:AP121"/>
  <sheetViews>
    <sheetView tabSelected="1" topLeftCell="A51" zoomScale="60" zoomScaleNormal="60" workbookViewId="0">
      <selection activeCell="F61" sqref="F61"/>
    </sheetView>
  </sheetViews>
  <sheetFormatPr defaultRowHeight="14.25" x14ac:dyDescent="0.2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10" max="10" width="9.375" bestFit="1" customWidth="1"/>
    <col min="16" max="16" width="10.25" customWidth="1"/>
  </cols>
  <sheetData>
    <row r="1" spans="1:42" x14ac:dyDescent="0.2">
      <c r="A1" s="5" t="s">
        <v>22</v>
      </c>
    </row>
    <row r="2" spans="1:42" x14ac:dyDescent="0.2">
      <c r="A2" t="s">
        <v>23</v>
      </c>
      <c r="P2" t="s">
        <v>67</v>
      </c>
      <c r="Q2" s="8" t="s">
        <v>65</v>
      </c>
      <c r="R2" s="8" t="s">
        <v>66</v>
      </c>
    </row>
    <row r="3" spans="1:42" x14ac:dyDescent="0.2">
      <c r="P3" t="s">
        <v>68</v>
      </c>
      <c r="Q3" s="8">
        <v>0</v>
      </c>
      <c r="R3" s="8">
        <v>0</v>
      </c>
    </row>
    <row r="4" spans="1:42" x14ac:dyDescent="0.2">
      <c r="A4" t="s">
        <v>12</v>
      </c>
      <c r="B4" s="4" t="s">
        <v>11</v>
      </c>
      <c r="Q4" s="8">
        <v>11</v>
      </c>
      <c r="R4" s="8">
        <v>0</v>
      </c>
      <c r="V4" t="s">
        <v>69</v>
      </c>
      <c r="AP4" t="s">
        <v>72</v>
      </c>
    </row>
    <row r="5" spans="1:42" x14ac:dyDescent="0.2">
      <c r="Q5" s="8">
        <v>11</v>
      </c>
      <c r="R5" s="8">
        <v>-17</v>
      </c>
    </row>
    <row r="6" spans="1:42" ht="17.25" x14ac:dyDescent="0.2">
      <c r="A6" s="1" t="s">
        <v>1</v>
      </c>
      <c r="Q6" s="8">
        <v>0</v>
      </c>
      <c r="R6" s="8">
        <v>-17</v>
      </c>
    </row>
    <row r="7" spans="1:42" x14ac:dyDescent="0.2">
      <c r="A7" s="2" t="s">
        <v>2</v>
      </c>
      <c r="Q7" s="8">
        <v>0</v>
      </c>
      <c r="R7" s="8">
        <v>0</v>
      </c>
    </row>
    <row r="8" spans="1:42" ht="17.25" x14ac:dyDescent="0.2">
      <c r="A8" s="3" t="s">
        <v>3</v>
      </c>
      <c r="N8" t="s">
        <v>70</v>
      </c>
    </row>
    <row r="9" spans="1:42" ht="17.25" x14ac:dyDescent="0.2">
      <c r="A9" s="3" t="s">
        <v>4</v>
      </c>
      <c r="N9" t="s">
        <v>71</v>
      </c>
      <c r="O9">
        <v>-4</v>
      </c>
      <c r="Q9" s="8" t="s">
        <v>65</v>
      </c>
      <c r="R9" s="8" t="s">
        <v>66</v>
      </c>
    </row>
    <row r="10" spans="1:42" ht="17.25" x14ac:dyDescent="0.2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 x14ac:dyDescent="0.2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 x14ac:dyDescent="0.2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 x14ac:dyDescent="0.2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 x14ac:dyDescent="0.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 x14ac:dyDescent="0.2">
      <c r="A15" s="3" t="s">
        <v>0</v>
      </c>
      <c r="B15" s="4" t="s">
        <v>8</v>
      </c>
    </row>
    <row r="16" spans="1:42" x14ac:dyDescent="0.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 x14ac:dyDescent="0.2">
      <c r="A18" t="s">
        <v>26</v>
      </c>
      <c r="E18" t="s">
        <v>24</v>
      </c>
    </row>
    <row r="19" spans="1:17" x14ac:dyDescent="0.2">
      <c r="E19" t="s">
        <v>25</v>
      </c>
    </row>
    <row r="20" spans="1:17" ht="13.5" customHeight="1" x14ac:dyDescent="0.2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 x14ac:dyDescent="0.2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 x14ac:dyDescent="0.2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 x14ac:dyDescent="0.2">
      <c r="G24" t="s">
        <v>44</v>
      </c>
    </row>
    <row r="25" spans="1:17" x14ac:dyDescent="0.2">
      <c r="A25" s="6"/>
      <c r="B25" s="6" t="s">
        <v>7</v>
      </c>
      <c r="C25" s="6" t="s">
        <v>0</v>
      </c>
    </row>
    <row r="26" spans="1:17" x14ac:dyDescent="0.2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 x14ac:dyDescent="0.2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 x14ac:dyDescent="0.2">
      <c r="G28" t="s">
        <v>47</v>
      </c>
      <c r="H28">
        <f>H27*1000</f>
        <v>222.6825</v>
      </c>
    </row>
    <row r="30" spans="1:17" x14ac:dyDescent="0.2">
      <c r="A30" t="s">
        <v>30</v>
      </c>
      <c r="F30" s="5" t="s">
        <v>49</v>
      </c>
      <c r="G30" t="s">
        <v>50</v>
      </c>
    </row>
    <row r="31" spans="1:17" x14ac:dyDescent="0.2">
      <c r="B31" t="s">
        <v>28</v>
      </c>
      <c r="C31" t="s">
        <v>29</v>
      </c>
      <c r="G31" s="5" t="s">
        <v>56</v>
      </c>
    </row>
    <row r="32" spans="1:17" x14ac:dyDescent="0.2">
      <c r="B32">
        <v>40.810494300000002</v>
      </c>
      <c r="C32">
        <v>-96.689130800000001</v>
      </c>
      <c r="G32" s="5"/>
    </row>
    <row r="33" spans="2:8" x14ac:dyDescent="0.2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8" x14ac:dyDescent="0.2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8" x14ac:dyDescent="0.2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8" x14ac:dyDescent="0.2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8" x14ac:dyDescent="0.2">
      <c r="B37">
        <v>40.810901299999998</v>
      </c>
      <c r="C37">
        <v>-96.689129500000007</v>
      </c>
    </row>
    <row r="38" spans="2:8" x14ac:dyDescent="0.2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8" x14ac:dyDescent="0.2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8" x14ac:dyDescent="0.2">
      <c r="B40">
        <v>40.810997800000003</v>
      </c>
      <c r="C40">
        <v>-96.688996000000003</v>
      </c>
    </row>
    <row r="41" spans="2:8" x14ac:dyDescent="0.2">
      <c r="B41">
        <v>40.811018099999998</v>
      </c>
      <c r="C41">
        <v>-96.688941700000001</v>
      </c>
      <c r="G41" s="5" t="s">
        <v>57</v>
      </c>
    </row>
    <row r="42" spans="2:8" x14ac:dyDescent="0.2">
      <c r="B42">
        <v>40.811034800000002</v>
      </c>
      <c r="C42">
        <v>-96.688892100000004</v>
      </c>
    </row>
    <row r="43" spans="2:8" x14ac:dyDescent="0.2">
      <c r="B43">
        <v>40.811051599999999</v>
      </c>
      <c r="C43">
        <v>-96.688799500000002</v>
      </c>
      <c r="G43" t="s">
        <v>64</v>
      </c>
    </row>
    <row r="44" spans="2:8" x14ac:dyDescent="0.2">
      <c r="B44">
        <v>40.811084000000001</v>
      </c>
      <c r="C44">
        <v>-96.688731099999998</v>
      </c>
      <c r="G44" t="s">
        <v>63</v>
      </c>
    </row>
    <row r="45" spans="2:8" x14ac:dyDescent="0.2">
      <c r="B45">
        <v>40.811149999999998</v>
      </c>
      <c r="C45">
        <v>-96.688690899999997</v>
      </c>
    </row>
    <row r="46" spans="2:8" x14ac:dyDescent="0.2">
      <c r="B46">
        <v>40.811249500000002</v>
      </c>
      <c r="C46">
        <v>-96.688685500000005</v>
      </c>
      <c r="G46" t="s">
        <v>62</v>
      </c>
    </row>
    <row r="47" spans="2:8" x14ac:dyDescent="0.2">
      <c r="B47">
        <v>40.811295200000004</v>
      </c>
      <c r="C47">
        <v>-96.688648000000001</v>
      </c>
    </row>
    <row r="48" spans="2:8" x14ac:dyDescent="0.2">
      <c r="B48">
        <v>40.811365199999997</v>
      </c>
      <c r="C48">
        <v>-96.688583600000001</v>
      </c>
      <c r="G48" t="s">
        <v>60</v>
      </c>
    </row>
    <row r="49" spans="2:8" x14ac:dyDescent="0.2">
      <c r="B49">
        <v>40.811436299999997</v>
      </c>
      <c r="C49">
        <v>-96.688574200000005</v>
      </c>
    </row>
    <row r="50" spans="2:8" x14ac:dyDescent="0.2">
      <c r="B50">
        <v>40.811520600000001</v>
      </c>
      <c r="C50">
        <v>-96.688608900000006</v>
      </c>
      <c r="G50" t="s">
        <v>61</v>
      </c>
    </row>
    <row r="51" spans="2:8" x14ac:dyDescent="0.2">
      <c r="B51">
        <v>40.811566300000003</v>
      </c>
      <c r="C51">
        <v>-96.688666600000005</v>
      </c>
      <c r="G51" s="5"/>
    </row>
    <row r="52" spans="2:8" x14ac:dyDescent="0.2">
      <c r="B52">
        <v>40.811594700000001</v>
      </c>
      <c r="C52">
        <v>-96.688717499999996</v>
      </c>
      <c r="G52" s="5" t="s">
        <v>55</v>
      </c>
    </row>
    <row r="53" spans="2:8" x14ac:dyDescent="0.2">
      <c r="B53">
        <v>40.811673900000002</v>
      </c>
      <c r="C53">
        <v>-96.688775199999995</v>
      </c>
    </row>
    <row r="54" spans="2:8" x14ac:dyDescent="0.2">
      <c r="B54">
        <v>40.811719500000002</v>
      </c>
      <c r="C54">
        <v>-96.688779199999999</v>
      </c>
      <c r="G54" s="5" t="s">
        <v>81</v>
      </c>
    </row>
    <row r="55" spans="2:8" x14ac:dyDescent="0.2">
      <c r="B55">
        <v>40.811813399999998</v>
      </c>
      <c r="C55">
        <v>-96.688735699999995</v>
      </c>
    </row>
    <row r="56" spans="2:8" x14ac:dyDescent="0.2">
      <c r="B56">
        <v>40.811899199999999</v>
      </c>
      <c r="C56">
        <v>-96.688716200000002</v>
      </c>
      <c r="G56" t="s">
        <v>82</v>
      </c>
    </row>
    <row r="57" spans="2:8" x14ac:dyDescent="0.2">
      <c r="B57">
        <v>40.811943800000002</v>
      </c>
      <c r="C57">
        <v>-96.688692099999997</v>
      </c>
    </row>
    <row r="58" spans="2:8" x14ac:dyDescent="0.2">
      <c r="B58">
        <v>40.811992600000004</v>
      </c>
      <c r="C58">
        <v>-96.688673300000005</v>
      </c>
      <c r="G58" t="s">
        <v>83</v>
      </c>
    </row>
    <row r="59" spans="2:8" x14ac:dyDescent="0.2">
      <c r="B59">
        <v>40.812033200000002</v>
      </c>
      <c r="C59">
        <v>-96.688637099999994</v>
      </c>
      <c r="G59" t="s">
        <v>84</v>
      </c>
      <c r="H59" t="s">
        <v>87</v>
      </c>
    </row>
    <row r="60" spans="2:8" x14ac:dyDescent="0.2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</row>
    <row r="61" spans="2:8" x14ac:dyDescent="0.2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</row>
    <row r="62" spans="2:8" x14ac:dyDescent="0.2">
      <c r="B62">
        <v>40.812021000000001</v>
      </c>
      <c r="C62">
        <v>-96.688399700000005</v>
      </c>
    </row>
    <row r="63" spans="2:8" x14ac:dyDescent="0.2">
      <c r="B63">
        <v>40.811991599999999</v>
      </c>
      <c r="C63">
        <v>-96.688331300000002</v>
      </c>
      <c r="G63" t="s">
        <v>86</v>
      </c>
    </row>
    <row r="64" spans="2:8" x14ac:dyDescent="0.2">
      <c r="B64">
        <v>40.811976299999998</v>
      </c>
      <c r="C64">
        <v>-96.688227999999995</v>
      </c>
      <c r="G64" t="s">
        <v>84</v>
      </c>
      <c r="H64" t="s">
        <v>87</v>
      </c>
    </row>
    <row r="65" spans="1:18" x14ac:dyDescent="0.2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 x14ac:dyDescent="0.2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 x14ac:dyDescent="0.2">
      <c r="B67">
        <v>40.811956500000001</v>
      </c>
      <c r="C67">
        <v>-96.688014100000004</v>
      </c>
    </row>
    <row r="68" spans="1:18" x14ac:dyDescent="0.2">
      <c r="G68" t="s">
        <v>62</v>
      </c>
      <c r="H68">
        <f>(H60-H65)/H39</f>
        <v>27688.795976844434</v>
      </c>
    </row>
    <row r="69" spans="1:18" x14ac:dyDescent="0.2">
      <c r="A69" t="s">
        <v>37</v>
      </c>
      <c r="C69" s="4" t="s">
        <v>38</v>
      </c>
      <c r="G69" t="s">
        <v>60</v>
      </c>
      <c r="H69">
        <f>(H61-H66)/H38</f>
        <v>20264.409574938942</v>
      </c>
    </row>
    <row r="70" spans="1:18" x14ac:dyDescent="0.2">
      <c r="P70" t="s">
        <v>76</v>
      </c>
      <c r="Q70">
        <v>-1.18586005365013</v>
      </c>
      <c r="R70">
        <f>10.9732045528581-3.75</f>
        <v>7.2232045528580997</v>
      </c>
    </row>
    <row r="71" spans="1:18" x14ac:dyDescent="0.2">
      <c r="A71" t="s">
        <v>39</v>
      </c>
      <c r="B71">
        <v>96</v>
      </c>
      <c r="G71" t="s">
        <v>55</v>
      </c>
      <c r="H71">
        <f>H68/H69</f>
        <v>1.3663756584888245</v>
      </c>
      <c r="P71" t="s">
        <v>77</v>
      </c>
      <c r="Q71">
        <v>0</v>
      </c>
      <c r="R71">
        <f>-17.7259100656024-(-8.333)</f>
        <v>-9.3929100656023987</v>
      </c>
    </row>
    <row r="72" spans="1:18" x14ac:dyDescent="0.2">
      <c r="A72" t="s">
        <v>40</v>
      </c>
      <c r="B72">
        <v>800</v>
      </c>
      <c r="G72" t="s">
        <v>88</v>
      </c>
      <c r="H72">
        <f>1/H71</f>
        <v>0.73186315475348385</v>
      </c>
    </row>
    <row r="73" spans="1:18" x14ac:dyDescent="0.2">
      <c r="A73" t="s">
        <v>41</v>
      </c>
      <c r="B73">
        <v>360</v>
      </c>
      <c r="P73" t="s">
        <v>75</v>
      </c>
      <c r="Q73">
        <v>1.669</v>
      </c>
      <c r="R73">
        <v>0.46700000000000003</v>
      </c>
    </row>
    <row r="74" spans="1:18" x14ac:dyDescent="0.2">
      <c r="G74" t="s">
        <v>92</v>
      </c>
    </row>
    <row r="75" spans="1:18" x14ac:dyDescent="0.2">
      <c r="A75" t="s">
        <v>42</v>
      </c>
      <c r="P75" t="s">
        <v>73</v>
      </c>
      <c r="Q75" s="8" t="s">
        <v>65</v>
      </c>
      <c r="R75" s="8" t="s">
        <v>66</v>
      </c>
    </row>
    <row r="76" spans="1:18" x14ac:dyDescent="0.2">
      <c r="A76" t="s">
        <v>40</v>
      </c>
      <c r="B76">
        <f>B72/$B$71</f>
        <v>8.3333333333333339</v>
      </c>
      <c r="G76" t="s">
        <v>90</v>
      </c>
      <c r="H76">
        <f>(H61-H66)/(G61-G66)</f>
        <v>20264.409574938942</v>
      </c>
      <c r="P76" t="s">
        <v>74</v>
      </c>
      <c r="Q76" s="8">
        <f>0+$Q$73</f>
        <v>1.669</v>
      </c>
      <c r="R76" s="8">
        <f>0+$R$73</f>
        <v>0.46700000000000003</v>
      </c>
    </row>
    <row r="77" spans="1:18" x14ac:dyDescent="0.2">
      <c r="A77" t="s">
        <v>41</v>
      </c>
      <c r="B77">
        <f>B73/$B$71</f>
        <v>3.75</v>
      </c>
      <c r="G77" t="s">
        <v>91</v>
      </c>
      <c r="H77">
        <f>H61-G61*H76</f>
        <v>1959480.1226252159</v>
      </c>
      <c r="Q77" s="8">
        <f>3.75+$Q$73</f>
        <v>5.4190000000000005</v>
      </c>
      <c r="R77" s="8">
        <f>0+$R$73</f>
        <v>0.46700000000000003</v>
      </c>
    </row>
    <row r="78" spans="1:18" x14ac:dyDescent="0.2">
      <c r="Q78" s="8">
        <f>3.75+$Q$73</f>
        <v>5.4190000000000005</v>
      </c>
      <c r="R78" s="8">
        <f>-8.333+$R$73</f>
        <v>-7.8660000000000005</v>
      </c>
    </row>
    <row r="79" spans="1:18" x14ac:dyDescent="0.2">
      <c r="A79" t="s">
        <v>43</v>
      </c>
      <c r="G79" t="s">
        <v>89</v>
      </c>
      <c r="Q79" s="8">
        <f t="shared" ref="Q79:Q80" si="4">0+$Q$73</f>
        <v>1.669</v>
      </c>
      <c r="R79" s="8">
        <f>-8.333+$R$73</f>
        <v>-7.8660000000000005</v>
      </c>
    </row>
    <row r="80" spans="1:18" x14ac:dyDescent="0.2">
      <c r="A80" t="s">
        <v>40</v>
      </c>
      <c r="B80">
        <f>B72/$B$71*25.4</f>
        <v>211.66666666666666</v>
      </c>
      <c r="Q80" s="8">
        <f t="shared" si="4"/>
        <v>1.669</v>
      </c>
      <c r="R80" s="8">
        <f t="shared" ref="R80" si="5">0+$R$73</f>
        <v>0.46700000000000003</v>
      </c>
    </row>
    <row r="81" spans="1:18" x14ac:dyDescent="0.2">
      <c r="A81" t="s">
        <v>41</v>
      </c>
      <c r="B81">
        <f>B73/$B$71*25.4</f>
        <v>95.25</v>
      </c>
      <c r="G81" t="s">
        <v>90</v>
      </c>
      <c r="H81">
        <f>(H60-H65)/(G60-G65)</f>
        <v>27688.795976844434</v>
      </c>
      <c r="Q81" s="8"/>
      <c r="R81" s="8"/>
    </row>
    <row r="82" spans="1:18" x14ac:dyDescent="0.2">
      <c r="G82" t="s">
        <v>91</v>
      </c>
      <c r="H82">
        <f>H61-G61*H81</f>
        <v>2677328.5717170532</v>
      </c>
      <c r="P82" t="s">
        <v>78</v>
      </c>
      <c r="Q82" s="8">
        <f>AVERAGE(Q76:Q79)</f>
        <v>3.5440000000000005</v>
      </c>
      <c r="R82" s="8">
        <f>AVERAGE(R76:R79)</f>
        <v>-3.6995000000000005</v>
      </c>
    </row>
    <row r="83" spans="1:18" x14ac:dyDescent="0.2">
      <c r="Q83" s="8"/>
      <c r="R83" s="8"/>
    </row>
    <row r="84" spans="1:18" x14ac:dyDescent="0.2">
      <c r="Q84">
        <f>Q82</f>
        <v>3.5440000000000005</v>
      </c>
      <c r="R84">
        <f>R76</f>
        <v>0.46700000000000003</v>
      </c>
    </row>
    <row r="85" spans="1:18" x14ac:dyDescent="0.2">
      <c r="H85" t="s">
        <v>85</v>
      </c>
      <c r="I85" t="s">
        <v>93</v>
      </c>
      <c r="K85" t="s">
        <v>65</v>
      </c>
      <c r="L85" t="s">
        <v>66</v>
      </c>
      <c r="Q85">
        <f>Q82</f>
        <v>3.5440000000000005</v>
      </c>
      <c r="R85">
        <f>R79</f>
        <v>-7.8660000000000005</v>
      </c>
    </row>
    <row r="86" spans="1:18" x14ac:dyDescent="0.2">
      <c r="H86">
        <f>$H$76*C32+$H$77</f>
        <v>131.97464917204343</v>
      </c>
      <c r="I86">
        <f>B32*$H$81+$H$82</f>
        <v>3807322.0221039262</v>
      </c>
      <c r="K86">
        <f>H86/25.4</f>
        <v>5.1958523296080097</v>
      </c>
      <c r="L86">
        <f>I86/25.4</f>
        <v>149894.56779936719</v>
      </c>
    </row>
    <row r="87" spans="1:18" x14ac:dyDescent="0.2">
      <c r="H87">
        <f t="shared" ref="H87:H131" si="6">$H$76*C33+$H$77</f>
        <v>131.83887762809172</v>
      </c>
      <c r="I87">
        <f t="shared" ref="I87:I131" si="7">B33*$H$81+$H$82</f>
        <v>3807323.4840723537</v>
      </c>
      <c r="K87">
        <f t="shared" ref="K87:K122" si="8">H87/25.4</f>
        <v>5.1905069932319581</v>
      </c>
      <c r="L87">
        <f t="shared" ref="L87:L122" si="9">I87/25.4</f>
        <v>149894.62535717929</v>
      </c>
      <c r="Q87">
        <f>Q76</f>
        <v>1.669</v>
      </c>
      <c r="R87">
        <f>R82</f>
        <v>-3.6995000000000005</v>
      </c>
    </row>
    <row r="88" spans="1:18" x14ac:dyDescent="0.2">
      <c r="H88">
        <f t="shared" si="6"/>
        <v>131.45790672814474</v>
      </c>
      <c r="I88">
        <f t="shared" si="7"/>
        <v>3807325.9289930384</v>
      </c>
      <c r="K88">
        <f t="shared" si="8"/>
        <v>5.1755081389033366</v>
      </c>
      <c r="L88">
        <f t="shared" si="9"/>
        <v>149894.72161389916</v>
      </c>
      <c r="Q88">
        <f>Q78</f>
        <v>5.4190000000000005</v>
      </c>
      <c r="R88">
        <f>R82</f>
        <v>-3.6995000000000005</v>
      </c>
    </row>
    <row r="89" spans="1:18" x14ac:dyDescent="0.2">
      <c r="H89">
        <f t="shared" si="6"/>
        <v>131.29579145135358</v>
      </c>
      <c r="I89">
        <f t="shared" si="7"/>
        <v>3807327.98073282</v>
      </c>
      <c r="K89">
        <f t="shared" si="8"/>
        <v>5.1691256476910858</v>
      </c>
      <c r="L89">
        <f t="shared" si="9"/>
        <v>149894.80239105591</v>
      </c>
    </row>
    <row r="90" spans="1:18" x14ac:dyDescent="0.2">
      <c r="H90">
        <f t="shared" si="6"/>
        <v>131.45790672814474</v>
      </c>
      <c r="I90">
        <f t="shared" si="7"/>
        <v>3807331.0708024511</v>
      </c>
      <c r="K90">
        <f t="shared" si="8"/>
        <v>5.1755081389033366</v>
      </c>
      <c r="L90">
        <f t="shared" si="9"/>
        <v>149894.92404734061</v>
      </c>
      <c r="P90" t="s">
        <v>42</v>
      </c>
    </row>
    <row r="91" spans="1:18" x14ac:dyDescent="0.2">
      <c r="H91">
        <f t="shared" si="6"/>
        <v>132.00099290441722</v>
      </c>
      <c r="I91">
        <f t="shared" si="7"/>
        <v>3807333.2914438881</v>
      </c>
      <c r="K91">
        <f t="shared" si="8"/>
        <v>5.1968894844258751</v>
      </c>
      <c r="L91">
        <f t="shared" si="9"/>
        <v>149895.01147416883</v>
      </c>
      <c r="P91" t="s">
        <v>79</v>
      </c>
    </row>
    <row r="92" spans="1:18" x14ac:dyDescent="0.2">
      <c r="H92">
        <f t="shared" si="6"/>
        <v>132.35562007222325</v>
      </c>
      <c r="I92">
        <f t="shared" si="7"/>
        <v>3807334.2328629517</v>
      </c>
      <c r="K92">
        <f t="shared" si="8"/>
        <v>5.2108511839457972</v>
      </c>
      <c r="L92">
        <f t="shared" si="9"/>
        <v>149895.0485379115</v>
      </c>
      <c r="P92">
        <v>4.29</v>
      </c>
      <c r="Q92">
        <v>-7.835</v>
      </c>
    </row>
    <row r="93" spans="1:18" x14ac:dyDescent="0.2">
      <c r="H93">
        <f t="shared" si="6"/>
        <v>133.30602088128217</v>
      </c>
      <c r="I93">
        <f t="shared" si="7"/>
        <v>3807335.2324284865</v>
      </c>
      <c r="K93">
        <f t="shared" si="8"/>
        <v>5.2482685386331562</v>
      </c>
      <c r="L93">
        <f t="shared" si="9"/>
        <v>149895.0878908853</v>
      </c>
      <c r="P93">
        <v>6.1649999999999991</v>
      </c>
      <c r="Q93">
        <v>-12.0015</v>
      </c>
    </row>
    <row r="94" spans="1:18" x14ac:dyDescent="0.2">
      <c r="H94">
        <f t="shared" si="6"/>
        <v>134.70629158290103</v>
      </c>
      <c r="I94">
        <f t="shared" si="7"/>
        <v>3807335.9634127002</v>
      </c>
      <c r="K94">
        <f t="shared" si="8"/>
        <v>5.3033973064134265</v>
      </c>
      <c r="L94">
        <f t="shared" si="9"/>
        <v>149895.11666979134</v>
      </c>
      <c r="P94" t="s">
        <v>80</v>
      </c>
    </row>
    <row r="95" spans="1:18" x14ac:dyDescent="0.2">
      <c r="H95">
        <f t="shared" si="6"/>
        <v>135.80664902273566</v>
      </c>
      <c r="I95">
        <f t="shared" si="7"/>
        <v>3807336.5254952586</v>
      </c>
      <c r="K95">
        <f t="shared" si="8"/>
        <v>5.3467184654620343</v>
      </c>
      <c r="L95">
        <f t="shared" si="9"/>
        <v>149895.13879902594</v>
      </c>
      <c r="P95">
        <v>1.669</v>
      </c>
      <c r="Q95">
        <v>0.46700000000000003</v>
      </c>
    </row>
    <row r="96" spans="1:18" x14ac:dyDescent="0.2">
      <c r="H96">
        <f t="shared" si="6"/>
        <v>136.81176373758353</v>
      </c>
      <c r="I96">
        <f t="shared" si="7"/>
        <v>3807336.9878981514</v>
      </c>
      <c r="K96">
        <f t="shared" si="8"/>
        <v>5.3862899109284861</v>
      </c>
      <c r="L96">
        <f t="shared" si="9"/>
        <v>149895.15700386424</v>
      </c>
      <c r="P96">
        <v>3.5440000000000005</v>
      </c>
      <c r="Q96">
        <v>-3.6995000000000005</v>
      </c>
    </row>
    <row r="97" spans="8:17" x14ac:dyDescent="0.2">
      <c r="H97">
        <f t="shared" si="6"/>
        <v>138.68824806436896</v>
      </c>
      <c r="I97">
        <f t="shared" si="7"/>
        <v>3807337.4530699234</v>
      </c>
      <c r="K97">
        <f t="shared" si="8"/>
        <v>5.4601672466286999</v>
      </c>
      <c r="L97">
        <f t="shared" si="9"/>
        <v>149895.17531771353</v>
      </c>
    </row>
    <row r="98" spans="8:17" x14ac:dyDescent="0.2">
      <c r="H98">
        <f t="shared" si="6"/>
        <v>140.07433367939666</v>
      </c>
      <c r="I98">
        <f t="shared" si="7"/>
        <v>3807338.3501869133</v>
      </c>
      <c r="K98">
        <f t="shared" si="8"/>
        <v>5.51473754643294</v>
      </c>
      <c r="L98">
        <f t="shared" si="9"/>
        <v>149895.21063728005</v>
      </c>
      <c r="P98" t="s">
        <v>43</v>
      </c>
    </row>
    <row r="99" spans="8:17" x14ac:dyDescent="0.2">
      <c r="H99">
        <f t="shared" si="6"/>
        <v>140.88896294427104</v>
      </c>
      <c r="I99">
        <f t="shared" si="7"/>
        <v>3807340.1776474481</v>
      </c>
      <c r="K99">
        <f t="shared" si="8"/>
        <v>5.5468095647350806</v>
      </c>
      <c r="L99">
        <f t="shared" si="9"/>
        <v>149895.2825845452</v>
      </c>
      <c r="P99" t="s">
        <v>79</v>
      </c>
    </row>
    <row r="100" spans="8:17" x14ac:dyDescent="0.2">
      <c r="H100">
        <f t="shared" si="6"/>
        <v>140.99839075584896</v>
      </c>
      <c r="I100">
        <f t="shared" si="7"/>
        <v>3807342.9326826474</v>
      </c>
      <c r="K100">
        <f t="shared" si="8"/>
        <v>5.5511177462932668</v>
      </c>
      <c r="L100">
        <f t="shared" si="9"/>
        <v>149895.39105049794</v>
      </c>
      <c r="P100">
        <f>P92*25.4</f>
        <v>108.96599999999999</v>
      </c>
      <c r="Q100">
        <f>Q92*25.4</f>
        <v>-199.00899999999999</v>
      </c>
    </row>
    <row r="101" spans="8:17" x14ac:dyDescent="0.2">
      <c r="H101">
        <f t="shared" si="6"/>
        <v>141.75830611493438</v>
      </c>
      <c r="I101">
        <f t="shared" si="7"/>
        <v>3807344.1980606238</v>
      </c>
      <c r="K101">
        <f t="shared" si="8"/>
        <v>5.5810356738163147</v>
      </c>
      <c r="L101">
        <f t="shared" si="9"/>
        <v>149895.4408685285</v>
      </c>
      <c r="P101">
        <f>P93*25.4</f>
        <v>156.59099999999998</v>
      </c>
      <c r="Q101">
        <f>Q93*25.4</f>
        <v>-304.8381</v>
      </c>
    </row>
    <row r="102" spans="8:17" x14ac:dyDescent="0.2">
      <c r="H102">
        <f t="shared" si="6"/>
        <v>143.0633340915665</v>
      </c>
      <c r="I102">
        <f t="shared" si="7"/>
        <v>3807346.136276342</v>
      </c>
      <c r="K102">
        <f t="shared" si="8"/>
        <v>5.6324147280144299</v>
      </c>
      <c r="L102">
        <f t="shared" si="9"/>
        <v>149895.51717623393</v>
      </c>
      <c r="P102" t="s">
        <v>80</v>
      </c>
    </row>
    <row r="103" spans="8:17" x14ac:dyDescent="0.2">
      <c r="H103">
        <f t="shared" si="6"/>
        <v>143.25381954154</v>
      </c>
      <c r="I103">
        <f t="shared" si="7"/>
        <v>3807348.104949736</v>
      </c>
      <c r="K103">
        <f t="shared" si="8"/>
        <v>5.6399141551787402</v>
      </c>
      <c r="L103">
        <f t="shared" si="9"/>
        <v>149895.59468306048</v>
      </c>
      <c r="P103">
        <f>P95*25.4</f>
        <v>42.392600000000002</v>
      </c>
      <c r="Q103">
        <f>Q95*25.4</f>
        <v>11.861800000000001</v>
      </c>
    </row>
    <row r="104" spans="8:17" x14ac:dyDescent="0.2">
      <c r="H104">
        <f t="shared" si="6"/>
        <v>142.55064452928491</v>
      </c>
      <c r="I104">
        <f t="shared" si="7"/>
        <v>3807350.439115237</v>
      </c>
      <c r="K104">
        <f t="shared" si="8"/>
        <v>5.612230099578146</v>
      </c>
      <c r="L104">
        <f t="shared" si="9"/>
        <v>149895.68657934005</v>
      </c>
      <c r="P104">
        <f>P96*25.4</f>
        <v>90.017600000000002</v>
      </c>
      <c r="Q104">
        <f>Q96*25.4</f>
        <v>-93.967300000000009</v>
      </c>
    </row>
    <row r="105" spans="8:17" x14ac:dyDescent="0.2">
      <c r="H105">
        <f t="shared" si="6"/>
        <v>141.38138809683733</v>
      </c>
      <c r="I105">
        <f t="shared" si="7"/>
        <v>3807351.7044932134</v>
      </c>
      <c r="K105">
        <f t="shared" si="8"/>
        <v>5.5661963817652493</v>
      </c>
      <c r="L105">
        <f t="shared" si="9"/>
        <v>149895.73639737061</v>
      </c>
    </row>
    <row r="106" spans="8:17" x14ac:dyDescent="0.2">
      <c r="H106">
        <f t="shared" si="6"/>
        <v>140.34992964961566</v>
      </c>
      <c r="I106">
        <f t="shared" si="7"/>
        <v>3807352.4908550186</v>
      </c>
      <c r="K106">
        <f t="shared" si="8"/>
        <v>5.5255877814809322</v>
      </c>
      <c r="L106">
        <f t="shared" si="9"/>
        <v>149895.7673564968</v>
      </c>
    </row>
    <row r="107" spans="8:17" x14ac:dyDescent="0.2">
      <c r="H107">
        <f t="shared" si="6"/>
        <v>139.18067321716808</v>
      </c>
      <c r="I107">
        <f t="shared" si="7"/>
        <v>3807354.6838076604</v>
      </c>
      <c r="K107">
        <f t="shared" si="8"/>
        <v>5.4795540636680347</v>
      </c>
      <c r="L107">
        <f t="shared" si="9"/>
        <v>149895.85369321497</v>
      </c>
    </row>
    <row r="108" spans="8:17" x14ac:dyDescent="0.2">
      <c r="H108">
        <f t="shared" si="6"/>
        <v>139.0996155787725</v>
      </c>
      <c r="I108">
        <f t="shared" si="7"/>
        <v>3807355.9464167571</v>
      </c>
      <c r="K108">
        <f t="shared" si="8"/>
        <v>5.4763628180619097</v>
      </c>
      <c r="L108">
        <f t="shared" si="9"/>
        <v>149895.90340223454</v>
      </c>
    </row>
    <row r="109" spans="8:17" x14ac:dyDescent="0.2">
      <c r="H109">
        <f t="shared" si="6"/>
        <v>139.98111739521846</v>
      </c>
      <c r="I109">
        <f t="shared" si="7"/>
        <v>3807358.5463946993</v>
      </c>
      <c r="K109">
        <f t="shared" si="8"/>
        <v>5.511067613984979</v>
      </c>
      <c r="L109">
        <f t="shared" si="9"/>
        <v>149896.00576357084</v>
      </c>
    </row>
    <row r="110" spans="8:17" x14ac:dyDescent="0.2">
      <c r="H110">
        <f t="shared" si="6"/>
        <v>140.37627338198945</v>
      </c>
      <c r="I110">
        <f t="shared" si="7"/>
        <v>3807360.9220933937</v>
      </c>
      <c r="K110">
        <f t="shared" si="8"/>
        <v>5.5266249362987976</v>
      </c>
      <c r="L110">
        <f t="shared" si="9"/>
        <v>149896.09929501551</v>
      </c>
    </row>
    <row r="111" spans="8:17" x14ac:dyDescent="0.2">
      <c r="H111">
        <f t="shared" si="6"/>
        <v>140.8646456527058</v>
      </c>
      <c r="I111">
        <f t="shared" si="7"/>
        <v>3807362.1570136943</v>
      </c>
      <c r="K111">
        <f t="shared" si="8"/>
        <v>5.5458521910514103</v>
      </c>
      <c r="L111">
        <f t="shared" si="9"/>
        <v>149896.14791392497</v>
      </c>
    </row>
    <row r="112" spans="8:17" x14ac:dyDescent="0.2">
      <c r="H112">
        <f t="shared" si="6"/>
        <v>141.24561655265279</v>
      </c>
      <c r="I112">
        <f t="shared" si="7"/>
        <v>3807363.5082269381</v>
      </c>
      <c r="K112">
        <f t="shared" si="8"/>
        <v>5.5608510453800317</v>
      </c>
      <c r="L112">
        <f t="shared" si="9"/>
        <v>149896.20111129677</v>
      </c>
    </row>
    <row r="113" spans="8:12" x14ac:dyDescent="0.2">
      <c r="H113">
        <f t="shared" si="6"/>
        <v>141.97918817936443</v>
      </c>
      <c r="I113">
        <f t="shared" si="7"/>
        <v>3807364.6323920544</v>
      </c>
      <c r="K113">
        <f t="shared" si="8"/>
        <v>5.5897318180852142</v>
      </c>
      <c r="L113">
        <f t="shared" si="9"/>
        <v>149896.24536976594</v>
      </c>
    </row>
    <row r="114" spans="8:12" x14ac:dyDescent="0.2">
      <c r="H114">
        <f t="shared" si="6"/>
        <v>143.14844461181201</v>
      </c>
      <c r="I114">
        <f t="shared" si="7"/>
        <v>3807365.0255729575</v>
      </c>
      <c r="K114">
        <f t="shared" si="8"/>
        <v>5.6357655358981109</v>
      </c>
      <c r="L114">
        <f t="shared" si="9"/>
        <v>149896.26084932903</v>
      </c>
    </row>
    <row r="115" spans="8:12" x14ac:dyDescent="0.2">
      <c r="H115">
        <f t="shared" si="6"/>
        <v>144.77972958260216</v>
      </c>
      <c r="I115">
        <f t="shared" si="7"/>
        <v>3807364.8289825059</v>
      </c>
      <c r="K115">
        <f t="shared" si="8"/>
        <v>5.6999893536457549</v>
      </c>
      <c r="L115">
        <f t="shared" si="9"/>
        <v>149896.25310954748</v>
      </c>
    </row>
    <row r="116" spans="8:12" x14ac:dyDescent="0.2">
      <c r="H116">
        <f t="shared" si="6"/>
        <v>146.78995901229791</v>
      </c>
      <c r="I116">
        <f t="shared" si="7"/>
        <v>3807364.2945887437</v>
      </c>
      <c r="K116">
        <f t="shared" si="8"/>
        <v>5.7791322445786584</v>
      </c>
      <c r="L116">
        <f t="shared" si="9"/>
        <v>149896.23207042299</v>
      </c>
    </row>
    <row r="117" spans="8:12" x14ac:dyDescent="0.2">
      <c r="H117">
        <f t="shared" si="6"/>
        <v>148.17604462732561</v>
      </c>
      <c r="I117">
        <f t="shared" si="7"/>
        <v>3807363.4805381419</v>
      </c>
      <c r="K117">
        <f t="shared" si="8"/>
        <v>5.8337025443828985</v>
      </c>
      <c r="L117">
        <f t="shared" si="9"/>
        <v>149896.2000211867</v>
      </c>
    </row>
    <row r="118" spans="8:12" x14ac:dyDescent="0.2">
      <c r="H118">
        <f t="shared" si="6"/>
        <v>150.26935813645832</v>
      </c>
      <c r="I118">
        <f t="shared" si="7"/>
        <v>3807363.0568995634</v>
      </c>
      <c r="K118">
        <f t="shared" si="8"/>
        <v>5.9161164620652889</v>
      </c>
      <c r="L118">
        <f t="shared" si="9"/>
        <v>149896.18334250251</v>
      </c>
    </row>
    <row r="119" spans="8:12" x14ac:dyDescent="0.2">
      <c r="H119">
        <f t="shared" si="6"/>
        <v>152.00804447801784</v>
      </c>
      <c r="I119">
        <f t="shared" si="7"/>
        <v>3807362.7218651325</v>
      </c>
      <c r="K119">
        <f t="shared" si="8"/>
        <v>5.9845686802369231</v>
      </c>
      <c r="L119">
        <f t="shared" si="9"/>
        <v>149896.17015217058</v>
      </c>
    </row>
    <row r="120" spans="8:12" x14ac:dyDescent="0.2">
      <c r="H120">
        <f t="shared" si="6"/>
        <v>153.5846155427862</v>
      </c>
      <c r="I120">
        <f t="shared" si="7"/>
        <v>3807362.6360298647</v>
      </c>
      <c r="K120">
        <f t="shared" si="8"/>
        <v>6.0466384071963075</v>
      </c>
      <c r="L120">
        <f t="shared" si="9"/>
        <v>149896.16677282934</v>
      </c>
    </row>
    <row r="121" spans="8:12" x14ac:dyDescent="0.2">
      <c r="H121">
        <f t="shared" si="6"/>
        <v>154.60391534445807</v>
      </c>
      <c r="I121">
        <f t="shared" si="7"/>
        <v>3807362.5086614033</v>
      </c>
      <c r="K121">
        <f t="shared" si="8"/>
        <v>6.0867683206479564</v>
      </c>
      <c r="L121">
        <f t="shared" si="9"/>
        <v>149896.16175832297</v>
      </c>
    </row>
  </sheetData>
  <hyperlinks>
    <hyperlink ref="A7" r:id="rId1" display="https://github.com/Frederic-jyrg/ouitoo/blob/main/info/union-plaza-ocad-4000-04-09-2021.png" xr:uid="{F36797D3-B7CD-4738-8373-01049BDD9CE9}"/>
    <hyperlink ref="B15" r:id="rId2" xr:uid="{4725586A-6540-4898-9BA4-B4F900DC2A33}"/>
    <hyperlink ref="B4" r:id="rId3" location=":~:text=9%2D20%2D2019-,UNION%20PLAZA%3A,-name%20of%20the" xr:uid="{6DA38D4F-150B-4785-8717-B6A0B13A8407}"/>
    <hyperlink ref="B13" r:id="rId4" xr:uid="{73D06DC6-584C-453C-BCB1-0AB65A382E63}"/>
    <hyperlink ref="C69" r:id="rId5" xr:uid="{17666554-B772-4F05-8A41-16411EDCC2A2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PUBLIC</cp:lastModifiedBy>
  <dcterms:created xsi:type="dcterms:W3CDTF">2024-12-19T17:34:37Z</dcterms:created>
  <dcterms:modified xsi:type="dcterms:W3CDTF">2024-12-20T16:55:13Z</dcterms:modified>
</cp:coreProperties>
</file>