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lk\Documents\"/>
    </mc:Choice>
  </mc:AlternateContent>
  <bookViews>
    <workbookView xWindow="0" yWindow="0" windowWidth="28800" windowHeight="1221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97" i="1" l="1"/>
  <c r="Z197" i="1"/>
  <c r="Z198" i="1"/>
  <c r="T196" i="1" s="1"/>
  <c r="Y197" i="1"/>
  <c r="J197" i="1"/>
  <c r="K198" i="1"/>
  <c r="E196" i="1" s="1"/>
  <c r="K197" i="1"/>
  <c r="E197" i="1" l="1"/>
  <c r="L32" i="1"/>
  <c r="L33" i="1"/>
  <c r="L34" i="1"/>
  <c r="L31" i="1"/>
  <c r="K32" i="1"/>
  <c r="K33" i="1"/>
  <c r="M33" i="1" s="1"/>
  <c r="K34" i="1"/>
  <c r="H31" i="1"/>
  <c r="K31" i="1" s="1"/>
  <c r="M34" i="1" l="1"/>
  <c r="M31" i="1"/>
  <c r="M32" i="1"/>
</calcChain>
</file>

<file path=xl/sharedStrings.xml><?xml version="1.0" encoding="utf-8"?>
<sst xmlns="http://schemas.openxmlformats.org/spreadsheetml/2006/main" count="222" uniqueCount="171">
  <si>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</si>
  <si>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</si>
  <si>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</si>
  <si>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</si>
  <si>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</si>
  <si>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</si>
  <si>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</si>
  <si>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</si>
  <si>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</si>
  <si>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</si>
  <si>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</si>
  <si>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</si>
  <si>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</si>
  <si>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</si>
  <si>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</si>
  <si>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</si>
  <si>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</si>
  <si>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</si>
  <si>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</si>
  <si>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</si>
  <si>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</si>
  <si>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</si>
  <si>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</si>
  <si>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</si>
  <si>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</si>
  <si>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</si>
  <si>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</si>
  <si>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</si>
  <si>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</si>
  <si>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</si>
  <si>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</si>
  <si>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</si>
  <si>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</si>
  <si>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</si>
  <si>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</si>
  <si>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</si>
  <si>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</si>
  <si>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</si>
  <si>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</si>
  <si>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</si>
  <si>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</si>
  <si>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</si>
  <si>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</si>
  <si>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</si>
  <si>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</si>
  <si>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</si>
  <si>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</si>
  <si>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</si>
  <si>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</si>
  <si>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</si>
  <si>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</si>
  <si>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</si>
  <si>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</si>
  <si>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</si>
  <si>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</si>
  <si>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</si>
  <si>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</si>
  <si>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</si>
  <si>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</si>
  <si>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</si>
  <si>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</si>
  <si>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</si>
  <si>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</si>
  <si>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</si>
  <si>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</si>
  <si>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</si>
  <si>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</si>
  <si>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</si>
  <si>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</si>
  <si>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</si>
  <si>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</si>
  <si>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</si>
  <si>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</si>
  <si>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</si>
  <si>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</si>
  <si>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</si>
  <si>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</si>
  <si>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</si>
  <si>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</si>
  <si>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</si>
  <si>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</si>
  <si>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</si>
  <si>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</si>
  <si>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</si>
  <si>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</si>
  <si>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</si>
  <si>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</si>
  <si>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</si>
  <si>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</si>
  <si>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</si>
  <si>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</si>
  <si>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</si>
  <si>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</si>
  <si>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</si>
  <si>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</si>
  <si>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</si>
  <si>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</si>
  <si>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</si>
  <si>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Here, I want to compare, so-called Euler angles (see wikipedia article) to this online:</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</si>
  <si>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</si>
  <si>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</si>
  <si>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</si>
  <si>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</si>
  <si>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</si>
  <si>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</si>
  <si>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</si>
  <si>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</si>
  <si>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</si>
  <si>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</si>
  <si>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</si>
  <si>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</si>
  <si>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</si>
  <si>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</si>
  <si>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</si>
  <si>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</si>
  <si>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</si>
  <si>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</si>
  <si>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</si>
  <si>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</si>
  <si>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</si>
  <si>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</si>
  <si>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</si>
  <si>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</si>
  <si>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</si>
  <si>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</si>
  <si>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</si>
  <si>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</si>
  <si>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</si>
  <si>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</si>
  <si>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</si>
  <si>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</si>
  <si>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</si>
  <si>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</si>
  <si>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</si>
  <si>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</si>
  <si>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</si>
  <si>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</si>
  <si>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</si>
  <si>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</si>
  <si>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</si>
  <si>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</si>
  <si>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</si>
  <si>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</si>
  <si>
    <t>torque free or torque neglected</t>
  </si>
  <si>
    <t>body=disc</t>
  </si>
  <si>
    <t>main symmetry axis inertia</t>
  </si>
  <si>
    <t>perpendicular symmetry axes inertia</t>
  </si>
  <si>
    <t>Ip = 0.25 x M x R^2 + 1/12 M x H^2</t>
  </si>
  <si>
    <t>Is = 0.5 x M x R^2</t>
  </si>
  <si>
    <r>
      <t>tilt angle (</t>
    </r>
    <r>
      <rPr>
        <sz val="11"/>
        <color theme="1"/>
        <rFont val="Calibri"/>
        <family val="2"/>
      </rPr>
      <t>α)</t>
    </r>
  </si>
  <si>
    <t>Precession rate</t>
  </si>
  <si>
    <r>
      <t>ω</t>
    </r>
    <r>
      <rPr>
        <vertAlign val="subscript"/>
        <sz val="11"/>
        <color theme="1"/>
        <rFont val="Calibri"/>
        <family val="2"/>
        <scheme val="minor"/>
      </rPr>
      <t>p</t>
    </r>
  </si>
  <si>
    <r>
      <t>= (Is/Ip/cos(α)) x ω</t>
    </r>
    <r>
      <rPr>
        <vertAlign val="subscript"/>
        <sz val="11"/>
        <color theme="1"/>
        <rFont val="Calibri"/>
        <family val="2"/>
        <scheme val="minor"/>
      </rPr>
      <t>s</t>
    </r>
  </si>
  <si>
    <t>body=sphere</t>
  </si>
  <si>
    <t>Is = 2/5 x M x R^2</t>
  </si>
  <si>
    <t>Ip = 2/5 x M x R^2</t>
  </si>
  <si>
    <t>Spinning speed</t>
  </si>
  <si>
    <r>
      <t>ω</t>
    </r>
    <r>
      <rPr>
        <vertAlign val="subscript"/>
        <sz val="11"/>
        <color theme="1"/>
        <rFont val="Calibri"/>
        <family val="2"/>
        <scheme val="minor"/>
      </rPr>
      <t>s</t>
    </r>
  </si>
  <si>
    <t>Is</t>
  </si>
  <si>
    <t>Ip</t>
  </si>
  <si>
    <t>cos(α)</t>
  </si>
  <si>
    <t>10 rev/s</t>
  </si>
  <si>
    <t>torque induced</t>
  </si>
  <si>
    <t>(α)=(moment of inertia, axis of symmetry)</t>
  </si>
  <si>
    <t>(θ)=(spinning axis, precession axis)</t>
  </si>
  <si>
    <t>mg</t>
  </si>
  <si>
    <t>kg⋅m/s²</t>
  </si>
  <si>
    <t>r</t>
  </si>
  <si>
    <t>m</t>
  </si>
  <si>
    <r>
      <t>sin(</t>
    </r>
    <r>
      <rPr>
        <sz val="11"/>
        <color theme="1"/>
        <rFont val="Calibri"/>
        <family val="2"/>
      </rPr>
      <t>θ</t>
    </r>
    <r>
      <rPr>
        <sz val="11"/>
        <color theme="1"/>
        <rFont val="Calibri"/>
        <family val="2"/>
        <scheme val="minor"/>
      </rPr>
      <t>)</t>
    </r>
  </si>
  <si>
    <r>
      <t>= m x g x r /Is/sin(θ) / ω</t>
    </r>
    <r>
      <rPr>
        <vertAlign val="subscript"/>
        <sz val="11"/>
        <color theme="1"/>
        <rFont val="Calibri"/>
        <family val="2"/>
        <scheme val="minor"/>
      </rPr>
      <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</si>
</sst>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
      <u/>
      <sz val="11"/>
      <color theme="1"/>
      <name val="Calibri"/>
      <family val="2"/>
      <scheme val="minor"/>
    </font>
    <font>
      <sz val="11"/>
      <color theme="1"/>
      <name val="Calibri"/>
      <family val="2"/>
    </font>
    <font>
      <vertAlign val="subscript"/>
      <sz val="11"/>
      <color theme="1"/>
      <name val="Calibri"/>
      <family val="2"/>
      <scheme val="minor"/>
    </font>
  </fonts>
  <fills count="3">
    <fill>
      <patternFill patternType="none"/>
    </fill>
    <fill>
      <patternFill patternType="gray125"/>
    </fill>
    <fill>
      <patternFill patternType="solid">
        <fgColor theme="1"/>
        <bgColor indexed="64"/>
      </patternFill>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center" vertical="center" wrapText="1"/>
    </xf>
    <xf numFmtId="0" fontId="0" fillId="2" borderId="0" xfId="0" applyFill="1" applyAlignment="1">
      <alignment vertical="top"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7CE26C9D-D3A0-75D7-0E3C-F27EC90267D0}"/>
            </a:ext>
          </a:extLst>
        </xdr:cNvPr>
        <xdr:cNvGrpSpPr>
          <a:grpSpLocks noChangeAspect="1"/>
        </xdr:cNvGrpSpPr>
      </xdr:nvGrpSpPr>
      <xdr:grpSpPr>
        <a:xfrm>
          <a:off x="8983196" y="26097941"/>
          <a:ext cx="178397" cy="277657"/>
          <a:chOff x="4953000" y="26117550"/>
          <a:chExt cx="652462" cy="990600"/>
        </a:xfrm>
      </xdr:grpSpPr>
      <xdr:sp macro="" textlink="">
        <xdr:nvSpPr>
          <xdr:cNvPr id="50" name="Oval 49">
            <a:extLst>
              <a:ext uri="{FF2B5EF4-FFF2-40B4-BE49-F238E27FC236}">
                <a16:creationId xmlns:a16="http://schemas.microsoft.com/office/drawing/2014/main" id="{41FD70AB-B583-1ED4-8C17-627291CD856C}"/>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E2D5483B-F141-C065-2F74-C805F11D29A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8C22A15E-8033-F7CF-342E-FDA3EFE23C9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583D23FD-42FB-48AC-8D72-FFB04FF3B769}"/>
            </a:ext>
          </a:extLst>
        </xdr:cNvPr>
        <xdr:cNvGrpSpPr>
          <a:grpSpLocks noChangeAspect="1"/>
        </xdr:cNvGrpSpPr>
      </xdr:nvGrpSpPr>
      <xdr:grpSpPr>
        <a:xfrm rot="18000000">
          <a:off x="8356787" y="25042907"/>
          <a:ext cx="182880" cy="273175"/>
          <a:chOff x="4953000" y="26117550"/>
          <a:chExt cx="652462" cy="990600"/>
        </a:xfrm>
      </xdr:grpSpPr>
      <xdr:sp macro="" textlink="">
        <xdr:nvSpPr>
          <xdr:cNvPr id="59" name="Oval 58">
            <a:extLst>
              <a:ext uri="{FF2B5EF4-FFF2-40B4-BE49-F238E27FC236}">
                <a16:creationId xmlns:a16="http://schemas.microsoft.com/office/drawing/2014/main" id="{35CA0F1F-4A06-C46A-E714-95773F6EB059}"/>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B6FA8E1C-7D08-63AE-1D68-8D89248D9C8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736D2E48-9468-58F9-5B68-FF610645DA1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13</xdr:col>
      <xdr:colOff>488454</xdr:colOff>
      <xdr:row>19</xdr:row>
      <xdr:rowOff>123266</xdr:rowOff>
    </xdr:from>
    <xdr:to>
      <xdr:col>26</xdr:col>
      <xdr:colOff>9070</xdr:colOff>
      <xdr:row>38</xdr:row>
      <xdr:rowOff>246530</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40013" y="3742766"/>
          <a:ext cx="7622469" cy="432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151DA2F8-E8A2-4125-BCF3-148F5F0CE05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9A1A50F7-E836-6EE2-33D7-7A24CDE0FE37}"/>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C2E6401E-6398-942E-3E74-94C2E52A7CE8}"/>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4D4ADC6A-D1B8-4920-5BAF-60F435C5BDB6}"/>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44BEE3AB-66ED-84BB-7BB1-C61D2509C7E5}"/>
            </a:ext>
          </a:extLst>
        </xdr:cNvPr>
        <xdr:cNvGrpSpPr/>
      </xdr:nvGrpSpPr>
      <xdr:grpSpPr>
        <a:xfrm>
          <a:off x="9265196" y="25731594"/>
          <a:ext cx="913280" cy="1021588"/>
          <a:chOff x="9265627" y="24860983"/>
          <a:chExt cx="915865" cy="1017709"/>
        </a:xfrm>
      </xdr:grpSpPr>
      <xdr:sp macro="" textlink="">
        <xdr:nvSpPr>
          <xdr:cNvPr id="5" name="Oval 4">
            <a:extLst>
              <a:ext uri="{FF2B5EF4-FFF2-40B4-BE49-F238E27FC236}">
                <a16:creationId xmlns:a16="http://schemas.microsoft.com/office/drawing/2014/main" id="{82F7A708-C512-477C-98D9-F1F037BE6397}"/>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1BEFEDDE-816E-5D5A-4694-49B6EB1B182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974342F0-59CB-42C7-8A4D-606B8689FEC7}"/>
            </a:ext>
          </a:extLst>
        </xdr:cNvPr>
        <xdr:cNvGrpSpPr/>
      </xdr:nvGrpSpPr>
      <xdr:grpSpPr>
        <a:xfrm>
          <a:off x="8287957" y="24250089"/>
          <a:ext cx="909831" cy="1017709"/>
          <a:chOff x="9265627" y="24860983"/>
          <a:chExt cx="915865" cy="1017709"/>
        </a:xfrm>
      </xdr:grpSpPr>
      <xdr:sp macro="" textlink="">
        <xdr:nvSpPr>
          <xdr:cNvPr id="17" name="Oval 16">
            <a:extLst>
              <a:ext uri="{FF2B5EF4-FFF2-40B4-BE49-F238E27FC236}">
                <a16:creationId xmlns:a16="http://schemas.microsoft.com/office/drawing/2014/main" id="{64D9C304-1196-74A5-DF18-3161001BBABB}"/>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6FEF9390-557B-B0BA-C453-E0390096E6C5}"/>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9558ED45-1378-02FE-ADDF-82C09AD94619}"/>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90ADDE28-9DCF-471B-A75E-4023DE15AACE}"/>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B33739BF-2717-4281-9A33-6F11D7421882}"/>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AC8096D5-5F67-4B94-B9FE-7FC8FDE45198}"/>
            </a:ext>
          </a:extLst>
        </xdr:cNvPr>
        <xdr:cNvGrpSpPr/>
      </xdr:nvGrpSpPr>
      <xdr:grpSpPr>
        <a:xfrm>
          <a:off x="13604207"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9F00F2E-10D3-2959-318E-F7C469D9F03E}"/>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B4359ED1-9A28-C91C-636E-503D54E45DE2}"/>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9D1D9625-4DB0-413B-AC2F-89A0FFC6ECFF}"/>
            </a:ext>
          </a:extLst>
        </xdr:cNvPr>
        <xdr:cNvGrpSpPr/>
      </xdr:nvGrpSpPr>
      <xdr:grpSpPr>
        <a:xfrm rot="3559629" flipH="1">
          <a:off x="13562661" y="25704266"/>
          <a:ext cx="919744" cy="1014693"/>
          <a:chOff x="9265627" y="24860983"/>
          <a:chExt cx="915865" cy="1017709"/>
        </a:xfrm>
      </xdr:grpSpPr>
      <xdr:sp macro="" textlink="">
        <xdr:nvSpPr>
          <xdr:cNvPr id="36" name="Oval 35">
            <a:extLst>
              <a:ext uri="{FF2B5EF4-FFF2-40B4-BE49-F238E27FC236}">
                <a16:creationId xmlns:a16="http://schemas.microsoft.com/office/drawing/2014/main" id="{F0C5FD94-24A4-65F6-214F-CE14E0E76691}"/>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45F195ED-247E-02D4-B909-1B1EC4764751}"/>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BED05E9E-014C-C41F-3F0C-A85CBFB92F83}"/>
            </a:ext>
          </a:extLst>
        </xdr:cNvPr>
        <xdr:cNvGrpSpPr/>
      </xdr:nvGrpSpPr>
      <xdr:grpSpPr>
        <a:xfrm rot="5400000" flipV="1">
          <a:off x="12433185"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C5D1AA26-E9FD-4729-8D65-0B2D736AE209}"/>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A1B42B74-090F-43AE-8B1E-7FE93800A388}"/>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A2EAEF97-6D45-4A8D-B79D-67307D40CFC2}"/>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DE141673-A2D1-45C8-91D2-B2D9D1AEC6BF}"/>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2B06D0E6-E8E3-402A-86DC-796A999A2255}"/>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AB1F249D-E8AE-E2D2-F0E6-9399B578BD58}"/>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DAE989FE-1BE5-4717-B3D0-56ABB7551577}"/>
            </a:ext>
          </a:extLst>
        </xdr:cNvPr>
        <xdr:cNvGrpSpPr>
          <a:grpSpLocks noChangeAspect="1"/>
        </xdr:cNvGrpSpPr>
      </xdr:nvGrpSpPr>
      <xdr:grpSpPr>
        <a:xfrm>
          <a:off x="13330518" y="26078891"/>
          <a:ext cx="178397" cy="277657"/>
          <a:chOff x="4953000" y="26117550"/>
          <a:chExt cx="652462" cy="990600"/>
        </a:xfrm>
      </xdr:grpSpPr>
      <xdr:sp macro="" textlink="">
        <xdr:nvSpPr>
          <xdr:cNvPr id="55" name="Oval 54">
            <a:extLst>
              <a:ext uri="{FF2B5EF4-FFF2-40B4-BE49-F238E27FC236}">
                <a16:creationId xmlns:a16="http://schemas.microsoft.com/office/drawing/2014/main" id="{E6198A6A-57ED-04CA-F8F5-AA3650AEE558}"/>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A6AEE413-A558-4C4F-62A4-058A03E3B2D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A6FD39D0-7A09-5704-6DE2-BAB4E5535FFB}"/>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A70C36F4-3D9D-46F2-AC9D-06798F72DE0C}"/>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4A7C93E6-AA1B-4287-B9E0-B8EFE70E922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536863</xdr:colOff>
      <xdr:row>175</xdr:row>
      <xdr:rowOff>17318</xdr:rowOff>
    </xdr:to>
    <xdr:pic>
      <xdr:nvPicPr>
        <xdr:cNvPr id="19" name="Picture 18">
          <a:extLst>
            <a:ext uri="{FF2B5EF4-FFF2-40B4-BE49-F238E27FC236}">
              <a16:creationId xmlns:a16="http://schemas.microsoft.com/office/drawing/2014/main" id="{FDED71C2-8BB8-433C-9E50-640EF280FAFE}"/>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376518</xdr:colOff>
      <xdr:row>174</xdr:row>
      <xdr:rowOff>170105</xdr:rowOff>
    </xdr:to>
    <xdr:pic>
      <xdr:nvPicPr>
        <xdr:cNvPr id="22" name="Picture 21">
          <a:extLst>
            <a:ext uri="{FF2B5EF4-FFF2-40B4-BE49-F238E27FC236}">
              <a16:creationId xmlns:a16="http://schemas.microsoft.com/office/drawing/2014/main" id="{BE83BAA4-9E23-4F26-8D0D-2B67BD5CB8B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123264</xdr:colOff>
      <xdr:row>201</xdr:row>
      <xdr:rowOff>50426</xdr:rowOff>
    </xdr:from>
    <xdr:to>
      <xdr:col>2</xdr:col>
      <xdr:colOff>324969</xdr:colOff>
      <xdr:row>218</xdr:row>
      <xdr:rowOff>173691</xdr:rowOff>
    </xdr:to>
    <xdr:pic>
      <xdr:nvPicPr>
        <xdr:cNvPr id="29" name="Picture 28">
          <a:extLst>
            <a:ext uri="{FF2B5EF4-FFF2-40B4-BE49-F238E27FC236}">
              <a16:creationId xmlns:a16="http://schemas.microsoft.com/office/drawing/2014/main" id="{42E52583-6343-4201-9F5E-C48ED425244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10</xdr:col>
      <xdr:colOff>41086</xdr:colOff>
      <xdr:row>218</xdr:row>
      <xdr:rowOff>168088</xdr:rowOff>
    </xdr:to>
    <xdr:pic>
      <xdr:nvPicPr>
        <xdr:cNvPr id="38" name="Picture 37">
          <a:extLst>
            <a:ext uri="{FF2B5EF4-FFF2-40B4-BE49-F238E27FC236}">
              <a16:creationId xmlns:a16="http://schemas.microsoft.com/office/drawing/2014/main" id="{3C2DC4DA-75C9-498D-9B62-8E40D82D9A6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163605</xdr:colOff>
      <xdr:row>273</xdr:row>
      <xdr:rowOff>66975</xdr:rowOff>
    </xdr:to>
    <xdr:pic>
      <xdr:nvPicPr>
        <xdr:cNvPr id="27" name="Picture 2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560294</xdr:colOff>
      <xdr:row>245</xdr:row>
      <xdr:rowOff>68520</xdr:rowOff>
    </xdr:to>
    <xdr:pic>
      <xdr:nvPicPr>
        <xdr:cNvPr id="7" name="Picture 6"/>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436268</xdr:colOff>
      <xdr:row>244</xdr:row>
      <xdr:rowOff>189929</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4885765" y="49126588"/>
          <a:ext cx="6095238" cy="4571429"/>
        </a:xfrm>
        <a:prstGeom prst="rect">
          <a:avLst/>
        </a:prstGeom>
      </xdr:spPr>
    </xdr:pic>
    <xdr:clientData/>
  </xdr:twoCellAnchor>
  <xdr:twoCellAnchor editAs="oneCell">
    <xdr:from>
      <xdr:col>0</xdr:col>
      <xdr:colOff>0</xdr:colOff>
      <xdr:row>186</xdr:row>
      <xdr:rowOff>0</xdr:rowOff>
    </xdr:from>
    <xdr:to>
      <xdr:col>0</xdr:col>
      <xdr:colOff>2204569</xdr:colOff>
      <xdr:row>199</xdr:row>
      <xdr:rowOff>0</xdr:rowOff>
    </xdr:to>
    <xdr:pic>
      <xdr:nvPicPr>
        <xdr:cNvPr id="31" name="Picture 30"/>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41853971"/>
          <a:ext cx="2204569" cy="25773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drawing" Target="../drawings/drawing1.xml"/><Relationship Id="rId5" Type="http://schemas.openxmlformats.org/officeDocument/2006/relationships/hyperlink" Target="https://en.wikipedia.org/wiki/Precess" TargetMode="External"/><Relationship Id="rId10" Type="http://schemas.openxmlformats.org/officeDocument/2006/relationships/printerSettings" Target="../printerSettings/printerSettings1.bin"/><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46"/>
  <sheetViews>
    <sheetView tabSelected="1" topLeftCell="A167" zoomScale="85" zoomScaleNormal="85" workbookViewId="0">
      <selection activeCell="X187" sqref="X187"/>
    </sheetView>
  </sheetViews>
  <sheetFormatPr defaultRowHeight="15" x14ac:dyDescent="0.25"/>
  <cols>
    <col min="1" max="1" width="55.140625" customWidth="1"/>
    <col min="11" max="11" width="12.28515625" customWidth="1"/>
    <col min="13" max="13" width="12.140625" customWidth="1"/>
    <col min="14" max="14" width="12.5703125" customWidth="1"/>
  </cols>
  <sheetData>
    <row r="1" spans="1:11" x14ac:dyDescent="0.25">
      <c r="A1" s="1" t="s">
        <v>0</v>
      </c>
    </row>
    <row r="2" spans="1:11" x14ac:dyDescent="0.25">
      <c r="A2" s="1" t="s">
        <v>9</v>
      </c>
    </row>
    <row r="3" spans="1:11" x14ac:dyDescent="0.25">
      <c r="A3" s="1" t="s">
        <v>10</v>
      </c>
    </row>
    <row r="4" spans="1:11" x14ac:dyDescent="0.25">
      <c r="A4" s="1" t="s">
        <v>11</v>
      </c>
    </row>
    <row r="5" spans="1:11" x14ac:dyDescent="0.25">
      <c r="A5" s="1" t="s">
        <v>14</v>
      </c>
    </row>
    <row r="6" spans="1:11" x14ac:dyDescent="0.25">
      <c r="A6" s="1" t="s">
        <v>15</v>
      </c>
    </row>
    <row r="7" spans="1:11" x14ac:dyDescent="0.25">
      <c r="A7" s="1" t="s">
        <v>16</v>
      </c>
    </row>
    <row r="8" spans="1:11" x14ac:dyDescent="0.25">
      <c r="A8" s="1" t="s">
        <v>17</v>
      </c>
    </row>
    <row r="9" spans="1:11" x14ac:dyDescent="0.25">
      <c r="A9" s="1"/>
    </row>
    <row r="11" spans="1:11" x14ac:dyDescent="0.25">
      <c r="A11" t="s">
        <v>1</v>
      </c>
    </row>
    <row r="14" spans="1:11" x14ac:dyDescent="0.25">
      <c r="A14" t="s">
        <v>3</v>
      </c>
      <c r="B14" t="s">
        <v>2</v>
      </c>
      <c r="D14" t="s">
        <v>6</v>
      </c>
    </row>
    <row r="15" spans="1:11" x14ac:dyDescent="0.25">
      <c r="F15" s="2" t="s">
        <v>130</v>
      </c>
      <c r="I15" s="2" t="s">
        <v>132</v>
      </c>
      <c r="J15" t="s">
        <v>131</v>
      </c>
      <c r="K15" t="s">
        <v>133</v>
      </c>
    </row>
    <row r="16" spans="1:11" x14ac:dyDescent="0.25">
      <c r="A16" t="s">
        <v>124</v>
      </c>
      <c r="B16" t="s">
        <v>123</v>
      </c>
      <c r="D16" t="s">
        <v>6</v>
      </c>
      <c r="F16" t="s">
        <v>134</v>
      </c>
      <c r="I16" t="s">
        <v>135</v>
      </c>
    </row>
    <row r="17" spans="1:13" x14ac:dyDescent="0.25">
      <c r="A17" t="s">
        <v>4</v>
      </c>
      <c r="D17" t="s">
        <v>5</v>
      </c>
    </row>
    <row r="18" spans="1:13" x14ac:dyDescent="0.25">
      <c r="A18" t="s">
        <v>7</v>
      </c>
      <c r="D18" t="s">
        <v>8</v>
      </c>
    </row>
    <row r="19" spans="1:13" x14ac:dyDescent="0.25">
      <c r="A19" t="s">
        <v>12</v>
      </c>
      <c r="B19" t="s">
        <v>126</v>
      </c>
      <c r="D19" t="s">
        <v>13</v>
      </c>
    </row>
    <row r="20" spans="1:13" x14ac:dyDescent="0.25">
      <c r="A20" t="s">
        <v>122</v>
      </c>
      <c r="D20" t="s">
        <v>125</v>
      </c>
    </row>
    <row r="24" spans="1:13" x14ac:dyDescent="0.25">
      <c r="A24" t="s">
        <v>18</v>
      </c>
    </row>
    <row r="25" spans="1:13" x14ac:dyDescent="0.25">
      <c r="A25" t="s">
        <v>19</v>
      </c>
    </row>
    <row r="26" spans="1:13" ht="60.75" customHeight="1" x14ac:dyDescent="0.25">
      <c r="A26" s="22" t="s">
        <v>22</v>
      </c>
      <c r="B26" s="22"/>
      <c r="C26" s="22"/>
      <c r="D26" s="22"/>
      <c r="E26" s="22"/>
    </row>
    <row r="28" spans="1:13" x14ac:dyDescent="0.25">
      <c r="A28" s="6" t="s">
        <v>20</v>
      </c>
    </row>
    <row r="30" spans="1:13" x14ac:dyDescent="0.25">
      <c r="A30" t="s">
        <v>21</v>
      </c>
      <c r="B30" t="s">
        <v>7</v>
      </c>
      <c r="E30" t="s">
        <v>8</v>
      </c>
      <c r="H30">
        <v>1</v>
      </c>
      <c r="I30" t="s">
        <v>23</v>
      </c>
      <c r="K30" t="s">
        <v>25</v>
      </c>
      <c r="L30" t="s">
        <v>26</v>
      </c>
      <c r="M30" t="s">
        <v>28</v>
      </c>
    </row>
    <row r="31" spans="1:13" x14ac:dyDescent="0.25">
      <c r="B31" t="s">
        <v>4</v>
      </c>
      <c r="E31" t="s">
        <v>5</v>
      </c>
      <c r="H31">
        <f>1/60</f>
        <v>1.6666666666666666E-2</v>
      </c>
      <c r="I31" t="s">
        <v>24</v>
      </c>
      <c r="K31">
        <f>H31*2*PI()</f>
        <v>0.10471975511965977</v>
      </c>
      <c r="L31">
        <f>1*1*1</f>
        <v>1</v>
      </c>
      <c r="M31">
        <f>K31*L31</f>
        <v>0.10471975511965977</v>
      </c>
    </row>
    <row r="32" spans="1:13" x14ac:dyDescent="0.25">
      <c r="B32" t="s">
        <v>12</v>
      </c>
      <c r="E32" t="s">
        <v>13</v>
      </c>
      <c r="H32">
        <v>1</v>
      </c>
      <c r="I32" t="s">
        <v>24</v>
      </c>
      <c r="K32">
        <f t="shared" ref="K32:K34" si="0">H32*2*PI()</f>
        <v>6.2831853071795862</v>
      </c>
      <c r="L32">
        <f t="shared" ref="L32:L34" si="1">1*1*1</f>
        <v>1</v>
      </c>
      <c r="M32">
        <f t="shared" ref="M32:M34" si="2">K32*L32</f>
        <v>6.2831853071795862</v>
      </c>
    </row>
    <row r="33" spans="1:15" x14ac:dyDescent="0.25">
      <c r="H33">
        <v>10</v>
      </c>
      <c r="I33" t="s">
        <v>24</v>
      </c>
      <c r="K33">
        <f t="shared" si="0"/>
        <v>62.831853071795862</v>
      </c>
      <c r="L33">
        <f t="shared" si="1"/>
        <v>1</v>
      </c>
      <c r="M33">
        <f t="shared" si="2"/>
        <v>62.831853071795862</v>
      </c>
    </row>
    <row r="34" spans="1:15" x14ac:dyDescent="0.25">
      <c r="B34" t="s">
        <v>27</v>
      </c>
      <c r="H34">
        <v>100</v>
      </c>
      <c r="I34" t="s">
        <v>24</v>
      </c>
      <c r="K34">
        <f t="shared" si="0"/>
        <v>628.31853071795865</v>
      </c>
      <c r="L34">
        <f t="shared" si="1"/>
        <v>1</v>
      </c>
      <c r="M34">
        <f t="shared" si="2"/>
        <v>628.31853071795865</v>
      </c>
    </row>
    <row r="35" spans="1:15" x14ac:dyDescent="0.25">
      <c r="B35" s="2" t="s">
        <v>29</v>
      </c>
    </row>
    <row r="37" spans="1:15" x14ac:dyDescent="0.25">
      <c r="A37" t="s">
        <v>30</v>
      </c>
    </row>
    <row r="39" spans="1:15" ht="63.75" customHeight="1" x14ac:dyDescent="0.25">
      <c r="A39" s="22" t="s">
        <v>31</v>
      </c>
      <c r="B39" s="22"/>
      <c r="C39" s="22"/>
      <c r="D39" s="22"/>
      <c r="E39" s="22"/>
      <c r="J39" t="s">
        <v>36</v>
      </c>
    </row>
    <row r="40" spans="1:15" x14ac:dyDescent="0.25">
      <c r="A40" t="s">
        <v>32</v>
      </c>
    </row>
    <row r="41" spans="1:15" x14ac:dyDescent="0.25">
      <c r="A41" t="s">
        <v>33</v>
      </c>
    </row>
    <row r="42" spans="1:15" ht="152.25" customHeight="1" x14ac:dyDescent="0.25">
      <c r="A42" s="22" t="s">
        <v>34</v>
      </c>
      <c r="B42" s="22"/>
      <c r="C42" s="22"/>
      <c r="D42" s="22"/>
      <c r="E42" s="22"/>
      <c r="N42" s="23" t="s">
        <v>40</v>
      </c>
      <c r="O42" s="23"/>
    </row>
    <row r="43" spans="1:15" ht="45" customHeight="1" x14ac:dyDescent="0.25">
      <c r="A43" s="22" t="s">
        <v>35</v>
      </c>
      <c r="B43" s="22"/>
      <c r="C43" s="22"/>
      <c r="D43" s="22"/>
      <c r="E43" s="22"/>
    </row>
    <row r="44" spans="1:15" x14ac:dyDescent="0.25">
      <c r="A44" t="s">
        <v>38</v>
      </c>
    </row>
    <row r="46" spans="1:15" x14ac:dyDescent="0.25">
      <c r="A46" s="3" t="s">
        <v>39</v>
      </c>
    </row>
    <row r="47" spans="1:15" ht="32.25" customHeight="1" x14ac:dyDescent="0.25">
      <c r="A47" s="22" t="s">
        <v>41</v>
      </c>
      <c r="B47" s="22"/>
      <c r="C47" s="22"/>
      <c r="D47" s="22"/>
      <c r="E47" s="22"/>
    </row>
    <row r="48" spans="1:15" x14ac:dyDescent="0.25">
      <c r="M48" s="22" t="s">
        <v>37</v>
      </c>
      <c r="N48" s="22"/>
      <c r="O48" s="22"/>
    </row>
    <row r="49" spans="3:15" ht="15" customHeight="1" x14ac:dyDescent="0.25">
      <c r="C49" s="22" t="s">
        <v>42</v>
      </c>
      <c r="D49" s="22"/>
      <c r="E49" s="22"/>
      <c r="M49" s="22"/>
      <c r="N49" s="22"/>
      <c r="O49" s="22"/>
    </row>
    <row r="50" spans="3:15" x14ac:dyDescent="0.25">
      <c r="C50" s="22"/>
      <c r="D50" s="22"/>
      <c r="E50" s="22"/>
      <c r="M50" s="22"/>
      <c r="N50" s="22"/>
      <c r="O50" s="22"/>
    </row>
    <row r="51" spans="3:15" x14ac:dyDescent="0.25">
      <c r="C51" s="22"/>
      <c r="D51" s="22"/>
      <c r="E51" s="22"/>
      <c r="M51" s="22"/>
      <c r="N51" s="22"/>
      <c r="O51" s="22"/>
    </row>
    <row r="52" spans="3:15" x14ac:dyDescent="0.25">
      <c r="C52" s="22"/>
      <c r="D52" s="22"/>
      <c r="E52" s="22"/>
    </row>
    <row r="53" spans="3:15" x14ac:dyDescent="0.25">
      <c r="C53" s="22"/>
      <c r="D53" s="22"/>
      <c r="E53" s="22"/>
    </row>
    <row r="54" spans="3:15" x14ac:dyDescent="0.25">
      <c r="C54" s="4"/>
      <c r="D54" s="4"/>
      <c r="E54" s="4"/>
    </row>
    <row r="55" spans="3:15" x14ac:dyDescent="0.25">
      <c r="C55" s="4"/>
      <c r="D55" s="4"/>
      <c r="E55" s="4"/>
    </row>
    <row r="56" spans="3:15" x14ac:dyDescent="0.25">
      <c r="C56" s="4"/>
      <c r="D56" s="4"/>
      <c r="E56" s="4"/>
    </row>
    <row r="57" spans="3:15" x14ac:dyDescent="0.25">
      <c r="C57" s="4"/>
      <c r="D57" s="4"/>
      <c r="E57" s="4"/>
    </row>
    <row r="71" spans="1:5" x14ac:dyDescent="0.25">
      <c r="A71" s="6" t="s">
        <v>43</v>
      </c>
    </row>
    <row r="73" spans="1:5" ht="93" customHeight="1" x14ac:dyDescent="0.25">
      <c r="A73" s="22" t="s">
        <v>44</v>
      </c>
      <c r="B73" s="22"/>
      <c r="C73" s="22"/>
      <c r="D73" s="22"/>
      <c r="E73" s="22"/>
    </row>
    <row r="75" spans="1:5" x14ac:dyDescent="0.25">
      <c r="A75" s="6" t="s">
        <v>45</v>
      </c>
    </row>
    <row r="77" spans="1:5" ht="57.75" customHeight="1" x14ac:dyDescent="0.25">
      <c r="A77" s="22" t="s">
        <v>46</v>
      </c>
      <c r="B77" s="22"/>
      <c r="C77" s="22"/>
      <c r="D77" s="22"/>
      <c r="E77" s="22"/>
    </row>
    <row r="79" spans="1:5" x14ac:dyDescent="0.25">
      <c r="A79" t="s">
        <v>56</v>
      </c>
    </row>
    <row r="81" spans="2:35" x14ac:dyDescent="0.25">
      <c r="B81" s="8"/>
      <c r="C81" s="7" t="s">
        <v>47</v>
      </c>
      <c r="D81" s="5" t="s">
        <v>48</v>
      </c>
      <c r="E81" s="9">
        <v>0</v>
      </c>
      <c r="F81" s="10"/>
      <c r="G81" s="11">
        <v>1</v>
      </c>
      <c r="J81" s="8"/>
      <c r="K81" s="12" t="s">
        <v>47</v>
      </c>
    </row>
    <row r="82" spans="2:35" x14ac:dyDescent="0.25">
      <c r="B82" s="8"/>
      <c r="C82" s="7" t="s">
        <v>49</v>
      </c>
      <c r="D82" s="7" t="s">
        <v>47</v>
      </c>
      <c r="E82" s="9">
        <v>0</v>
      </c>
      <c r="F82" s="10"/>
      <c r="G82" s="11">
        <v>0</v>
      </c>
      <c r="I82" s="5" t="s">
        <v>50</v>
      </c>
      <c r="J82" s="8"/>
      <c r="K82" s="12" t="s">
        <v>49</v>
      </c>
    </row>
    <row r="83" spans="2:35" x14ac:dyDescent="0.25">
      <c r="B83" s="8"/>
      <c r="C83" s="5">
        <v>0</v>
      </c>
      <c r="D83" s="5">
        <v>0</v>
      </c>
      <c r="E83" s="9">
        <v>1</v>
      </c>
      <c r="F83" s="10"/>
      <c r="G83" s="11">
        <v>0</v>
      </c>
      <c r="J83" s="8"/>
      <c r="K83" s="11">
        <v>0</v>
      </c>
    </row>
    <row r="85" spans="2:35" x14ac:dyDescent="0.25">
      <c r="B85" s="8"/>
      <c r="C85" s="7" t="s">
        <v>47</v>
      </c>
      <c r="D85" s="5" t="s">
        <v>48</v>
      </c>
      <c r="E85" s="9">
        <v>0</v>
      </c>
      <c r="F85" s="10"/>
      <c r="G85" s="11" t="s">
        <v>51</v>
      </c>
      <c r="J85" s="8"/>
      <c r="K85" s="12" t="s">
        <v>52</v>
      </c>
      <c r="N85" s="12" t="s">
        <v>52</v>
      </c>
    </row>
    <row r="86" spans="2:35" x14ac:dyDescent="0.25">
      <c r="B86" s="8" t="s">
        <v>54</v>
      </c>
      <c r="C86" s="7" t="s">
        <v>49</v>
      </c>
      <c r="D86" s="7" t="s">
        <v>47</v>
      </c>
      <c r="E86" s="9">
        <v>0</v>
      </c>
      <c r="F86" s="10"/>
      <c r="G86" s="11">
        <v>0</v>
      </c>
      <c r="I86" s="5" t="s">
        <v>50</v>
      </c>
      <c r="J86" s="8"/>
      <c r="K86" s="12" t="s">
        <v>53</v>
      </c>
      <c r="M86" s="13" t="s">
        <v>55</v>
      </c>
      <c r="N86" s="12" t="s">
        <v>53</v>
      </c>
      <c r="P86" s="13"/>
    </row>
    <row r="87" spans="2:35" x14ac:dyDescent="0.25">
      <c r="B87" s="8"/>
      <c r="C87" s="5">
        <v>0</v>
      </c>
      <c r="D87" s="5">
        <v>0</v>
      </c>
      <c r="E87" s="9">
        <v>1</v>
      </c>
      <c r="F87" s="10"/>
      <c r="G87" s="11">
        <v>0</v>
      </c>
      <c r="J87" s="8"/>
      <c r="K87" s="11">
        <v>0</v>
      </c>
      <c r="N87" s="11">
        <v>0</v>
      </c>
    </row>
    <row r="89" spans="2:35" x14ac:dyDescent="0.25">
      <c r="B89" t="s">
        <v>63</v>
      </c>
      <c r="F89" s="11">
        <v>0</v>
      </c>
      <c r="J89" t="s">
        <v>59</v>
      </c>
      <c r="K89" t="s">
        <v>60</v>
      </c>
      <c r="L89" s="11">
        <v>0</v>
      </c>
      <c r="M89" t="s">
        <v>62</v>
      </c>
      <c r="N89" s="11" t="s">
        <v>51</v>
      </c>
      <c r="P89" s="14" t="s">
        <v>64</v>
      </c>
      <c r="T89" s="8"/>
      <c r="U89" s="5" t="s">
        <v>65</v>
      </c>
      <c r="V89" s="7" t="s">
        <v>69</v>
      </c>
      <c r="W89" s="17" t="s">
        <v>70</v>
      </c>
      <c r="Y89" s="14" t="s">
        <v>81</v>
      </c>
    </row>
    <row r="90" spans="2:35" x14ac:dyDescent="0.25">
      <c r="F90" s="11">
        <v>0</v>
      </c>
      <c r="H90" t="s">
        <v>58</v>
      </c>
      <c r="L90" s="11" t="s">
        <v>61</v>
      </c>
      <c r="N90" s="11">
        <v>0</v>
      </c>
      <c r="T90" s="8"/>
      <c r="U90" s="7" t="s">
        <v>71</v>
      </c>
      <c r="V90" s="5" t="s">
        <v>66</v>
      </c>
      <c r="W90" s="17" t="s">
        <v>72</v>
      </c>
      <c r="Y90" t="s">
        <v>85</v>
      </c>
    </row>
    <row r="91" spans="2:35" x14ac:dyDescent="0.25">
      <c r="F91" s="11" t="s">
        <v>57</v>
      </c>
      <c r="L91" s="11">
        <v>0</v>
      </c>
      <c r="N91" s="11">
        <v>0</v>
      </c>
      <c r="T91" s="8"/>
      <c r="U91" s="7" t="s">
        <v>73</v>
      </c>
      <c r="V91" s="7" t="s">
        <v>74</v>
      </c>
      <c r="W91" s="9" t="s">
        <v>67</v>
      </c>
    </row>
    <row r="92" spans="2:35" x14ac:dyDescent="0.25">
      <c r="U92" s="5"/>
      <c r="V92" s="5"/>
      <c r="W92" s="5"/>
    </row>
    <row r="93" spans="2:35" x14ac:dyDescent="0.25">
      <c r="B93" t="s">
        <v>54</v>
      </c>
      <c r="C93" s="18" t="s">
        <v>79</v>
      </c>
      <c r="E93" s="16" t="s">
        <v>75</v>
      </c>
      <c r="F93" s="5">
        <v>0</v>
      </c>
      <c r="G93" s="9">
        <v>0</v>
      </c>
      <c r="I93" s="11">
        <v>0</v>
      </c>
      <c r="M93" s="11">
        <v>0</v>
      </c>
      <c r="Q93" s="11">
        <v>0</v>
      </c>
      <c r="S93" t="s">
        <v>78</v>
      </c>
      <c r="AF93" s="15"/>
    </row>
    <row r="94" spans="2:35" x14ac:dyDescent="0.25">
      <c r="E94" s="16">
        <v>0</v>
      </c>
      <c r="F94" s="5" t="s">
        <v>76</v>
      </c>
      <c r="G94" s="9">
        <v>0</v>
      </c>
      <c r="I94" s="11">
        <v>0</v>
      </c>
      <c r="K94" s="5" t="s">
        <v>50</v>
      </c>
      <c r="M94" s="11">
        <v>0</v>
      </c>
      <c r="O94" s="5" t="s">
        <v>50</v>
      </c>
      <c r="Q94" s="11">
        <v>0</v>
      </c>
      <c r="S94" s="19" t="s">
        <v>84</v>
      </c>
      <c r="T94" t="s">
        <v>86</v>
      </c>
      <c r="AF94" s="15"/>
    </row>
    <row r="95" spans="2:35" x14ac:dyDescent="0.25">
      <c r="E95" s="16">
        <v>0</v>
      </c>
      <c r="F95" s="5">
        <v>0</v>
      </c>
      <c r="G95" s="9" t="s">
        <v>77</v>
      </c>
      <c r="I95" s="11" t="s">
        <v>57</v>
      </c>
      <c r="M95" s="11" t="s">
        <v>77</v>
      </c>
      <c r="Q95" s="11" t="s">
        <v>68</v>
      </c>
      <c r="AF95" s="15"/>
    </row>
    <row r="96" spans="2:35" x14ac:dyDescent="0.25">
      <c r="AF96" s="15"/>
      <c r="AI96" s="15"/>
    </row>
    <row r="97" spans="1:35" x14ac:dyDescent="0.25">
      <c r="D97" s="11">
        <v>0</v>
      </c>
      <c r="G97" s="11">
        <v>0</v>
      </c>
      <c r="J97" s="11" t="s">
        <v>51</v>
      </c>
      <c r="M97" s="12" t="s">
        <v>52</v>
      </c>
    </row>
    <row r="98" spans="1:35" x14ac:dyDescent="0.25">
      <c r="C98" s="6" t="s">
        <v>80</v>
      </c>
      <c r="D98" s="11">
        <v>0</v>
      </c>
      <c r="F98" s="6" t="s">
        <v>82</v>
      </c>
      <c r="G98" s="11">
        <v>0</v>
      </c>
      <c r="I98" s="13" t="s">
        <v>55</v>
      </c>
      <c r="J98" s="11">
        <v>0</v>
      </c>
      <c r="K98" t="s">
        <v>83</v>
      </c>
      <c r="L98" s="13" t="s">
        <v>55</v>
      </c>
      <c r="M98" s="12" t="s">
        <v>53</v>
      </c>
      <c r="AI98" s="15"/>
    </row>
    <row r="99" spans="1:35" x14ac:dyDescent="0.25">
      <c r="D99" s="11" t="s">
        <v>68</v>
      </c>
      <c r="G99" s="11" t="s">
        <v>57</v>
      </c>
      <c r="J99" s="11">
        <v>0</v>
      </c>
      <c r="M99" s="11">
        <v>0</v>
      </c>
    </row>
    <row r="101" spans="1:35" x14ac:dyDescent="0.25">
      <c r="A101" s="6" t="s">
        <v>87</v>
      </c>
    </row>
    <row r="103" spans="1:35" x14ac:dyDescent="0.25">
      <c r="A103" t="s">
        <v>88</v>
      </c>
    </row>
    <row r="104" spans="1:35" ht="75" customHeight="1" x14ac:dyDescent="0.25">
      <c r="A104" s="22" t="s">
        <v>89</v>
      </c>
      <c r="B104" s="22"/>
      <c r="C104" s="22"/>
      <c r="D104" s="22"/>
      <c r="E104" s="22"/>
    </row>
    <row r="105" spans="1:35" ht="45" customHeight="1" x14ac:dyDescent="0.25">
      <c r="A105" s="22" t="s">
        <v>96</v>
      </c>
      <c r="B105" s="22"/>
      <c r="C105" s="22"/>
      <c r="D105" s="22"/>
      <c r="E105" s="22"/>
    </row>
    <row r="106" spans="1:35" ht="30.75" customHeight="1" x14ac:dyDescent="0.25">
      <c r="A106" s="22" t="s">
        <v>95</v>
      </c>
      <c r="B106" s="22"/>
      <c r="C106" s="22"/>
      <c r="D106" s="22"/>
      <c r="E106" s="22"/>
    </row>
    <row r="113" spans="1:14" x14ac:dyDescent="0.25">
      <c r="G113" s="2" t="s">
        <v>91</v>
      </c>
      <c r="N113" s="2" t="s">
        <v>92</v>
      </c>
    </row>
    <row r="114" spans="1:14" x14ac:dyDescent="0.25">
      <c r="G114" t="s">
        <v>90</v>
      </c>
      <c r="N114" t="s">
        <v>94</v>
      </c>
    </row>
    <row r="115" spans="1:14" x14ac:dyDescent="0.25">
      <c r="G115" t="s">
        <v>93</v>
      </c>
    </row>
    <row r="117" spans="1:14" x14ac:dyDescent="0.25">
      <c r="A117" s="6" t="s">
        <v>97</v>
      </c>
    </row>
    <row r="118" spans="1:14" x14ac:dyDescent="0.25">
      <c r="A118" t="s">
        <v>98</v>
      </c>
      <c r="E118" s="1" t="s">
        <v>99</v>
      </c>
    </row>
    <row r="120" spans="1:14" x14ac:dyDescent="0.25">
      <c r="B120" t="s">
        <v>100</v>
      </c>
    </row>
    <row r="121" spans="1:14" x14ac:dyDescent="0.25">
      <c r="B121" t="s">
        <v>112</v>
      </c>
    </row>
    <row r="122" spans="1:14" x14ac:dyDescent="0.25">
      <c r="B122" t="s">
        <v>101</v>
      </c>
    </row>
    <row r="138" spans="1:15" x14ac:dyDescent="0.25">
      <c r="A138" s="6" t="s">
        <v>102</v>
      </c>
    </row>
    <row r="139" spans="1:15" x14ac:dyDescent="0.25">
      <c r="A139" t="s">
        <v>103</v>
      </c>
    </row>
    <row r="140" spans="1:15" x14ac:dyDescent="0.25">
      <c r="A140" s="1" t="s">
        <v>104</v>
      </c>
    </row>
    <row r="141" spans="1:15" x14ac:dyDescent="0.25">
      <c r="A141" t="s">
        <v>108</v>
      </c>
      <c r="E141" s="1" t="s">
        <v>127</v>
      </c>
      <c r="O141" t="s">
        <v>111</v>
      </c>
    </row>
    <row r="142" spans="1:15" x14ac:dyDescent="0.25">
      <c r="A142" t="s">
        <v>105</v>
      </c>
      <c r="O142" t="s">
        <v>110</v>
      </c>
    </row>
    <row r="143" spans="1:15" x14ac:dyDescent="0.25">
      <c r="A143" t="s">
        <v>109</v>
      </c>
    </row>
    <row r="177" spans="1:17" x14ac:dyDescent="0.25">
      <c r="A177" t="s">
        <v>106</v>
      </c>
    </row>
    <row r="178" spans="1:17" x14ac:dyDescent="0.25">
      <c r="A178" t="s">
        <v>107</v>
      </c>
    </row>
    <row r="180" spans="1:17" x14ac:dyDescent="0.25">
      <c r="A180" s="6" t="s">
        <v>113</v>
      </c>
    </row>
    <row r="181" spans="1:17" x14ac:dyDescent="0.25">
      <c r="A181" t="s">
        <v>114</v>
      </c>
    </row>
    <row r="182" spans="1:17" x14ac:dyDescent="0.25">
      <c r="A182" t="s">
        <v>121</v>
      </c>
    </row>
    <row r="183" spans="1:17" x14ac:dyDescent="0.25">
      <c r="A183" t="s">
        <v>115</v>
      </c>
    </row>
    <row r="184" spans="1:17" x14ac:dyDescent="0.25">
      <c r="A184" t="s">
        <v>120</v>
      </c>
    </row>
    <row r="185" spans="1:17" x14ac:dyDescent="0.25">
      <c r="A185" t="s">
        <v>117</v>
      </c>
    </row>
    <row r="186" spans="1:17" x14ac:dyDescent="0.25">
      <c r="A186" t="s">
        <v>116</v>
      </c>
    </row>
    <row r="187" spans="1:17" x14ac:dyDescent="0.25">
      <c r="B187" t="s">
        <v>119</v>
      </c>
    </row>
    <row r="188" spans="1:17" x14ac:dyDescent="0.25">
      <c r="B188" s="1" t="s">
        <v>118</v>
      </c>
    </row>
    <row r="190" spans="1:17" x14ac:dyDescent="0.25">
      <c r="B190" s="25" t="s">
        <v>143</v>
      </c>
      <c r="Q190" s="25" t="s">
        <v>162</v>
      </c>
    </row>
    <row r="191" spans="1:17" x14ac:dyDescent="0.25">
      <c r="B191" t="s">
        <v>144</v>
      </c>
      <c r="J191" t="s">
        <v>153</v>
      </c>
    </row>
    <row r="192" spans="1:17" x14ac:dyDescent="0.25">
      <c r="B192" t="s">
        <v>145</v>
      </c>
      <c r="F192" s="2" t="s">
        <v>148</v>
      </c>
      <c r="J192" t="s">
        <v>145</v>
      </c>
      <c r="N192" s="2" t="s">
        <v>154</v>
      </c>
    </row>
    <row r="193" spans="1:26" x14ac:dyDescent="0.25">
      <c r="B193" t="s">
        <v>146</v>
      </c>
      <c r="F193" s="2" t="s">
        <v>147</v>
      </c>
      <c r="J193" t="s">
        <v>146</v>
      </c>
      <c r="N193" s="2" t="s">
        <v>155</v>
      </c>
    </row>
    <row r="194" spans="1:26" x14ac:dyDescent="0.25">
      <c r="B194" t="s">
        <v>149</v>
      </c>
      <c r="Q194" t="s">
        <v>149</v>
      </c>
      <c r="X194" t="s">
        <v>167</v>
      </c>
      <c r="Y194" t="s">
        <v>168</v>
      </c>
      <c r="Z194">
        <v>0.25</v>
      </c>
    </row>
    <row r="195" spans="1:26" ht="18" x14ac:dyDescent="0.35">
      <c r="B195" t="s">
        <v>150</v>
      </c>
      <c r="D195" t="s">
        <v>151</v>
      </c>
      <c r="E195" s="2" t="s">
        <v>152</v>
      </c>
      <c r="I195" t="s">
        <v>158</v>
      </c>
      <c r="J195" t="s">
        <v>5</v>
      </c>
      <c r="K195">
        <v>1</v>
      </c>
      <c r="Q195" t="s">
        <v>150</v>
      </c>
      <c r="S195" t="s">
        <v>151</v>
      </c>
      <c r="T195" s="2" t="s">
        <v>170</v>
      </c>
      <c r="X195" t="s">
        <v>165</v>
      </c>
      <c r="Y195" t="s">
        <v>166</v>
      </c>
      <c r="Z195">
        <v>1</v>
      </c>
    </row>
    <row r="196" spans="1:26" ht="18" x14ac:dyDescent="0.35">
      <c r="B196" t="s">
        <v>156</v>
      </c>
      <c r="D196" t="s">
        <v>157</v>
      </c>
      <c r="E196">
        <f>K198</f>
        <v>62.831853071795862</v>
      </c>
      <c r="F196" t="s">
        <v>8</v>
      </c>
      <c r="I196" t="s">
        <v>159</v>
      </c>
      <c r="J196" t="s">
        <v>5</v>
      </c>
      <c r="K196">
        <v>1</v>
      </c>
      <c r="Q196" t="s">
        <v>156</v>
      </c>
      <c r="S196" t="s">
        <v>157</v>
      </c>
      <c r="T196">
        <f>Z198</f>
        <v>62.831853071795862</v>
      </c>
      <c r="U196" t="s">
        <v>8</v>
      </c>
      <c r="X196" t="s">
        <v>158</v>
      </c>
      <c r="Y196" t="s">
        <v>5</v>
      </c>
      <c r="Z196">
        <v>1</v>
      </c>
    </row>
    <row r="197" spans="1:26" ht="18" x14ac:dyDescent="0.35">
      <c r="D197" t="s">
        <v>151</v>
      </c>
      <c r="E197">
        <f>1/K197*K195/K196*K198</f>
        <v>63.80113568319662</v>
      </c>
      <c r="F197" t="s">
        <v>8</v>
      </c>
      <c r="I197" t="s">
        <v>160</v>
      </c>
      <c r="J197">
        <f>10*PI()/180</f>
        <v>0.17453292519943295</v>
      </c>
      <c r="K197">
        <f>COS(J197)</f>
        <v>0.98480775301220802</v>
      </c>
      <c r="S197" t="s">
        <v>151</v>
      </c>
      <c r="T197">
        <f>Z194*Z195/Z196/Z197/Z198</f>
        <v>2.2913419713100291E-2</v>
      </c>
      <c r="U197" t="s">
        <v>8</v>
      </c>
      <c r="X197" t="s">
        <v>169</v>
      </c>
      <c r="Y197">
        <f>10*PI()/180</f>
        <v>0.17453292519943295</v>
      </c>
      <c r="Z197">
        <f>SIN(Y197)</f>
        <v>0.17364817766693033</v>
      </c>
    </row>
    <row r="198" spans="1:26" x14ac:dyDescent="0.25">
      <c r="I198" t="s">
        <v>161</v>
      </c>
      <c r="J198">
        <v>10</v>
      </c>
      <c r="K198">
        <f>J198*2*PI()</f>
        <v>62.831853071795862</v>
      </c>
      <c r="X198" t="s">
        <v>161</v>
      </c>
      <c r="Y198">
        <v>10</v>
      </c>
      <c r="Z198">
        <f>Y198*2*PI()</f>
        <v>62.831853071795862</v>
      </c>
    </row>
    <row r="199" spans="1:26" x14ac:dyDescent="0.25">
      <c r="I199" t="s">
        <v>163</v>
      </c>
      <c r="X199" t="s">
        <v>164</v>
      </c>
    </row>
    <row r="201" spans="1:26" ht="77.25" customHeight="1" x14ac:dyDescent="0.25">
      <c r="A201" s="21" t="s">
        <v>128</v>
      </c>
      <c r="B201" s="21"/>
      <c r="C201" s="21"/>
      <c r="D201" s="21"/>
      <c r="E201" s="21"/>
    </row>
    <row r="202" spans="1:26" s="20" customFormat="1" x14ac:dyDescent="0.25">
      <c r="A202" s="24"/>
      <c r="B202" s="24"/>
      <c r="C202" s="24"/>
      <c r="D202" s="24"/>
      <c r="E202" s="24"/>
    </row>
    <row r="203" spans="1:26" s="20" customFormat="1" x14ac:dyDescent="0.25"/>
    <row r="204" spans="1:26" s="20" customFormat="1" x14ac:dyDescent="0.25"/>
    <row r="205" spans="1:26" s="20" customFormat="1" x14ac:dyDescent="0.25"/>
    <row r="206" spans="1:26" s="20" customFormat="1" x14ac:dyDescent="0.25"/>
    <row r="207" spans="1:26" s="20" customFormat="1" x14ac:dyDescent="0.25"/>
    <row r="208" spans="1:26" s="20" customFormat="1" x14ac:dyDescent="0.25"/>
    <row r="209" spans="1:16" s="20" customFormat="1" x14ac:dyDescent="0.25"/>
    <row r="210" spans="1:16" s="20" customFormat="1" x14ac:dyDescent="0.25"/>
    <row r="211" spans="1:16" s="20" customFormat="1" x14ac:dyDescent="0.25"/>
    <row r="212" spans="1:16" s="20" customFormat="1" x14ac:dyDescent="0.25"/>
    <row r="213" spans="1:16" s="20" customFormat="1" x14ac:dyDescent="0.25"/>
    <row r="214" spans="1:16" s="20" customFormat="1" x14ac:dyDescent="0.25"/>
    <row r="215" spans="1:16" s="20" customFormat="1" x14ac:dyDescent="0.25"/>
    <row r="216" spans="1:16" s="20" customFormat="1" x14ac:dyDescent="0.25"/>
    <row r="217" spans="1:16" s="20" customFormat="1" x14ac:dyDescent="0.25"/>
    <row r="218" spans="1:16" s="20" customFormat="1" x14ac:dyDescent="0.25"/>
    <row r="219" spans="1:16" s="20" customFormat="1" x14ac:dyDescent="0.25"/>
    <row r="220" spans="1:16" x14ac:dyDescent="0.25">
      <c r="A220" t="s">
        <v>137</v>
      </c>
    </row>
    <row r="221" spans="1:16" ht="84" customHeight="1" x14ac:dyDescent="0.25">
      <c r="A221" s="22" t="s">
        <v>136</v>
      </c>
      <c r="B221" s="22"/>
      <c r="C221" s="22"/>
      <c r="D221" s="22"/>
      <c r="E221" s="22"/>
    </row>
    <row r="222" spans="1:16" x14ac:dyDescent="0.25">
      <c r="N222" t="s">
        <v>138</v>
      </c>
    </row>
    <row r="223" spans="1:16" x14ac:dyDescent="0.25">
      <c r="O223" t="s">
        <v>142</v>
      </c>
      <c r="P223" s="1" t="s">
        <v>139</v>
      </c>
    </row>
    <row r="224" spans="1:16" x14ac:dyDescent="0.25">
      <c r="O224" t="s">
        <v>141</v>
      </c>
      <c r="P224" s="1" t="s">
        <v>140</v>
      </c>
    </row>
    <row r="246" spans="1:5" ht="48.75" customHeight="1" x14ac:dyDescent="0.25">
      <c r="A246" s="21" t="s">
        <v>129</v>
      </c>
      <c r="B246" s="21"/>
      <c r="C246" s="21"/>
      <c r="D246" s="21"/>
      <c r="E246" s="21"/>
    </row>
  </sheetData>
  <mergeCells count="16">
    <mergeCell ref="A26:E26"/>
    <mergeCell ref="A39:E39"/>
    <mergeCell ref="A42:E42"/>
    <mergeCell ref="A43:E43"/>
    <mergeCell ref="A201:E201"/>
    <mergeCell ref="A246:E246"/>
    <mergeCell ref="M48:O51"/>
    <mergeCell ref="N42:O42"/>
    <mergeCell ref="A47:E47"/>
    <mergeCell ref="C49:E53"/>
    <mergeCell ref="A73:E73"/>
    <mergeCell ref="A104:E104"/>
    <mergeCell ref="A105:E105"/>
    <mergeCell ref="A106:E106"/>
    <mergeCell ref="A77:E77"/>
    <mergeCell ref="A221:E221"/>
  </mergeCells>
  <hyperlinks>
    <hyperlink ref="A1" r:id="rId1" location=":~:text=These%20forces%20create%20a%20horizontal,%CE%94L%20that%20is%20also%20horizontal."/>
    <hyperlink ref="A7" r:id="rId2"/>
    <hyperlink ref="A5" r:id="rId3" location=":~:text=than%20this%2C%20however.-,Relativistic%20(Einsteinian),near%20a%20large%20rotating%20mass."/>
    <hyperlink ref="E118" r:id="rId4"/>
    <hyperlink ref="B188" r:id="rId5" tooltip="Precess" display="https://en.wikipedia.org/wiki/Precess"/>
    <hyperlink ref="E141" r:id="rId6"/>
    <hyperlink ref="A140" r:id="rId7"/>
    <hyperlink ref="P223" r:id="rId8"/>
    <hyperlink ref="P224" r:id="rId9"/>
  </hyperlinks>
  <pageMargins left="0.7" right="0.7" top="0.75" bottom="0.75" header="0.3" footer="0.3"/>
  <pageSetup orientation="portrait" horizontalDpi="300" verticalDpi="300"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2025-01-11T17:23:11Z</dcterms:modified>
</cp:coreProperties>
</file>