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mlk\Documents\"/>
    </mc:Choice>
  </mc:AlternateContent>
  <bookViews>
    <workbookView xWindow="0" yWindow="0" windowWidth="28800" windowHeight="12210"/>
  </bookViews>
  <sheets>
    <sheet name="Sheet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Z200" i="1" l="1"/>
  <c r="T197" i="1"/>
  <c r="Z197" i="1" l="1"/>
  <c r="Z198" i="1"/>
  <c r="T196" i="1" s="1"/>
  <c r="Y197" i="1"/>
  <c r="J197" i="1"/>
  <c r="K198" i="1"/>
  <c r="E196" i="1" s="1"/>
  <c r="K197" i="1"/>
  <c r="E197" i="1" l="1"/>
  <c r="L32" i="1"/>
  <c r="L33" i="1"/>
  <c r="L34" i="1"/>
  <c r="L31" i="1"/>
  <c r="K32" i="1"/>
  <c r="K33" i="1"/>
  <c r="M33" i="1" s="1"/>
  <c r="K34" i="1"/>
  <c r="H31" i="1"/>
  <c r="K31" i="1" s="1"/>
  <c r="M34" i="1" l="1"/>
  <c r="M31" i="1"/>
  <c r="M32" i="1"/>
</calcChain>
</file>

<file path=xl/sharedStrings.xml><?xml version="1.0" encoding="utf-8"?>
<sst xmlns="http://schemas.openxmlformats.org/spreadsheetml/2006/main" count="244" uniqueCount="187">
  <si>
    <t>https://courses.lumenlearning.com/suny-physics/chapter/10-7-gyroscopic-effects-vector-aspects-of-angular-momentum/#:~:text=These%20forces%20create%20a%20horizontal,%CE%94L%20that%20is%20also%20horizontal.</t>
  </si>
  <si>
    <t>kg⋅m²/s² = N⋅m</t>
  </si>
  <si>
    <t>τ = dL/dt</t>
  </si>
  <si>
    <t>Torque</t>
  </si>
  <si>
    <t>Moment of Inertia (I)</t>
  </si>
  <si>
    <t>kg⋅m²</t>
  </si>
  <si>
    <t>kg⋅m²/s²</t>
  </si>
  <si>
    <t>Angular Velocity (ω)</t>
  </si>
  <si>
    <t>rad/s</t>
  </si>
  <si>
    <t>https://www.oxts.com/blog/going-round-circles-earth-rotation-inertial-navigation/#:~:text=The%20spin%20of%20the%20earth,and%20the%20associated%20E%C3%B6tv%C3%B6s%20effect</t>
  </si>
  <si>
    <t>https://www.usni.org/magazines/proceedings/1933/january/principles-gyrocompass#:~:text=To%20do%20this%20we%20must,horizontal%2C%20and%20toward%20the%20meridian.</t>
  </si>
  <si>
    <t>https://openstax.org/books/college-physics/pages/1-introduction-to-science-and-the-realm-of-physics-physical-quantities-and-units</t>
  </si>
  <si>
    <t>Angular Momentum (L = Iω)</t>
  </si>
  <si>
    <t>kg⋅m²/s</t>
  </si>
  <si>
    <t>https://en.wikipedia.org/wiki/Precession#:~:text=than%20this%2C%20however.-,Relativistic%20(Einsteinian),near%20a%20large%20rotating%20mass.</t>
  </si>
  <si>
    <t>https://pressbooks.online.ucf.edu/osuniversityphysics/chapter/11-3-precession-of-a-gyroscope/#:~:text=The%20precessional%20angular%20velocity%20is%20given%20by%20%CF%89P%3Dr,frequency%20of%20the%20gyroscope%20disk.</t>
  </si>
  <si>
    <t>https://www.youtube.com/watch?v=ty9QSiVC2g0</t>
  </si>
  <si>
    <t>https://www.comsol.com/model/modeling-gyroscopic-effect-15007</t>
  </si>
  <si>
    <t>The context of gyroscope considerations applies when a rigid body has a rotating motion.</t>
  </si>
  <si>
    <t>Various situations might happen, including the special case of a rotating wheel or rotating body, under the application of external forces and torques.</t>
  </si>
  <si>
    <t>1. Basic rotation</t>
  </si>
  <si>
    <t>Basic modeling</t>
  </si>
  <si>
    <t>Passing on justifications and explanations, the sources above admit the involvment of a quantity called moment of Inertia (A specific calculation that measures how difficult it is to rotate an object around a given axis, depending on the mass distribution and distance from the axis), Inertia (A general property of all matter describing its resistance to changes in motion), that depend on mass and geometry.</t>
  </si>
  <si>
    <t>rev/min</t>
  </si>
  <si>
    <t>rev/sec</t>
  </si>
  <si>
    <t>rad/sec</t>
  </si>
  <si>
    <t>(I) kg⋅m²</t>
  </si>
  <si>
    <t>Hoop (M=1kg, R=1m) about symmetry axis</t>
  </si>
  <si>
    <t xml:space="preserve">(L = Iω) kg⋅m²/s </t>
  </si>
  <si>
    <t>I = M x R^2</t>
  </si>
  <si>
    <t>Representation</t>
  </si>
  <si>
    <t>A circle is usually relevant to illustrate the concept of rotation. That makes think to a wheel (that usually rotates). One can imagine that the circle rotates, though.
An additional information is very often the center of rotation (in fact, the center of the circle if it represents a simplified rotating wheel).</t>
  </si>
  <si>
    <t>A first sketch shows a top view of a rotating circle (wheel), a blue cross highlights the center of the circle.</t>
  </si>
  <si>
    <t>The pro of this representation is its simplicity, but lacks some information about its motion.</t>
  </si>
  <si>
    <t>The sources above explain how to illustrate a rotating body, mainly the use of the right hand rule gives some direction how to represent the rotating body. This implies the use of arrows, called vectors, that allow to represent a set of informations:
1. a point of application, where the arrows starts,
2. a direction
3. a sense (a direction of direction)
The arrows are very useful to figure characteristics of rotation motions. So, on the sketch above, let's switch the blue cross to an arrow to 1. highlight the center of rotation (where the arrows starts), 2. the position of the axis (here, perpendicular to the page), 3. the sense of rotation (say, if the arrow points toward the reader of this spreadsheet, the circle rotates counter-clockwise).</t>
  </si>
  <si>
    <t>Because the concept of rotation uses the idea of rotation axis, representing a rotating body is more meaningful with a perspective effect (3D). This highlights a plane of rotation and the axis perpendicular to the plane</t>
  </si>
  <si>
    <t>a 2D sketch representing a rotating wheel</t>
  </si>
  <si>
    <t>a 3D sketch representing a rotating wheel (an arrow gives information about the motion -right hand rule-)</t>
  </si>
  <si>
    <t>The file "rotating circle.glb" (same directory in the repository) handles the figure in 3D.</t>
  </si>
  <si>
    <t>How to represent the angular momentum?</t>
  </si>
  <si>
    <t>a 2D sketch representing a rotating wheel (an arrow pointing the user gives information about the counter-clockwise rotation)</t>
  </si>
  <si>
    <r>
      <t>Since, the angular momentum is proportional to the angular velocity, it is represented by an arrow having the same properties, but, a different norm (length) (</t>
    </r>
    <r>
      <rPr>
        <b/>
        <sz val="11"/>
        <color theme="1"/>
        <rFont val="Calibri"/>
        <family val="2"/>
        <scheme val="minor"/>
      </rPr>
      <t>L</t>
    </r>
    <r>
      <rPr>
        <sz val="11"/>
        <color theme="1"/>
        <rFont val="Calibri"/>
        <family val="2"/>
        <scheme val="minor"/>
      </rPr>
      <t xml:space="preserve"> = I</t>
    </r>
    <r>
      <rPr>
        <b/>
        <sz val="11"/>
        <color theme="1"/>
        <rFont val="Calibri"/>
        <family val="2"/>
        <scheme val="minor"/>
      </rPr>
      <t>ω</t>
    </r>
    <r>
      <rPr>
        <sz val="11"/>
        <color theme="1"/>
        <rFont val="Calibri"/>
        <family val="2"/>
        <scheme val="minor"/>
      </rPr>
      <t>).</t>
    </r>
  </si>
  <si>
    <t>a 3D sketch representing a rotating doughnut (a blue arrow gives information about the motion -right hand rule-, axis of rotation and direction)</t>
  </si>
  <si>
    <t>2. System of reference</t>
  </si>
  <si>
    <t>A video mentioned in the sources illustrates the notion of variation of angular momentum. This variation can be in magnitude or in direction or both. For a given body, the variation in angular momentum is due to the variation in angular velocity. The notion of impulse is also useful and lies behind what it is seen in the video (in which an operator applies a torque to a wheel to give -or impulse- a rotating motion). At the end of the impulse step, the wheel achieves a state of constant angular velocity (in direction and norm) applied to the system consisting of a rotating wheel.</t>
  </si>
  <si>
    <t>3. 3D representation of the rotating system</t>
  </si>
  <si>
    <t>In bullet 1., even if a rotating object can be described simply algebraically, it is 3D in reality. Consequently, it is also convenient to use a space frame of representation and related 3D coordinates (for example, X, Y, Z). Meaning that the rotation attributes are also 3D (for instance, Tx, Ty, Tz, or Om_x, Om_y, Om_z for a torque, and an angular velocity).</t>
  </si>
  <si>
    <t>cos Om t</t>
  </si>
  <si>
    <t>sin Om t</t>
  </si>
  <si>
    <t>-sin Om t</t>
  </si>
  <si>
    <t>=</t>
  </si>
  <si>
    <t>R</t>
  </si>
  <si>
    <t>R x cos Om t</t>
  </si>
  <si>
    <t>-R x sin Om t</t>
  </si>
  <si>
    <t>or</t>
  </si>
  <si>
    <t>OM</t>
  </si>
  <si>
    <t>Rewriting the simple basic rotation of a wheel , for any point of the wheel M(R,0,0), in the 3D reference frame for an observer located at the center of rotation (0,0,0), rotating at a constant angular velocity Om, in the galilean referential</t>
  </si>
  <si>
    <t>Om</t>
  </si>
  <si>
    <t>(om=ω)</t>
  </si>
  <si>
    <t>also</t>
  </si>
  <si>
    <r>
      <rPr>
        <b/>
        <sz val="11"/>
        <color theme="1"/>
        <rFont val="Calibri"/>
        <family val="2"/>
        <scheme val="minor"/>
      </rPr>
      <t>OM</t>
    </r>
    <r>
      <rPr>
        <sz val="11"/>
        <color theme="1"/>
        <rFont val="Calibri"/>
        <family val="2"/>
        <scheme val="minor"/>
      </rPr>
      <t xml:space="preserve"> x </t>
    </r>
    <r>
      <rPr>
        <b/>
        <sz val="11"/>
        <color theme="1"/>
        <rFont val="Calibri"/>
        <family val="2"/>
        <scheme val="minor"/>
      </rPr>
      <t>Om</t>
    </r>
  </si>
  <si>
    <t>Om x R</t>
  </si>
  <si>
    <t xml:space="preserve"> for any</t>
  </si>
  <si>
    <r>
      <t xml:space="preserve">with an angular velocity vector </t>
    </r>
    <r>
      <rPr>
        <b/>
        <sz val="11"/>
        <color theme="1"/>
        <rFont val="Calibri"/>
        <family val="2"/>
        <scheme val="minor"/>
      </rPr>
      <t>Om</t>
    </r>
  </si>
  <si>
    <t>a hoop of mass M and radius R has an inertia</t>
  </si>
  <si>
    <t>Ixx</t>
  </si>
  <si>
    <t>Iyy</t>
  </si>
  <si>
    <t>Izz</t>
  </si>
  <si>
    <t>M R²</t>
  </si>
  <si>
    <t>-Ixy</t>
  </si>
  <si>
    <t>-Ixz</t>
  </si>
  <si>
    <t>-Iyx</t>
  </si>
  <si>
    <t>-Iyz</t>
  </si>
  <si>
    <t>-Izx</t>
  </si>
  <si>
    <t>-Izy</t>
  </si>
  <si>
    <t>Ix</t>
  </si>
  <si>
    <t>Iy</t>
  </si>
  <si>
    <t>Iz</t>
  </si>
  <si>
    <t>about the principal axes of the hoop</t>
  </si>
  <si>
    <r>
      <rPr>
        <b/>
        <sz val="11"/>
        <color theme="1"/>
        <rFont val="Calibri"/>
        <family val="2"/>
        <scheme val="minor"/>
      </rPr>
      <t xml:space="preserve">L </t>
    </r>
    <r>
      <rPr>
        <sz val="11"/>
        <color theme="1"/>
        <rFont val="Wide Latin"/>
        <family val="1"/>
      </rPr>
      <t>= I</t>
    </r>
    <r>
      <rPr>
        <sz val="11"/>
        <color theme="1"/>
        <rFont val="Calibri"/>
        <family val="2"/>
        <scheme val="minor"/>
      </rPr>
      <t xml:space="preserve">  </t>
    </r>
    <r>
      <rPr>
        <b/>
        <sz val="11"/>
        <color theme="1"/>
        <rFont val="Calibri"/>
        <family val="2"/>
        <scheme val="minor"/>
      </rPr>
      <t>Om</t>
    </r>
  </si>
  <si>
    <t>L</t>
  </si>
  <si>
    <t>for any moment of inertia of axial symmetry i about any j axis of rotation (https://ocw.mit.edu/courses/16-07-dynamics-fall-2009/dd277ec654440f4c2b5b07d6c286c3fd_MIT16_07F09_Lec26.pdf)</t>
  </si>
  <si>
    <t xml:space="preserve"> Om</t>
  </si>
  <si>
    <t xml:space="preserve"> rotates to</t>
  </si>
  <si>
    <t xml:space="preserve"> I</t>
  </si>
  <si>
    <r>
      <t xml:space="preserve">For example, Izz = M R², and transverse moments 0.5 M R² ( </t>
    </r>
    <r>
      <rPr>
        <sz val="11"/>
        <color theme="1"/>
        <rFont val="Wide Latin"/>
        <family val="1"/>
      </rPr>
      <t>I_</t>
    </r>
    <r>
      <rPr>
        <sz val="11"/>
        <color theme="1"/>
        <rFont val="Calibri"/>
        <family val="2"/>
        <scheme val="minor"/>
      </rPr>
      <t>ij = -0.5 M R²)</t>
    </r>
  </si>
  <si>
    <t>moments of inertia matrix, moments of inertia tensor</t>
  </si>
  <si>
    <t>4. How to find the north with a rotating device?</t>
  </si>
  <si>
    <t>Suppose, an observer like us or a seaman, at the surface of the earth, wants to find the axis of rotation of the earth (we bet here that everybody knows that the Earth rotates about its own axis).</t>
  </si>
  <si>
    <t>In the frame of reference of the rotating Earth, everything and everyone rotates, at the same angular velocity (7.27 10^-5 rad/s). An airplane, which has no friction, no connection, with the earth does not rotate with this frame of reference. In fact, an object with no link with the Earth, does not rotate with the Earth and stays in the same position. So, relative to the rotating Earth, with no connection or no way to give motion, an object stays with no motion.</t>
  </si>
  <si>
    <t>Earth seen from the North top view</t>
  </si>
  <si>
    <t>(1)</t>
  </si>
  <si>
    <t>(2)</t>
  </si>
  <si>
    <t>The motionless compass does not change in position</t>
  </si>
  <si>
    <t>The compass rotates relative to a motionless Earth (an observer rotates with the Earth)</t>
  </si>
  <si>
    <t>Also, a device in connection with the rotating Earth for a while, will get -acquire- the angular velocity of the Earth, but, once disconnected will keep the same angular velocity, because of its inertia.</t>
  </si>
  <si>
    <t>Perhaps, a device with no connection with the Earth stays in the same position. Or, a device with a very simple connection, perhaps perfect, that allows to carry the device with no friction to avoid transferring motion, like an axis with no friction would see the device motionless for an observer on the Earth.</t>
  </si>
  <si>
    <t>5. Euler angles</t>
  </si>
  <si>
    <t>Here, I want to compare, so-called Euler angles (see wikipedia article) to this online:</t>
  </si>
  <si>
    <t>https://demonstrations.wolfram.com/Gyroscope/</t>
  </si>
  <si>
    <t>Illustration of a gyroscope with three gimbals able to rotate about their second symmetry axis.</t>
  </si>
  <si>
    <t>The spinning angles are called spin 1, spin 2 and spin 3 in this webpage.</t>
  </si>
  <si>
    <t>6. Gyroscope models</t>
  </si>
  <si>
    <t xml:space="preserve">Here another online: </t>
  </si>
  <si>
    <t>https://iwant2study.org/lookangejss/02_newtonianmechanics_10rotationalmotion/ejss_model_gyroscope/</t>
  </si>
  <si>
    <t>How to compare with?</t>
  </si>
  <si>
    <t>Additional conceptual code, here:</t>
  </si>
  <si>
    <t>https://codesandbox.io/p/sandbox/gyroscope-zs6qwm?file=%2Fsrc%2FAccelerometer.js</t>
  </si>
  <si>
    <t>Illustrating the gyro with different assumptions and effects (Precession and Nutation).</t>
  </si>
  <si>
    <t>https://www.youtube.com/watch?v=XHGKIzCcVa0</t>
  </si>
  <si>
    <t>https://sg.iwant2study.org/ospsg/index.php/interactive-resources/physics/02-newtonian-mechanics/10-rotational-motion/823-gyroscope</t>
  </si>
  <si>
    <t>Code and settings:</t>
  </si>
  <si>
    <t>The disc can spin about its main axis.</t>
  </si>
  <si>
    <t>7. The resistant Gyroscope</t>
  </si>
  <si>
    <t>Summary:</t>
  </si>
  <si>
    <t xml:space="preserve"> in bullet 5 and 6, we have elements of modeling that can help to describe an operating gyroscope</t>
  </si>
  <si>
    <t>New facts:</t>
  </si>
  <si>
    <t>One of the issue is that the spinning Earth is subject to a cosmic torque caused by the combined action of gravity forces of other celestial bodies (mainly the Sun and the Moon). A reason why the spinning Earth precesses.</t>
  </si>
  <si>
    <t>The torque caused by the two opposing forces Fg and −Fg causes a change in the angular momentum L in the direction of that torque. This causes the top to precess.</t>
  </si>
  <si>
    <t>Here is a sketch of a spinning body, subject to the moment of the gravity, a cause of its own precession.</t>
  </si>
  <si>
    <t>At this point, it is not clear if the spinning device has to be initially setup to certain operating conditions and constraints. We may think that it could mimic or model an Earth (https://en.wikipedia.org/wiki/File:AxialTiltObliquity.png).</t>
  </si>
  <si>
    <t xml:space="preserve"> in bullet 4, we have an initial idea that a rotating device could allow to point to a desired direction, either because it is calibrated in geometry and operating conditions or because it is isolated from external constraints</t>
  </si>
  <si>
    <t>Linear momentum (p = m v)</t>
  </si>
  <si>
    <r>
      <rPr>
        <b/>
        <sz val="11"/>
        <color theme="1"/>
        <rFont val="Calibri"/>
        <family val="2"/>
        <scheme val="minor"/>
      </rPr>
      <t>r</t>
    </r>
    <r>
      <rPr>
        <sz val="11"/>
        <color theme="1"/>
        <rFont val="Calibri"/>
        <family val="2"/>
        <scheme val="minor"/>
      </rPr>
      <t xml:space="preserve"> x </t>
    </r>
    <r>
      <rPr>
        <b/>
        <sz val="11"/>
        <color theme="1"/>
        <rFont val="Calibri"/>
        <family val="2"/>
        <scheme val="minor"/>
      </rPr>
      <t>F</t>
    </r>
  </si>
  <si>
    <t>Torque (moment of a force)</t>
  </si>
  <si>
    <t>kg⋅m/s</t>
  </si>
  <si>
    <r>
      <rPr>
        <b/>
        <sz val="11"/>
        <color theme="1"/>
        <rFont val="Calibri"/>
        <family val="2"/>
        <scheme val="minor"/>
      </rPr>
      <t>r</t>
    </r>
    <r>
      <rPr>
        <sz val="11"/>
        <color theme="1"/>
        <rFont val="Calibri"/>
        <family val="2"/>
        <scheme val="minor"/>
      </rPr>
      <t xml:space="preserve"> x m </t>
    </r>
    <r>
      <rPr>
        <b/>
        <sz val="11"/>
        <color theme="1"/>
        <rFont val="Calibri"/>
        <family val="2"/>
        <scheme val="minor"/>
      </rPr>
      <t>v</t>
    </r>
  </si>
  <si>
    <t>https://en.wikipedia.org/wiki/Nutation</t>
  </si>
  <si>
    <t>Here below, is a frame by frame view of a spinning disc rotating counter-clockwise on its main axis (1), subject to an angular momentum on a input axis (counterclockwise, green), for instance caused by a torque applied to the spinning axis, resulting to a resistant angular momentum on a output axis (blue) (2), subject to an angular momentum clockwise applied as an input on the green axis, resulting in a reaction on the blue axis (also clockwise).</t>
  </si>
  <si>
    <t>Here below, is a conceptual sketch showing how a rotating disc is subject to a torque caused by the spinning Earth; an improvement of this sketch has to use gimbals (allowing the disc to position according to the applied torque).</t>
  </si>
  <si>
    <t>i, j, k</t>
  </si>
  <si>
    <t>j x k = i</t>
  </si>
  <si>
    <t>i x j = k</t>
  </si>
  <si>
    <t>k x i = j</t>
  </si>
  <si>
    <r>
      <rPr>
        <b/>
        <sz val="11"/>
        <color theme="1"/>
        <rFont val="Calibri"/>
        <family val="2"/>
        <scheme val="minor"/>
      </rPr>
      <t>r</t>
    </r>
    <r>
      <rPr>
        <sz val="11"/>
        <color theme="1"/>
        <rFont val="Calibri"/>
        <family val="2"/>
        <scheme val="minor"/>
      </rPr>
      <t xml:space="preserve"> , </t>
    </r>
    <r>
      <rPr>
        <b/>
        <sz val="11"/>
        <color theme="1"/>
        <rFont val="Calibri"/>
        <family val="2"/>
        <scheme val="minor"/>
      </rPr>
      <t xml:space="preserve">F , τ </t>
    </r>
  </si>
  <si>
    <r>
      <rPr>
        <b/>
        <sz val="11"/>
        <color theme="1"/>
        <rFont val="Calibri"/>
        <family val="2"/>
        <scheme val="minor"/>
      </rPr>
      <t>r</t>
    </r>
    <r>
      <rPr>
        <sz val="11"/>
        <color theme="1"/>
        <rFont val="Calibri"/>
        <family val="2"/>
        <scheme val="minor"/>
      </rPr>
      <t xml:space="preserve"> x </t>
    </r>
    <r>
      <rPr>
        <b/>
        <sz val="11"/>
        <color theme="1"/>
        <rFont val="Calibri"/>
        <family val="2"/>
        <scheme val="minor"/>
      </rPr>
      <t xml:space="preserve">F = τ </t>
    </r>
  </si>
  <si>
    <t>Below is the illustration of a so-called "counter-intuitive" effect of a torque applied to a rotating rigid body:
(1) left, a non-rotating disc on its axis, will tilt in the plane of the applied forces -yellow arrows- (causing the torque);
(2) right, the rotating disc, subject to a torque will tilt in the plane of the applied torque (arrow with gray head)</t>
  </si>
  <si>
    <t>Thus, above the rotating disc subject to the torque as shown on the green axis (input), will tilt in the same plane (spinning axis, green axis) causing a rotation about the blue axis (output)</t>
  </si>
  <si>
    <t>The 3D model is in the directory, and can be open with a glb viewer or online (https://gltf-viewer.donmccurdy.com/)</t>
  </si>
  <si>
    <t>https://github.com/Frederic-jyrg/ouitoo/blob/main/info-plotting/gyro/rotating%20disc%20full.glb</t>
  </si>
  <si>
    <t>https://gltf-viewer.donmccurdy.com/</t>
  </si>
  <si>
    <t>viewer</t>
  </si>
  <si>
    <t>model</t>
  </si>
  <si>
    <t>torque free or torque neglected</t>
  </si>
  <si>
    <t>body=disc</t>
  </si>
  <si>
    <t>main symmetry axis inertia</t>
  </si>
  <si>
    <t>perpendicular symmetry axes inertia</t>
  </si>
  <si>
    <t>Ip = 0.25 x M x R^2 + 1/12 M x H^2</t>
  </si>
  <si>
    <t>Is = 0.5 x M x R^2</t>
  </si>
  <si>
    <r>
      <t>tilt angle (</t>
    </r>
    <r>
      <rPr>
        <sz val="11"/>
        <color theme="1"/>
        <rFont val="Calibri"/>
        <family val="2"/>
      </rPr>
      <t>α)</t>
    </r>
  </si>
  <si>
    <t>Precession rate</t>
  </si>
  <si>
    <r>
      <t>ω</t>
    </r>
    <r>
      <rPr>
        <vertAlign val="subscript"/>
        <sz val="11"/>
        <color theme="1"/>
        <rFont val="Calibri"/>
        <family val="2"/>
        <scheme val="minor"/>
      </rPr>
      <t>p</t>
    </r>
  </si>
  <si>
    <r>
      <t>= (Is/Ip/cos(α)) x ω</t>
    </r>
    <r>
      <rPr>
        <vertAlign val="subscript"/>
        <sz val="11"/>
        <color theme="1"/>
        <rFont val="Calibri"/>
        <family val="2"/>
        <scheme val="minor"/>
      </rPr>
      <t>s</t>
    </r>
  </si>
  <si>
    <t>body=sphere</t>
  </si>
  <si>
    <t>Is = 2/5 x M x R^2</t>
  </si>
  <si>
    <t>Ip = 2/5 x M x R^2</t>
  </si>
  <si>
    <t>Spinning speed</t>
  </si>
  <si>
    <r>
      <t>ω</t>
    </r>
    <r>
      <rPr>
        <vertAlign val="subscript"/>
        <sz val="11"/>
        <color theme="1"/>
        <rFont val="Calibri"/>
        <family val="2"/>
        <scheme val="minor"/>
      </rPr>
      <t>s</t>
    </r>
  </si>
  <si>
    <t>Is</t>
  </si>
  <si>
    <t>Ip</t>
  </si>
  <si>
    <t>cos(α)</t>
  </si>
  <si>
    <t>10 rev/s</t>
  </si>
  <si>
    <t>torque induced</t>
  </si>
  <si>
    <t>(α)=(moment of inertia, axis of symmetry)</t>
  </si>
  <si>
    <t>(θ)=(spinning axis, precession axis)</t>
  </si>
  <si>
    <t>mg</t>
  </si>
  <si>
    <t>kg⋅m/s²</t>
  </si>
  <si>
    <t>r</t>
  </si>
  <si>
    <t>m</t>
  </si>
  <si>
    <r>
      <t>sin(</t>
    </r>
    <r>
      <rPr>
        <sz val="11"/>
        <color theme="1"/>
        <rFont val="Calibri"/>
        <family val="2"/>
      </rPr>
      <t>θ</t>
    </r>
    <r>
      <rPr>
        <sz val="11"/>
        <color theme="1"/>
        <rFont val="Calibri"/>
        <family val="2"/>
        <scheme val="minor"/>
      </rPr>
      <t>)</t>
    </r>
  </si>
  <si>
    <r>
      <t>= m x g x r /Is/sin(θ) / ω</t>
    </r>
    <r>
      <rPr>
        <vertAlign val="subscript"/>
        <sz val="11"/>
        <color theme="1"/>
        <rFont val="Calibri"/>
        <family val="2"/>
        <scheme val="minor"/>
      </rPr>
      <t>s</t>
    </r>
  </si>
  <si>
    <t>[m]</t>
  </si>
  <si>
    <t>[N]</t>
  </si>
  <si>
    <r>
      <rPr>
        <b/>
        <sz val="11"/>
        <color theme="1"/>
        <rFont val="Calibri"/>
        <family val="2"/>
        <scheme val="minor"/>
      </rPr>
      <t>r</t>
    </r>
    <r>
      <rPr>
        <sz val="11"/>
        <color theme="1"/>
        <rFont val="Calibri"/>
        <family val="2"/>
        <scheme val="minor"/>
      </rPr>
      <t/>
    </r>
  </si>
  <si>
    <r>
      <t xml:space="preserve">F = </t>
    </r>
    <r>
      <rPr>
        <sz val="11"/>
        <color theme="1"/>
        <rFont val="Calibri"/>
        <family val="2"/>
        <scheme val="minor"/>
      </rPr>
      <t xml:space="preserve">m </t>
    </r>
    <r>
      <rPr>
        <b/>
        <sz val="11"/>
        <color theme="1"/>
        <rFont val="Calibri"/>
        <family val="2"/>
        <scheme val="minor"/>
      </rPr>
      <t>g</t>
    </r>
  </si>
  <si>
    <t>r sin(θ)</t>
  </si>
  <si>
    <t>r cos(θ)</t>
  </si>
  <si>
    <t>m g r sin(θ)</t>
  </si>
  <si>
    <r>
      <t xml:space="preserve">d </t>
    </r>
    <r>
      <rPr>
        <b/>
        <sz val="11"/>
        <color theme="1"/>
        <rFont val="Calibri"/>
        <family val="2"/>
        <scheme val="minor"/>
      </rPr>
      <t>L</t>
    </r>
    <r>
      <rPr>
        <sz val="11"/>
        <color theme="1"/>
        <rFont val="Calibri"/>
        <family val="2"/>
        <scheme val="minor"/>
      </rPr>
      <t xml:space="preserve"> = </t>
    </r>
    <r>
      <rPr>
        <b/>
        <sz val="11"/>
        <color theme="1"/>
        <rFont val="Calibri"/>
        <family val="2"/>
        <scheme val="minor"/>
      </rPr>
      <t>τ</t>
    </r>
    <r>
      <rPr>
        <sz val="11"/>
        <color theme="1"/>
        <rFont val="Calibri"/>
        <family val="2"/>
        <scheme val="minor"/>
      </rPr>
      <t xml:space="preserve">  dt</t>
    </r>
  </si>
  <si>
    <t>m g r sin(θ) dt</t>
  </si>
  <si>
    <t>- m g</t>
  </si>
  <si>
    <r>
      <t xml:space="preserve">d L = L sin(θ) sin (d </t>
    </r>
    <r>
      <rPr>
        <sz val="11"/>
        <color theme="1"/>
        <rFont val="Symbol"/>
        <family val="1"/>
        <charset val="2"/>
      </rPr>
      <t>f )</t>
    </r>
    <r>
      <rPr>
        <sz val="11"/>
        <color theme="1"/>
        <rFont val="Calibri"/>
        <family val="2"/>
        <scheme val="minor"/>
      </rPr>
      <t xml:space="preserve"> = L sin(θ) d</t>
    </r>
    <r>
      <rPr>
        <sz val="11"/>
        <color theme="1"/>
        <rFont val="Symbol"/>
        <family val="1"/>
        <charset val="2"/>
      </rPr>
      <t xml:space="preserve"> f</t>
    </r>
  </si>
  <si>
    <r>
      <t>m g r sin(θ) dt = L sin(θ) d</t>
    </r>
    <r>
      <rPr>
        <sz val="11"/>
        <color theme="1"/>
        <rFont val="Symbol"/>
        <family val="1"/>
        <charset val="2"/>
      </rPr>
      <t xml:space="preserve"> f</t>
    </r>
  </si>
  <si>
    <r>
      <t>ω</t>
    </r>
    <r>
      <rPr>
        <vertAlign val="subscript"/>
        <sz val="11"/>
        <color theme="1"/>
        <rFont val="Calibri"/>
        <family val="2"/>
        <scheme val="minor"/>
      </rPr>
      <t>p</t>
    </r>
    <r>
      <rPr>
        <sz val="11"/>
        <color theme="1"/>
        <rFont val="Calibri"/>
        <family val="2"/>
        <scheme val="minor"/>
      </rPr>
      <t xml:space="preserve"> ?</t>
    </r>
  </si>
  <si>
    <r>
      <t>ω</t>
    </r>
    <r>
      <rPr>
        <vertAlign val="subscript"/>
        <sz val="11"/>
        <color theme="1"/>
        <rFont val="Calibri"/>
        <family val="2"/>
        <scheme val="minor"/>
      </rPr>
      <t>p</t>
    </r>
    <r>
      <rPr>
        <sz val="11"/>
        <color theme="1"/>
        <rFont val="Calibri"/>
        <family val="2"/>
        <scheme val="minor"/>
      </rPr>
      <t xml:space="preserve"> = m g r /L =  m g r / Is / ω </t>
    </r>
  </si>
  <si>
    <t>hint: torque free precession derivation</t>
  </si>
  <si>
    <t>https://www.google.com/search?q=derivation+of+precession+rate+with+no+torque&amp;sca_esv=b07fa04fa9278463&amp;rlz=1C1CHBD_enUS1144US1144&amp;ei=nrGCZ-2VDtmm5NoPjbe-iQk&amp;ved=0ahUKEwjt3PLVn-6KAxVZE1kFHY2bL5EQ4dUDCBA&amp;uact=5&amp;oq=derivation+of+precession+rate+with+no+torque&amp;gs_lp=Egxnd3Mtd2l6LXNlcnAiLGRlcml2YXRpb24gb2YgcHJlY2Vzc2lvbiByYXRlIHdpdGggbm8gdG9ycXVlMgUQIRigATIFECEYoAEyBRAhGKABMgUQIRifBTIFECEYnwVI7WVQ5whYlE9wAngBkAEAmAFZoAHfCaoBAjIwuAEDyAEA-AEBmAIWoAK1CsICChAAGLADGNYEGEfCAgUQIRirAsICBxAhGKABGAqYAwCIBgGQBgiSBwIyMqAHkZAB&amp;sclient=gws-wiz-serp&amp;safe=active&amp;ssu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</si>
</sst>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1"/>
      <color theme="1"/>
      <name val="Calibri"/>
      <family val="2"/>
      <scheme val="minor"/>
    </font>
    <font>
      <u/>
      <sz val="11"/>
      <color theme="10"/>
      <name val="Calibri"/>
      <family val="2"/>
      <scheme val="minor"/>
    </font>
    <font>
      <b/>
      <sz val="11"/>
      <color theme="1"/>
      <name val="Calibri"/>
      <family val="2"/>
      <scheme val="minor"/>
    </font>
    <font>
      <b/>
      <u/>
      <sz val="11"/>
      <color theme="1"/>
      <name val="Calibri"/>
      <family val="2"/>
      <scheme val="minor"/>
    </font>
    <font>
      <sz val="11"/>
      <color theme="1"/>
      <name val="Wide Latin"/>
      <family val="1"/>
    </font>
    <font>
      <u/>
      <sz val="11"/>
      <color theme="1"/>
      <name val="Calibri"/>
      <family val="2"/>
      <scheme val="minor"/>
    </font>
    <font>
      <sz val="11"/>
      <color theme="1"/>
      <name val="Calibri"/>
      <family val="2"/>
    </font>
    <font>
      <vertAlign val="subscript"/>
      <sz val="11"/>
      <color theme="1"/>
      <name val="Calibri"/>
      <family val="2"/>
      <scheme val="minor"/>
    </font>
    <font>
      <sz val="11"/>
      <color theme="1"/>
      <name val="Symbol"/>
      <family val="1"/>
      <charset val="2"/>
    </font>
  </fonts>
  <fills count="3">
    <fill>
      <patternFill patternType="none"/>
    </fill>
    <fill>
      <patternFill patternType="gray125"/>
    </fill>
    <fill>
      <patternFill patternType="solid">
        <fgColor theme="1"/>
        <bgColor indexed="64"/>
      </patternFill>
    </fill>
  </fills>
  <borders count="4">
    <border>
      <left/>
      <right/>
      <top/>
      <bottom/>
      <diagonal/>
    </border>
    <border>
      <left/>
      <right style="thin">
        <color indexed="64"/>
      </right>
      <top/>
      <bottom/>
      <diagonal/>
    </border>
    <border>
      <left style="thin">
        <color indexed="64"/>
      </left>
      <right style="thin">
        <color indexed="64"/>
      </right>
      <top/>
      <bottom/>
      <diagonal/>
    </border>
    <border>
      <left style="thin">
        <color auto="1"/>
      </left>
      <right/>
      <top/>
      <bottom/>
      <diagonal/>
    </border>
  </borders>
  <cellStyleXfs count="2">
    <xf numFmtId="0" fontId="0" fillId="0" borderId="0"/>
    <xf numFmtId="0" fontId="1" fillId="0" borderId="0" applyNumberFormat="0" applyFill="0" applyBorder="0" applyAlignment="0" applyProtection="0"/>
  </cellStyleXfs>
  <cellXfs count="28">
    <xf numFmtId="0" fontId="0" fillId="0" borderId="0" xfId="0"/>
    <xf numFmtId="0" fontId="1" fillId="0" borderId="0" xfId="1"/>
    <xf numFmtId="0" fontId="0" fillId="0" borderId="0" xfId="0" quotePrefix="1"/>
    <xf numFmtId="0" fontId="3" fillId="0" borderId="0" xfId="0" applyFont="1"/>
    <xf numFmtId="0" fontId="0" fillId="0" borderId="0" xfId="0" applyAlignment="1">
      <alignment wrapText="1"/>
    </xf>
    <xf numFmtId="0" fontId="0" fillId="0" borderId="0" xfId="0" applyAlignment="1">
      <alignment horizontal="center"/>
    </xf>
    <xf numFmtId="0" fontId="2" fillId="0" borderId="0" xfId="0" applyFont="1"/>
    <xf numFmtId="0" fontId="0" fillId="0" borderId="0" xfId="0" quotePrefix="1" applyAlignment="1">
      <alignment horizontal="center"/>
    </xf>
    <xf numFmtId="0" fontId="0" fillId="0" borderId="1" xfId="0" applyBorder="1"/>
    <xf numFmtId="0" fontId="0" fillId="0" borderId="1" xfId="0" applyBorder="1" applyAlignment="1">
      <alignment horizontal="center"/>
    </xf>
    <xf numFmtId="0" fontId="0" fillId="0" borderId="2" xfId="0" applyBorder="1"/>
    <xf numFmtId="0" fontId="0" fillId="0" borderId="2" xfId="0" applyBorder="1" applyAlignment="1">
      <alignment horizontal="center"/>
    </xf>
    <xf numFmtId="0" fontId="0" fillId="0" borderId="2" xfId="0" quotePrefix="1" applyBorder="1" applyAlignment="1">
      <alignment horizontal="center"/>
    </xf>
    <xf numFmtId="0" fontId="2" fillId="0" borderId="0" xfId="0" applyFont="1" applyAlignment="1">
      <alignment horizontal="center"/>
    </xf>
    <xf numFmtId="0" fontId="0" fillId="0" borderId="0" xfId="0" applyFill="1" applyBorder="1" applyAlignment="1">
      <alignment horizontal="left"/>
    </xf>
    <xf numFmtId="0" fontId="0" fillId="0" borderId="0" xfId="0" applyBorder="1"/>
    <xf numFmtId="0" fontId="0" fillId="0" borderId="3" xfId="0" applyBorder="1" applyAlignment="1">
      <alignment horizontal="center"/>
    </xf>
    <xf numFmtId="0" fontId="0" fillId="0" borderId="1" xfId="0" quotePrefix="1" applyBorder="1" applyAlignment="1">
      <alignment horizontal="center"/>
    </xf>
    <xf numFmtId="0" fontId="0" fillId="0" borderId="0" xfId="0" applyFont="1"/>
    <xf numFmtId="0" fontId="4" fillId="0" borderId="0" xfId="0" applyFont="1"/>
    <xf numFmtId="0" fontId="0" fillId="2" borderId="0" xfId="0" applyFill="1"/>
    <xf numFmtId="0" fontId="0" fillId="2" borderId="0" xfId="0" applyFill="1" applyAlignment="1">
      <alignment vertical="top" wrapText="1"/>
    </xf>
    <xf numFmtId="0" fontId="5" fillId="0" borderId="0" xfId="0" applyFont="1"/>
    <xf numFmtId="0" fontId="0" fillId="0" borderId="0" xfId="0" applyAlignment="1">
      <alignment horizontal="left" wrapText="1"/>
    </xf>
    <xf numFmtId="0" fontId="0" fillId="0" borderId="0" xfId="0" applyAlignment="1">
      <alignment horizontal="left" vertical="top" wrapText="1"/>
    </xf>
    <xf numFmtId="0" fontId="0" fillId="0" borderId="0" xfId="0" applyAlignment="1">
      <alignment horizontal="center" vertical="center" wrapText="1"/>
    </xf>
    <xf numFmtId="11" fontId="0" fillId="0" borderId="0" xfId="0" applyNumberFormat="1"/>
    <xf numFmtId="0" fontId="2" fillId="0" borderId="1" xfId="0" applyFont="1" applyBorder="1"/>
  </cellXfs>
  <cellStyles count="2">
    <cellStyle name="Hyperlink" xfId="1" builtinId="8"/>
    <cellStyle name="Normal" xfId="0" builtinId="0"/>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 Type="http://schemas.openxmlformats.org/officeDocument/2006/relationships/image" Target="../media/image1.jpeg"/><Relationship Id="rId6" Type="http://schemas.openxmlformats.org/officeDocument/2006/relationships/image" Target="../media/image6.jp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image" Target="../media/image1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s>
</file>

<file path=xl/drawings/drawing1.xml><?xml version="1.0" encoding="utf-8"?>
<xdr:wsDr xmlns:xdr="http://schemas.openxmlformats.org/drawingml/2006/spreadsheetDrawing" xmlns:a="http://schemas.openxmlformats.org/drawingml/2006/main">
  <xdr:twoCellAnchor>
    <xdr:from>
      <xdr:col>9</xdr:col>
      <xdr:colOff>466725</xdr:colOff>
      <xdr:row>104</xdr:row>
      <xdr:rowOff>447676</xdr:rowOff>
    </xdr:from>
    <xdr:to>
      <xdr:col>10</xdr:col>
      <xdr:colOff>40005</xdr:colOff>
      <xdr:row>105</xdr:row>
      <xdr:rowOff>153833</xdr:rowOff>
    </xdr:to>
    <xdr:grpSp>
      <xdr:nvGrpSpPr>
        <xdr:cNvPr id="53" name="Group 52">
          <a:extLst>
            <a:ext uri="{FF2B5EF4-FFF2-40B4-BE49-F238E27FC236}">
              <a16:creationId xmlns:a16="http://schemas.microsoft.com/office/drawing/2014/main" id="{7CE26C9D-D3A0-75D7-0E3C-F27EC90267D0}"/>
            </a:ext>
          </a:extLst>
        </xdr:cNvPr>
        <xdr:cNvGrpSpPr>
          <a:grpSpLocks noChangeAspect="1"/>
        </xdr:cNvGrpSpPr>
      </xdr:nvGrpSpPr>
      <xdr:grpSpPr>
        <a:xfrm>
          <a:off x="8983196" y="26097941"/>
          <a:ext cx="178397" cy="277657"/>
          <a:chOff x="4953000" y="26117550"/>
          <a:chExt cx="652462" cy="990600"/>
        </a:xfrm>
      </xdr:grpSpPr>
      <xdr:sp macro="" textlink="">
        <xdr:nvSpPr>
          <xdr:cNvPr id="50" name="Oval 49">
            <a:extLst>
              <a:ext uri="{FF2B5EF4-FFF2-40B4-BE49-F238E27FC236}">
                <a16:creationId xmlns:a16="http://schemas.microsoft.com/office/drawing/2014/main" id="{41FD70AB-B583-1ED4-8C17-627291CD856C}"/>
              </a:ext>
            </a:extLst>
          </xdr:cNvPr>
          <xdr:cNvSpPr/>
        </xdr:nvSpPr>
        <xdr:spPr>
          <a:xfrm>
            <a:off x="4953000" y="26117550"/>
            <a:ext cx="495300" cy="990600"/>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1" name="Oval 50">
            <a:extLst>
              <a:ext uri="{FF2B5EF4-FFF2-40B4-BE49-F238E27FC236}">
                <a16:creationId xmlns:a16="http://schemas.microsoft.com/office/drawing/2014/main" id="{E2D5483B-F141-C065-2F74-C805F11D29A0}"/>
              </a:ext>
            </a:extLst>
          </xdr:cNvPr>
          <xdr:cNvSpPr/>
        </xdr:nvSpPr>
        <xdr:spPr>
          <a:xfrm>
            <a:off x="5086350" y="26450925"/>
            <a:ext cx="428625" cy="371475"/>
          </a:xfrm>
          <a:prstGeom prst="ellipse">
            <a:avLst/>
          </a:prstGeom>
          <a:solidFill>
            <a:schemeClr val="accent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2" name="Isosceles Triangle 51">
            <a:extLst>
              <a:ext uri="{FF2B5EF4-FFF2-40B4-BE49-F238E27FC236}">
                <a16:creationId xmlns:a16="http://schemas.microsoft.com/office/drawing/2014/main" id="{8C22A15E-8033-F7CF-342E-FDA3EFE23C9A}"/>
              </a:ext>
            </a:extLst>
          </xdr:cNvPr>
          <xdr:cNvSpPr/>
        </xdr:nvSpPr>
        <xdr:spPr>
          <a:xfrm rot="5400000">
            <a:off x="5429250" y="26546177"/>
            <a:ext cx="152400" cy="200025"/>
          </a:xfrm>
          <a:prstGeom prst="triangle">
            <a:avLst/>
          </a:prstGeom>
          <a:solidFill>
            <a:schemeClr val="accent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8</xdr:col>
      <xdr:colOff>400286</xdr:colOff>
      <xdr:row>103</xdr:row>
      <xdr:rowOff>390290</xdr:rowOff>
    </xdr:from>
    <xdr:to>
      <xdr:col>9</xdr:col>
      <xdr:colOff>68343</xdr:colOff>
      <xdr:row>103</xdr:row>
      <xdr:rowOff>573170</xdr:rowOff>
    </xdr:to>
    <xdr:grpSp>
      <xdr:nvGrpSpPr>
        <xdr:cNvPr id="58" name="Group 57">
          <a:extLst>
            <a:ext uri="{FF2B5EF4-FFF2-40B4-BE49-F238E27FC236}">
              <a16:creationId xmlns:a16="http://schemas.microsoft.com/office/drawing/2014/main" id="{583D23FD-42FB-48AC-8D72-FFB04FF3B769}"/>
            </a:ext>
          </a:extLst>
        </xdr:cNvPr>
        <xdr:cNvGrpSpPr>
          <a:grpSpLocks noChangeAspect="1"/>
        </xdr:cNvGrpSpPr>
      </xdr:nvGrpSpPr>
      <xdr:grpSpPr>
        <a:xfrm rot="18000000">
          <a:off x="8356787" y="25042907"/>
          <a:ext cx="182880" cy="273175"/>
          <a:chOff x="4953000" y="26117550"/>
          <a:chExt cx="652462" cy="990600"/>
        </a:xfrm>
      </xdr:grpSpPr>
      <xdr:sp macro="" textlink="">
        <xdr:nvSpPr>
          <xdr:cNvPr id="59" name="Oval 58">
            <a:extLst>
              <a:ext uri="{FF2B5EF4-FFF2-40B4-BE49-F238E27FC236}">
                <a16:creationId xmlns:a16="http://schemas.microsoft.com/office/drawing/2014/main" id="{35CA0F1F-4A06-C46A-E714-95773F6EB059}"/>
              </a:ext>
            </a:extLst>
          </xdr:cNvPr>
          <xdr:cNvSpPr/>
        </xdr:nvSpPr>
        <xdr:spPr>
          <a:xfrm>
            <a:off x="4953000" y="26117550"/>
            <a:ext cx="495300" cy="990600"/>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60" name="Oval 59">
            <a:extLst>
              <a:ext uri="{FF2B5EF4-FFF2-40B4-BE49-F238E27FC236}">
                <a16:creationId xmlns:a16="http://schemas.microsoft.com/office/drawing/2014/main" id="{B6FA8E1C-7D08-63AE-1D68-8D89248D9C83}"/>
              </a:ext>
            </a:extLst>
          </xdr:cNvPr>
          <xdr:cNvSpPr/>
        </xdr:nvSpPr>
        <xdr:spPr>
          <a:xfrm>
            <a:off x="5086350" y="26450925"/>
            <a:ext cx="428625" cy="371475"/>
          </a:xfrm>
          <a:prstGeom prst="ellipse">
            <a:avLst/>
          </a:prstGeom>
          <a:solidFill>
            <a:schemeClr val="accent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61" name="Isosceles Triangle 60">
            <a:extLst>
              <a:ext uri="{FF2B5EF4-FFF2-40B4-BE49-F238E27FC236}">
                <a16:creationId xmlns:a16="http://schemas.microsoft.com/office/drawing/2014/main" id="{736D2E48-9468-58F9-5B68-FF610645DA1A}"/>
              </a:ext>
            </a:extLst>
          </xdr:cNvPr>
          <xdr:cNvSpPr/>
        </xdr:nvSpPr>
        <xdr:spPr>
          <a:xfrm rot="5400000">
            <a:off x="5429250" y="26546177"/>
            <a:ext cx="152400" cy="200025"/>
          </a:xfrm>
          <a:prstGeom prst="triangle">
            <a:avLst/>
          </a:prstGeom>
          <a:solidFill>
            <a:schemeClr val="accent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editAs="oneCell">
    <xdr:from>
      <xdr:col>14</xdr:col>
      <xdr:colOff>156882</xdr:colOff>
      <xdr:row>21</xdr:row>
      <xdr:rowOff>31030</xdr:rowOff>
    </xdr:from>
    <xdr:to>
      <xdr:col>26</xdr:col>
      <xdr:colOff>9070</xdr:colOff>
      <xdr:row>38</xdr:row>
      <xdr:rowOff>246530</xdr:rowOff>
    </xdr:to>
    <xdr:pic>
      <xdr:nvPicPr>
        <xdr:cNvPr id="2" name="Picture 1" descr="What is Moment of Inertia? (with Practice Problems)">
          <a:extLst>
            <a:ext uri="{FF2B5EF4-FFF2-40B4-BE49-F238E27FC236}">
              <a16:creationId xmlns:a16="http://schemas.microsoft.com/office/drawing/2014/main" id="{7962DA08-721F-4AC9-8187-A3650DED30D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348882" y="4031530"/>
          <a:ext cx="7113600" cy="403670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38</xdr:row>
      <xdr:rowOff>0</xdr:rowOff>
    </xdr:from>
    <xdr:to>
      <xdr:col>9</xdr:col>
      <xdr:colOff>0</xdr:colOff>
      <xdr:row>41</xdr:row>
      <xdr:rowOff>638175</xdr:rowOff>
    </xdr:to>
    <xdr:pic>
      <xdr:nvPicPr>
        <xdr:cNvPr id="4" name="Picture 3">
          <a:extLst>
            <a:ext uri="{FF2B5EF4-FFF2-40B4-BE49-F238E27FC236}">
              <a16:creationId xmlns:a16="http://schemas.microsoft.com/office/drawing/2014/main" id="{EF6411A8-2B05-434D-90C2-C0DA961F91B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724650" y="6867525"/>
          <a:ext cx="1828800" cy="1828800"/>
        </a:xfrm>
        <a:prstGeom prst="rect">
          <a:avLst/>
        </a:prstGeom>
      </xdr:spPr>
    </xdr:pic>
    <xdr:clientData/>
  </xdr:twoCellAnchor>
  <xdr:twoCellAnchor editAs="oneCell">
    <xdr:from>
      <xdr:col>9</xdr:col>
      <xdr:colOff>28575</xdr:colOff>
      <xdr:row>41</xdr:row>
      <xdr:rowOff>19050</xdr:rowOff>
    </xdr:from>
    <xdr:to>
      <xdr:col>11</xdr:col>
      <xdr:colOff>428625</xdr:colOff>
      <xdr:row>41</xdr:row>
      <xdr:rowOff>1847850</xdr:rowOff>
    </xdr:to>
    <xdr:pic>
      <xdr:nvPicPr>
        <xdr:cNvPr id="6" name="Picture 5">
          <a:extLst>
            <a:ext uri="{FF2B5EF4-FFF2-40B4-BE49-F238E27FC236}">
              <a16:creationId xmlns:a16="http://schemas.microsoft.com/office/drawing/2014/main" id="{72112DE3-E815-4B7D-8705-E5220CD208B1}"/>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8582025" y="8077200"/>
          <a:ext cx="1828800" cy="1828800"/>
        </a:xfrm>
        <a:prstGeom prst="rect">
          <a:avLst/>
        </a:prstGeom>
      </xdr:spPr>
    </xdr:pic>
    <xdr:clientData/>
  </xdr:twoCellAnchor>
  <xdr:twoCellAnchor editAs="oneCell">
    <xdr:from>
      <xdr:col>6</xdr:col>
      <xdr:colOff>19050</xdr:colOff>
      <xdr:row>42</xdr:row>
      <xdr:rowOff>9525</xdr:rowOff>
    </xdr:from>
    <xdr:to>
      <xdr:col>11</xdr:col>
      <xdr:colOff>323850</xdr:colOff>
      <xdr:row>50</xdr:row>
      <xdr:rowOff>57150</xdr:rowOff>
    </xdr:to>
    <xdr:pic>
      <xdr:nvPicPr>
        <xdr:cNvPr id="8" name="Picture 7">
          <a:extLst>
            <a:ext uri="{FF2B5EF4-FFF2-40B4-BE49-F238E27FC236}">
              <a16:creationId xmlns:a16="http://schemas.microsoft.com/office/drawing/2014/main" id="{86509F3F-7B87-40E7-9591-1937720D5835}"/>
            </a:ext>
          </a:extLst>
        </xdr:cNvPr>
        <xdr:cNvPicPr>
          <a:picLocks noChangeAspect="1"/>
        </xdr:cNvPicPr>
      </xdr:nvPicPr>
      <xdr:blipFill rotWithShape="1">
        <a:blip xmlns:r="http://schemas.openxmlformats.org/officeDocument/2006/relationships" r:embed="rId4">
          <a:extLst>
            <a:ext uri="{28A0092B-C50C-407E-A947-70E740481C1C}">
              <a14:useLocalDpi xmlns:a14="http://schemas.microsoft.com/office/drawing/2010/main" val="0"/>
            </a:ext>
          </a:extLst>
        </a:blip>
        <a:srcRect l="31249" t="32692" r="33334" b="26352"/>
        <a:stretch/>
      </xdr:blipFill>
      <xdr:spPr>
        <a:xfrm>
          <a:off x="6743700" y="10001250"/>
          <a:ext cx="3562350" cy="2171700"/>
        </a:xfrm>
        <a:prstGeom prst="rect">
          <a:avLst/>
        </a:prstGeom>
      </xdr:spPr>
    </xdr:pic>
    <xdr:clientData/>
  </xdr:twoCellAnchor>
  <xdr:twoCellAnchor editAs="oneCell">
    <xdr:from>
      <xdr:col>0</xdr:col>
      <xdr:colOff>19049</xdr:colOff>
      <xdr:row>47</xdr:row>
      <xdr:rowOff>171449</xdr:rowOff>
    </xdr:from>
    <xdr:to>
      <xdr:col>1</xdr:col>
      <xdr:colOff>504824</xdr:colOff>
      <xdr:row>69</xdr:row>
      <xdr:rowOff>123824</xdr:rowOff>
    </xdr:to>
    <xdr:pic>
      <xdr:nvPicPr>
        <xdr:cNvPr id="10" name="Picture 9">
          <a:extLst>
            <a:ext uri="{FF2B5EF4-FFF2-40B4-BE49-F238E27FC236}">
              <a16:creationId xmlns:a16="http://schemas.microsoft.com/office/drawing/2014/main" id="{151DA2F8-E8A2-4125-BCF3-148F5F0CE057}"/>
            </a:ext>
          </a:extLst>
        </xdr:cNvPr>
        <xdr:cNvPicPr>
          <a:picLocks noChangeAspect="1"/>
        </xdr:cNvPicPr>
      </xdr:nvPicPr>
      <xdr:blipFill rotWithShape="1">
        <a:blip xmlns:r="http://schemas.openxmlformats.org/officeDocument/2006/relationships" r:embed="rId5">
          <a:extLst>
            <a:ext uri="{28A0092B-C50C-407E-A947-70E740481C1C}">
              <a14:useLocalDpi xmlns:a14="http://schemas.microsoft.com/office/drawing/2010/main" val="0"/>
            </a:ext>
          </a:extLst>
        </a:blip>
        <a:srcRect l="33523" t="12754" r="25094" b="9106"/>
        <a:stretch/>
      </xdr:blipFill>
      <xdr:spPr>
        <a:xfrm>
          <a:off x="19049" y="11715749"/>
          <a:ext cx="4162425" cy="4143375"/>
        </a:xfrm>
        <a:prstGeom prst="rect">
          <a:avLst/>
        </a:prstGeom>
      </xdr:spPr>
    </xdr:pic>
    <xdr:clientData/>
  </xdr:twoCellAnchor>
  <xdr:twoCellAnchor>
    <xdr:from>
      <xdr:col>6</xdr:col>
      <xdr:colOff>9525</xdr:colOff>
      <xdr:row>103</xdr:row>
      <xdr:rowOff>419100</xdr:rowOff>
    </xdr:from>
    <xdr:to>
      <xdr:col>9</xdr:col>
      <xdr:colOff>466725</xdr:colOff>
      <xdr:row>110</xdr:row>
      <xdr:rowOff>28575</xdr:rowOff>
    </xdr:to>
    <xdr:sp macro="" textlink="">
      <xdr:nvSpPr>
        <xdr:cNvPr id="3" name="Oval 2">
          <a:extLst>
            <a:ext uri="{FF2B5EF4-FFF2-40B4-BE49-F238E27FC236}">
              <a16:creationId xmlns:a16="http://schemas.microsoft.com/office/drawing/2014/main" id="{9A1A50F7-E836-6EE2-33D7-7A24CDE0FE37}"/>
            </a:ext>
          </a:extLst>
        </xdr:cNvPr>
        <xdr:cNvSpPr/>
      </xdr:nvSpPr>
      <xdr:spPr>
        <a:xfrm>
          <a:off x="6742715" y="24159341"/>
          <a:ext cx="2289941" cy="2283044"/>
        </a:xfrm>
        <a:prstGeom prst="ellipse">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590550</xdr:colOff>
      <xdr:row>103</xdr:row>
      <xdr:rowOff>333375</xdr:rowOff>
    </xdr:from>
    <xdr:to>
      <xdr:col>9</xdr:col>
      <xdr:colOff>529590</xdr:colOff>
      <xdr:row>110</xdr:row>
      <xdr:rowOff>34290</xdr:rowOff>
    </xdr:to>
    <xdr:sp macro="" textlink="">
      <xdr:nvSpPr>
        <xdr:cNvPr id="9" name="Arc 8">
          <a:extLst>
            <a:ext uri="{FF2B5EF4-FFF2-40B4-BE49-F238E27FC236}">
              <a16:creationId xmlns:a16="http://schemas.microsoft.com/office/drawing/2014/main" id="{C2E6401E-6398-942E-3E74-94C2E52A7CE8}"/>
            </a:ext>
          </a:extLst>
        </xdr:cNvPr>
        <xdr:cNvSpPr>
          <a:spLocks noChangeAspect="1"/>
        </xdr:cNvSpPr>
      </xdr:nvSpPr>
      <xdr:spPr>
        <a:xfrm>
          <a:off x="6705600" y="24079200"/>
          <a:ext cx="2377440" cy="2377440"/>
        </a:xfrm>
        <a:prstGeom prst="arc">
          <a:avLst>
            <a:gd name="adj1" fmla="val 17959631"/>
            <a:gd name="adj2" fmla="val 0"/>
          </a:avLst>
        </a:prstGeom>
        <a:ln>
          <a:solidFill>
            <a:schemeClr val="tx1"/>
          </a:solidFill>
          <a:headEnd type="arrow" w="med" len="med"/>
          <a:tailEnd type="none" w="med" len="med"/>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oneCellAnchor>
    <xdr:from>
      <xdr:col>9</xdr:col>
      <xdr:colOff>300403</xdr:colOff>
      <xdr:row>103</xdr:row>
      <xdr:rowOff>652096</xdr:rowOff>
    </xdr:from>
    <xdr:ext cx="1719381" cy="264560"/>
    <xdr:sp macro="" textlink="">
      <xdr:nvSpPr>
        <xdr:cNvPr id="11" name="TextBox 10">
          <a:extLst>
            <a:ext uri="{FF2B5EF4-FFF2-40B4-BE49-F238E27FC236}">
              <a16:creationId xmlns:a16="http://schemas.microsoft.com/office/drawing/2014/main" id="{4D4ADC6A-D1B8-4920-5BAF-60F435C5BDB6}"/>
            </a:ext>
          </a:extLst>
        </xdr:cNvPr>
        <xdr:cNvSpPr txBox="1"/>
      </xdr:nvSpPr>
      <xdr:spPr>
        <a:xfrm>
          <a:off x="8843595" y="24398654"/>
          <a:ext cx="171938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To East at 7.27 10^-5 rad/s</a:t>
          </a:r>
        </a:p>
      </xdr:txBody>
    </xdr:sp>
    <xdr:clientData/>
  </xdr:oneCellAnchor>
  <xdr:twoCellAnchor>
    <xdr:from>
      <xdr:col>10</xdr:col>
      <xdr:colOff>143608</xdr:colOff>
      <xdr:row>104</xdr:row>
      <xdr:rowOff>81329</xdr:rowOff>
    </xdr:from>
    <xdr:to>
      <xdr:col>11</xdr:col>
      <xdr:colOff>238858</xdr:colOff>
      <xdr:row>106</xdr:row>
      <xdr:rowOff>139211</xdr:rowOff>
    </xdr:to>
    <xdr:grpSp>
      <xdr:nvGrpSpPr>
        <xdr:cNvPr id="15" name="Group 14">
          <a:extLst>
            <a:ext uri="{FF2B5EF4-FFF2-40B4-BE49-F238E27FC236}">
              <a16:creationId xmlns:a16="http://schemas.microsoft.com/office/drawing/2014/main" id="{44BEE3AB-66ED-84BB-7BB1-C61D2509C7E5}"/>
            </a:ext>
          </a:extLst>
        </xdr:cNvPr>
        <xdr:cNvGrpSpPr/>
      </xdr:nvGrpSpPr>
      <xdr:grpSpPr>
        <a:xfrm>
          <a:off x="9265196" y="25731594"/>
          <a:ext cx="913280" cy="1021588"/>
          <a:chOff x="9265627" y="24860983"/>
          <a:chExt cx="915865" cy="1017709"/>
        </a:xfrm>
      </xdr:grpSpPr>
      <xdr:sp macro="" textlink="">
        <xdr:nvSpPr>
          <xdr:cNvPr id="5" name="Oval 4">
            <a:extLst>
              <a:ext uri="{FF2B5EF4-FFF2-40B4-BE49-F238E27FC236}">
                <a16:creationId xmlns:a16="http://schemas.microsoft.com/office/drawing/2014/main" id="{82F7A708-C512-477C-98D9-F1F037BE6397}"/>
              </a:ext>
            </a:extLst>
          </xdr:cNvPr>
          <xdr:cNvSpPr>
            <a:spLocks noChangeAspect="1"/>
          </xdr:cNvSpPr>
        </xdr:nvSpPr>
        <xdr:spPr>
          <a:xfrm>
            <a:off x="9265627" y="24860983"/>
            <a:ext cx="915865" cy="912202"/>
          </a:xfrm>
          <a:prstGeom prst="ellipse">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4" name="Smiley Face 13">
            <a:extLst>
              <a:ext uri="{FF2B5EF4-FFF2-40B4-BE49-F238E27FC236}">
                <a16:creationId xmlns:a16="http://schemas.microsoft.com/office/drawing/2014/main" id="{1BEFEDDE-816E-5D5A-4694-49B6EB1B1820}"/>
              </a:ext>
            </a:extLst>
          </xdr:cNvPr>
          <xdr:cNvSpPr/>
        </xdr:nvSpPr>
        <xdr:spPr>
          <a:xfrm>
            <a:off x="9605596" y="25644231"/>
            <a:ext cx="234461" cy="234461"/>
          </a:xfrm>
          <a:prstGeom prst="smileyFace">
            <a:avLst/>
          </a:prstGeom>
          <a:solidFill>
            <a:srgbClr val="FFFF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8</xdr:col>
      <xdr:colOff>376604</xdr:colOff>
      <xdr:row>100</xdr:row>
      <xdr:rowOff>123824</xdr:rowOff>
    </xdr:from>
    <xdr:to>
      <xdr:col>10</xdr:col>
      <xdr:colOff>76200</xdr:colOff>
      <xdr:row>103</xdr:row>
      <xdr:rowOff>570033</xdr:rowOff>
    </xdr:to>
    <xdr:grpSp>
      <xdr:nvGrpSpPr>
        <xdr:cNvPr id="16" name="Group 15">
          <a:extLst>
            <a:ext uri="{FF2B5EF4-FFF2-40B4-BE49-F238E27FC236}">
              <a16:creationId xmlns:a16="http://schemas.microsoft.com/office/drawing/2014/main" id="{974342F0-59CB-42C7-8A4D-606B8689FEC7}"/>
            </a:ext>
          </a:extLst>
        </xdr:cNvPr>
        <xdr:cNvGrpSpPr/>
      </xdr:nvGrpSpPr>
      <xdr:grpSpPr>
        <a:xfrm>
          <a:off x="8287957" y="24250089"/>
          <a:ext cx="909831" cy="1017709"/>
          <a:chOff x="9265627" y="24860983"/>
          <a:chExt cx="915865" cy="1017709"/>
        </a:xfrm>
      </xdr:grpSpPr>
      <xdr:sp macro="" textlink="">
        <xdr:nvSpPr>
          <xdr:cNvPr id="17" name="Oval 16">
            <a:extLst>
              <a:ext uri="{FF2B5EF4-FFF2-40B4-BE49-F238E27FC236}">
                <a16:creationId xmlns:a16="http://schemas.microsoft.com/office/drawing/2014/main" id="{64D9C304-1196-74A5-DF18-3161001BBABB}"/>
              </a:ext>
            </a:extLst>
          </xdr:cNvPr>
          <xdr:cNvSpPr>
            <a:spLocks noChangeAspect="1"/>
          </xdr:cNvSpPr>
        </xdr:nvSpPr>
        <xdr:spPr>
          <a:xfrm>
            <a:off x="9265627" y="24860983"/>
            <a:ext cx="915865" cy="912202"/>
          </a:xfrm>
          <a:prstGeom prst="ellipse">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8" name="Smiley Face 17">
            <a:extLst>
              <a:ext uri="{FF2B5EF4-FFF2-40B4-BE49-F238E27FC236}">
                <a16:creationId xmlns:a16="http://schemas.microsoft.com/office/drawing/2014/main" id="{6FEF9390-557B-B0BA-C453-E0390096E6C5}"/>
              </a:ext>
            </a:extLst>
          </xdr:cNvPr>
          <xdr:cNvSpPr/>
        </xdr:nvSpPr>
        <xdr:spPr>
          <a:xfrm>
            <a:off x="9605596" y="25644231"/>
            <a:ext cx="234461" cy="234461"/>
          </a:xfrm>
          <a:prstGeom prst="smileyFace">
            <a:avLst/>
          </a:prstGeom>
          <a:solidFill>
            <a:srgbClr val="FFFF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7</xdr:col>
      <xdr:colOff>432289</xdr:colOff>
      <xdr:row>103</xdr:row>
      <xdr:rowOff>95250</xdr:rowOff>
    </xdr:from>
    <xdr:to>
      <xdr:col>9</xdr:col>
      <xdr:colOff>168520</xdr:colOff>
      <xdr:row>105</xdr:row>
      <xdr:rowOff>197827</xdr:rowOff>
    </xdr:to>
    <xdr:cxnSp macro="">
      <xdr:nvCxnSpPr>
        <xdr:cNvPr id="20" name="Straight Connector 19">
          <a:extLst>
            <a:ext uri="{FF2B5EF4-FFF2-40B4-BE49-F238E27FC236}">
              <a16:creationId xmlns:a16="http://schemas.microsoft.com/office/drawing/2014/main" id="{9558ED45-1378-02FE-ADDF-82C09AD94619}"/>
            </a:ext>
          </a:extLst>
        </xdr:cNvPr>
        <xdr:cNvCxnSpPr/>
      </xdr:nvCxnSpPr>
      <xdr:spPr>
        <a:xfrm flipV="1">
          <a:off x="7759212" y="23841808"/>
          <a:ext cx="952500" cy="1626577"/>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205154</xdr:colOff>
      <xdr:row>105</xdr:row>
      <xdr:rowOff>0</xdr:rowOff>
    </xdr:from>
    <xdr:to>
      <xdr:col>10</xdr:col>
      <xdr:colOff>395654</xdr:colOff>
      <xdr:row>105</xdr:row>
      <xdr:rowOff>7327</xdr:rowOff>
    </xdr:to>
    <xdr:cxnSp macro="">
      <xdr:nvCxnSpPr>
        <xdr:cNvPr id="25" name="Straight Connector 24">
          <a:extLst>
            <a:ext uri="{FF2B5EF4-FFF2-40B4-BE49-F238E27FC236}">
              <a16:creationId xmlns:a16="http://schemas.microsoft.com/office/drawing/2014/main" id="{90ADDE28-9DCF-471B-A75E-4023DE15AACE}"/>
            </a:ext>
          </a:extLst>
        </xdr:cNvPr>
        <xdr:cNvCxnSpPr/>
      </xdr:nvCxnSpPr>
      <xdr:spPr>
        <a:xfrm>
          <a:off x="7532077" y="25270558"/>
          <a:ext cx="2014904" cy="7327"/>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500177</xdr:colOff>
      <xdr:row>103</xdr:row>
      <xdr:rowOff>411773</xdr:rowOff>
    </xdr:from>
    <xdr:to>
      <xdr:col>15</xdr:col>
      <xdr:colOff>525089</xdr:colOff>
      <xdr:row>110</xdr:row>
      <xdr:rowOff>21248</xdr:rowOff>
    </xdr:to>
    <xdr:sp macro="" textlink="">
      <xdr:nvSpPr>
        <xdr:cNvPr id="30" name="Oval 29">
          <a:extLst>
            <a:ext uri="{FF2B5EF4-FFF2-40B4-BE49-F238E27FC236}">
              <a16:creationId xmlns:a16="http://schemas.microsoft.com/office/drawing/2014/main" id="{B33739BF-2717-4281-9A33-6F11D7421882}"/>
            </a:ext>
          </a:extLst>
        </xdr:cNvPr>
        <xdr:cNvSpPr/>
      </xdr:nvSpPr>
      <xdr:spPr>
        <a:xfrm>
          <a:off x="11080254" y="24158331"/>
          <a:ext cx="2281604" cy="2283802"/>
        </a:xfrm>
        <a:prstGeom prst="ellipse">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16</xdr:col>
      <xdr:colOff>201972</xdr:colOff>
      <xdr:row>104</xdr:row>
      <xdr:rowOff>74002</xdr:rowOff>
    </xdr:from>
    <xdr:to>
      <xdr:col>17</xdr:col>
      <xdr:colOff>509703</xdr:colOff>
      <xdr:row>106</xdr:row>
      <xdr:rowOff>131884</xdr:rowOff>
    </xdr:to>
    <xdr:grpSp>
      <xdr:nvGrpSpPr>
        <xdr:cNvPr id="32" name="Group 31">
          <a:extLst>
            <a:ext uri="{FF2B5EF4-FFF2-40B4-BE49-F238E27FC236}">
              <a16:creationId xmlns:a16="http://schemas.microsoft.com/office/drawing/2014/main" id="{AC8096D5-5F67-4B94-B9FE-7FC8FDE45198}"/>
            </a:ext>
          </a:extLst>
        </xdr:cNvPr>
        <xdr:cNvGrpSpPr/>
      </xdr:nvGrpSpPr>
      <xdr:grpSpPr>
        <a:xfrm>
          <a:off x="13604207" y="25724267"/>
          <a:ext cx="912849" cy="1021588"/>
          <a:chOff x="9265627" y="24860983"/>
          <a:chExt cx="915865" cy="1017709"/>
        </a:xfrm>
      </xdr:grpSpPr>
      <xdr:sp macro="" textlink="">
        <xdr:nvSpPr>
          <xdr:cNvPr id="33" name="Oval 32">
            <a:extLst>
              <a:ext uri="{FF2B5EF4-FFF2-40B4-BE49-F238E27FC236}">
                <a16:creationId xmlns:a16="http://schemas.microsoft.com/office/drawing/2014/main" id="{09F00F2E-10D3-2959-318E-F7C469D9F03E}"/>
              </a:ext>
            </a:extLst>
          </xdr:cNvPr>
          <xdr:cNvSpPr>
            <a:spLocks noChangeAspect="1"/>
          </xdr:cNvSpPr>
        </xdr:nvSpPr>
        <xdr:spPr>
          <a:xfrm>
            <a:off x="9265627" y="24860983"/>
            <a:ext cx="915865" cy="912202"/>
          </a:xfrm>
          <a:prstGeom prst="ellipse">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4" name="Smiley Face 33">
            <a:extLst>
              <a:ext uri="{FF2B5EF4-FFF2-40B4-BE49-F238E27FC236}">
                <a16:creationId xmlns:a16="http://schemas.microsoft.com/office/drawing/2014/main" id="{B4359ED1-9A28-C91C-636E-503D54E45DE2}"/>
              </a:ext>
            </a:extLst>
          </xdr:cNvPr>
          <xdr:cNvSpPr/>
        </xdr:nvSpPr>
        <xdr:spPr>
          <a:xfrm>
            <a:off x="9605596" y="25644231"/>
            <a:ext cx="234461" cy="234461"/>
          </a:xfrm>
          <a:prstGeom prst="smileyFace">
            <a:avLst/>
          </a:prstGeom>
          <a:solidFill>
            <a:srgbClr val="FFFF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16</xdr:col>
      <xdr:colOff>112951</xdr:colOff>
      <xdr:row>104</xdr:row>
      <xdr:rowOff>101476</xdr:rowOff>
    </xdr:from>
    <xdr:to>
      <xdr:col>17</xdr:col>
      <xdr:colOff>522526</xdr:colOff>
      <xdr:row>106</xdr:row>
      <xdr:rowOff>57514</xdr:rowOff>
    </xdr:to>
    <xdr:grpSp>
      <xdr:nvGrpSpPr>
        <xdr:cNvPr id="35" name="Group 34">
          <a:extLst>
            <a:ext uri="{FF2B5EF4-FFF2-40B4-BE49-F238E27FC236}">
              <a16:creationId xmlns:a16="http://schemas.microsoft.com/office/drawing/2014/main" id="{9D1D9625-4DB0-413B-AC2F-89A0FFC6ECFF}"/>
            </a:ext>
          </a:extLst>
        </xdr:cNvPr>
        <xdr:cNvGrpSpPr/>
      </xdr:nvGrpSpPr>
      <xdr:grpSpPr>
        <a:xfrm rot="3559629" flipH="1">
          <a:off x="13562661" y="25704266"/>
          <a:ext cx="919744" cy="1014693"/>
          <a:chOff x="9265627" y="24860983"/>
          <a:chExt cx="915865" cy="1017709"/>
        </a:xfrm>
      </xdr:grpSpPr>
      <xdr:sp macro="" textlink="">
        <xdr:nvSpPr>
          <xdr:cNvPr id="36" name="Oval 35">
            <a:extLst>
              <a:ext uri="{FF2B5EF4-FFF2-40B4-BE49-F238E27FC236}">
                <a16:creationId xmlns:a16="http://schemas.microsoft.com/office/drawing/2014/main" id="{F0C5FD94-24A4-65F6-214F-CE14E0E76691}"/>
              </a:ext>
            </a:extLst>
          </xdr:cNvPr>
          <xdr:cNvSpPr>
            <a:spLocks noChangeAspect="1"/>
          </xdr:cNvSpPr>
        </xdr:nvSpPr>
        <xdr:spPr>
          <a:xfrm>
            <a:off x="9265627" y="24860983"/>
            <a:ext cx="915865" cy="912202"/>
          </a:xfrm>
          <a:prstGeom prst="ellipse">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7" name="Smiley Face 36">
            <a:extLst>
              <a:ext uri="{FF2B5EF4-FFF2-40B4-BE49-F238E27FC236}">
                <a16:creationId xmlns:a16="http://schemas.microsoft.com/office/drawing/2014/main" id="{45F195ED-247E-02D4-B909-1B1EC4764751}"/>
              </a:ext>
            </a:extLst>
          </xdr:cNvPr>
          <xdr:cNvSpPr/>
        </xdr:nvSpPr>
        <xdr:spPr>
          <a:xfrm>
            <a:off x="9605596" y="25644231"/>
            <a:ext cx="234461" cy="234461"/>
          </a:xfrm>
          <a:prstGeom prst="smileyFace">
            <a:avLst/>
          </a:prstGeom>
          <a:solidFill>
            <a:srgbClr val="FFFF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14</xdr:col>
      <xdr:colOff>441813</xdr:colOff>
      <xdr:row>104</xdr:row>
      <xdr:rowOff>222007</xdr:rowOff>
    </xdr:from>
    <xdr:to>
      <xdr:col>17</xdr:col>
      <xdr:colOff>243987</xdr:colOff>
      <xdr:row>112</xdr:row>
      <xdr:rowOff>134084</xdr:rowOff>
    </xdr:to>
    <xdr:grpSp>
      <xdr:nvGrpSpPr>
        <xdr:cNvPr id="46" name="Group 45">
          <a:extLst>
            <a:ext uri="{FF2B5EF4-FFF2-40B4-BE49-F238E27FC236}">
              <a16:creationId xmlns:a16="http://schemas.microsoft.com/office/drawing/2014/main" id="{BED05E9E-014C-C41F-3F0C-A85CBFB92F83}"/>
            </a:ext>
          </a:extLst>
        </xdr:cNvPr>
        <xdr:cNvGrpSpPr/>
      </xdr:nvGrpSpPr>
      <xdr:grpSpPr>
        <a:xfrm rot="5400000" flipV="1">
          <a:off x="12433185" y="26072900"/>
          <a:ext cx="2018783" cy="1617527"/>
          <a:chOff x="14161477" y="24858785"/>
          <a:chExt cx="2014904" cy="1626577"/>
        </a:xfrm>
      </xdr:grpSpPr>
      <xdr:cxnSp macro="">
        <xdr:nvCxnSpPr>
          <xdr:cNvPr id="44" name="Straight Connector 43">
            <a:extLst>
              <a:ext uri="{FF2B5EF4-FFF2-40B4-BE49-F238E27FC236}">
                <a16:creationId xmlns:a16="http://schemas.microsoft.com/office/drawing/2014/main" id="{C5D1AA26-E9FD-4729-8D65-0B2D736AE209}"/>
              </a:ext>
            </a:extLst>
          </xdr:cNvPr>
          <xdr:cNvCxnSpPr/>
        </xdr:nvCxnSpPr>
        <xdr:spPr>
          <a:xfrm flipV="1">
            <a:off x="14388612" y="24858785"/>
            <a:ext cx="952500" cy="1626577"/>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45" name="Straight Connector 44">
            <a:extLst>
              <a:ext uri="{FF2B5EF4-FFF2-40B4-BE49-F238E27FC236}">
                <a16:creationId xmlns:a16="http://schemas.microsoft.com/office/drawing/2014/main" id="{A1B42B74-090F-43AE-8B1E-7FE93800A388}"/>
              </a:ext>
            </a:extLst>
          </xdr:cNvPr>
          <xdr:cNvCxnSpPr/>
        </xdr:nvCxnSpPr>
        <xdr:spPr>
          <a:xfrm>
            <a:off x="14161477" y="26287535"/>
            <a:ext cx="2014904" cy="7327"/>
          </a:xfrm>
          <a:prstGeom prst="line">
            <a:avLst/>
          </a:prstGeom>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15</xdr:col>
      <xdr:colOff>67408</xdr:colOff>
      <xdr:row>103</xdr:row>
      <xdr:rowOff>391258</xdr:rowOff>
    </xdr:from>
    <xdr:to>
      <xdr:col>19</xdr:col>
      <xdr:colOff>6447</xdr:colOff>
      <xdr:row>110</xdr:row>
      <xdr:rowOff>92173</xdr:rowOff>
    </xdr:to>
    <xdr:sp macro="" textlink="">
      <xdr:nvSpPr>
        <xdr:cNvPr id="47" name="Arc 46">
          <a:extLst>
            <a:ext uri="{FF2B5EF4-FFF2-40B4-BE49-F238E27FC236}">
              <a16:creationId xmlns:a16="http://schemas.microsoft.com/office/drawing/2014/main" id="{A2EAEF97-6D45-4A8D-B79D-67307D40CFC2}"/>
            </a:ext>
          </a:extLst>
        </xdr:cNvPr>
        <xdr:cNvSpPr>
          <a:spLocks noChangeAspect="1"/>
        </xdr:cNvSpPr>
      </xdr:nvSpPr>
      <xdr:spPr>
        <a:xfrm rot="9032408">
          <a:off x="12904177" y="24137816"/>
          <a:ext cx="2371578" cy="2375242"/>
        </a:xfrm>
        <a:prstGeom prst="arc">
          <a:avLst>
            <a:gd name="adj1" fmla="val 17959631"/>
            <a:gd name="adj2" fmla="val 0"/>
          </a:avLst>
        </a:prstGeom>
        <a:ln>
          <a:solidFill>
            <a:schemeClr val="tx1"/>
          </a:solidFill>
          <a:headEnd type="arrow" w="med" len="med"/>
          <a:tailEnd type="none" w="med" len="med"/>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oneCellAnchor>
    <xdr:from>
      <xdr:col>13</xdr:col>
      <xdr:colOff>826476</xdr:colOff>
      <xdr:row>110</xdr:row>
      <xdr:rowOff>20514</xdr:rowOff>
    </xdr:from>
    <xdr:ext cx="1719381" cy="264560"/>
    <xdr:sp macro="" textlink="">
      <xdr:nvSpPr>
        <xdr:cNvPr id="48" name="TextBox 47">
          <a:extLst>
            <a:ext uri="{FF2B5EF4-FFF2-40B4-BE49-F238E27FC236}">
              <a16:creationId xmlns:a16="http://schemas.microsoft.com/office/drawing/2014/main" id="{DE141673-A2D1-45C8-91D2-B2D9D1AEC6BF}"/>
            </a:ext>
          </a:extLst>
        </xdr:cNvPr>
        <xdr:cNvSpPr txBox="1"/>
      </xdr:nvSpPr>
      <xdr:spPr>
        <a:xfrm>
          <a:off x="12219841" y="26441399"/>
          <a:ext cx="171938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To East at 7.27 10^-5 rad/s</a:t>
          </a:r>
        </a:p>
      </xdr:txBody>
    </xdr:sp>
    <xdr:clientData/>
  </xdr:oneCellAnchor>
  <xdr:twoCellAnchor>
    <xdr:from>
      <xdr:col>16</xdr:col>
      <xdr:colOff>547550</xdr:colOff>
      <xdr:row>104</xdr:row>
      <xdr:rowOff>436306</xdr:rowOff>
    </xdr:from>
    <xdr:to>
      <xdr:col>17</xdr:col>
      <xdr:colOff>174381</xdr:colOff>
      <xdr:row>105</xdr:row>
      <xdr:rowOff>102931</xdr:rowOff>
    </xdr:to>
    <xdr:sp macro="" textlink="">
      <xdr:nvSpPr>
        <xdr:cNvPr id="49" name="Circle: Hollow 48">
          <a:extLst>
            <a:ext uri="{FF2B5EF4-FFF2-40B4-BE49-F238E27FC236}">
              <a16:creationId xmlns:a16="http://schemas.microsoft.com/office/drawing/2014/main" id="{2B06D0E6-E8E3-402A-86DC-796A999A2255}"/>
            </a:ext>
          </a:extLst>
        </xdr:cNvPr>
        <xdr:cNvSpPr/>
      </xdr:nvSpPr>
      <xdr:spPr>
        <a:xfrm>
          <a:off x="13992454" y="25135364"/>
          <a:ext cx="234965" cy="238125"/>
        </a:xfrm>
        <a:prstGeom prst="donut">
          <a:avLst>
            <a:gd name="adj" fmla="val 41353"/>
          </a:avLst>
        </a:prstGeom>
        <a:solidFill>
          <a:srgbClr val="0000FF"/>
        </a:solidFill>
        <a:ln w="28575">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7</xdr:col>
      <xdr:colOff>415185</xdr:colOff>
      <xdr:row>104</xdr:row>
      <xdr:rowOff>460485</xdr:rowOff>
    </xdr:from>
    <xdr:to>
      <xdr:col>8</xdr:col>
      <xdr:colOff>42015</xdr:colOff>
      <xdr:row>105</xdr:row>
      <xdr:rowOff>127110</xdr:rowOff>
    </xdr:to>
    <xdr:sp macro="" textlink="">
      <xdr:nvSpPr>
        <xdr:cNvPr id="12" name="Circle: Hollow 11">
          <a:extLst>
            <a:ext uri="{FF2B5EF4-FFF2-40B4-BE49-F238E27FC236}">
              <a16:creationId xmlns:a16="http://schemas.microsoft.com/office/drawing/2014/main" id="{AB1F249D-E8AE-E2D2-F0E6-9399B578BD58}"/>
            </a:ext>
          </a:extLst>
        </xdr:cNvPr>
        <xdr:cNvSpPr/>
      </xdr:nvSpPr>
      <xdr:spPr>
        <a:xfrm>
          <a:off x="7749435" y="25158810"/>
          <a:ext cx="236430" cy="238125"/>
        </a:xfrm>
        <a:prstGeom prst="donut">
          <a:avLst>
            <a:gd name="adj" fmla="val 41353"/>
          </a:avLst>
        </a:prstGeom>
        <a:solidFill>
          <a:srgbClr val="0000FF"/>
        </a:solidFill>
        <a:ln w="28575">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15</xdr:col>
      <xdr:colOff>533400</xdr:colOff>
      <xdr:row>104</xdr:row>
      <xdr:rowOff>428626</xdr:rowOff>
    </xdr:from>
    <xdr:to>
      <xdr:col>16</xdr:col>
      <xdr:colOff>106680</xdr:colOff>
      <xdr:row>105</xdr:row>
      <xdr:rowOff>134783</xdr:rowOff>
    </xdr:to>
    <xdr:grpSp>
      <xdr:nvGrpSpPr>
        <xdr:cNvPr id="54" name="Group 53">
          <a:extLst>
            <a:ext uri="{FF2B5EF4-FFF2-40B4-BE49-F238E27FC236}">
              <a16:creationId xmlns:a16="http://schemas.microsoft.com/office/drawing/2014/main" id="{DAE989FE-1BE5-4717-B3D0-56ABB7551577}"/>
            </a:ext>
          </a:extLst>
        </xdr:cNvPr>
        <xdr:cNvGrpSpPr>
          <a:grpSpLocks noChangeAspect="1"/>
        </xdr:cNvGrpSpPr>
      </xdr:nvGrpSpPr>
      <xdr:grpSpPr>
        <a:xfrm>
          <a:off x="13330518" y="26078891"/>
          <a:ext cx="178397" cy="277657"/>
          <a:chOff x="4953000" y="26117550"/>
          <a:chExt cx="652462" cy="990600"/>
        </a:xfrm>
      </xdr:grpSpPr>
      <xdr:sp macro="" textlink="">
        <xdr:nvSpPr>
          <xdr:cNvPr id="55" name="Oval 54">
            <a:extLst>
              <a:ext uri="{FF2B5EF4-FFF2-40B4-BE49-F238E27FC236}">
                <a16:creationId xmlns:a16="http://schemas.microsoft.com/office/drawing/2014/main" id="{E6198A6A-57ED-04CA-F8F5-AA3650AEE558}"/>
              </a:ext>
            </a:extLst>
          </xdr:cNvPr>
          <xdr:cNvSpPr/>
        </xdr:nvSpPr>
        <xdr:spPr>
          <a:xfrm>
            <a:off x="4953000" y="26117550"/>
            <a:ext cx="495300" cy="990600"/>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6" name="Oval 55">
            <a:extLst>
              <a:ext uri="{FF2B5EF4-FFF2-40B4-BE49-F238E27FC236}">
                <a16:creationId xmlns:a16="http://schemas.microsoft.com/office/drawing/2014/main" id="{A6AEE413-A558-4C4F-62A4-058A03E3B2D3}"/>
              </a:ext>
            </a:extLst>
          </xdr:cNvPr>
          <xdr:cNvSpPr/>
        </xdr:nvSpPr>
        <xdr:spPr>
          <a:xfrm>
            <a:off x="5086350" y="26450925"/>
            <a:ext cx="428625" cy="371475"/>
          </a:xfrm>
          <a:prstGeom prst="ellipse">
            <a:avLst/>
          </a:prstGeom>
          <a:solidFill>
            <a:schemeClr val="accent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7" name="Isosceles Triangle 56">
            <a:extLst>
              <a:ext uri="{FF2B5EF4-FFF2-40B4-BE49-F238E27FC236}">
                <a16:creationId xmlns:a16="http://schemas.microsoft.com/office/drawing/2014/main" id="{A6FD39D0-7A09-5704-6DE2-BAB4E5535FFB}"/>
              </a:ext>
            </a:extLst>
          </xdr:cNvPr>
          <xdr:cNvSpPr/>
        </xdr:nvSpPr>
        <xdr:spPr>
          <a:xfrm rot="5400000">
            <a:off x="5429250" y="26546177"/>
            <a:ext cx="152400" cy="200025"/>
          </a:xfrm>
          <a:prstGeom prst="triangle">
            <a:avLst/>
          </a:prstGeom>
          <a:solidFill>
            <a:schemeClr val="accent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editAs="oneCell">
    <xdr:from>
      <xdr:col>0</xdr:col>
      <xdr:colOff>0</xdr:colOff>
      <xdr:row>118</xdr:row>
      <xdr:rowOff>0</xdr:rowOff>
    </xdr:from>
    <xdr:to>
      <xdr:col>0</xdr:col>
      <xdr:colOff>304800</xdr:colOff>
      <xdr:row>119</xdr:row>
      <xdr:rowOff>114300</xdr:rowOff>
    </xdr:to>
    <xdr:sp macro="" textlink="">
      <xdr:nvSpPr>
        <xdr:cNvPr id="1025" name="AutoShape 1" descr="data:image/png;base64,iVBORw0KGgoAAAANSUhEUgAAAWgAAAFoCAIAAAD1h/aCAAAACXBIWXMAAAsSAAALEgHS3X78AAAgAElEQVR4nOy9eZxlVXnv/XvWWnvvM1WdquoJmlkQAyJNotBGgUIFE8E4JDcxipA5N4Py3vfqjXFqEVDigPd9TfKam3hvDILxmuTNoMaxA92odMvYIDJP3V1dXUNX1Zn3tJ7n/rH2OV3dNk1X09CNrC/9OZ+qouizz+bUr57ht56HRAQej8ezFNThvgCPx/P8wwuHx+NZMl44PB7PkvHC4fF4lowXDo/Hs2S8cHg8niXjhcPj8SwZLxwej2fJeOHweDxLxguHx+NZMl44PB7PkvHC4fF4lowXDo/Hs2S8cHg8niXjhcPj8SwZLxwej2fJeOHweDxLxguHx+NZMl44PB7PkvHC4fF4lowXDo/Hs2S8cHg8niXjhcPj8SwZLxwej2fJeOHweDxLxguHx+NZMl44PB7PkvHC4dk3GzZsuPnmmw/3VXiOULxwePbNzTff7IXD81R44fB4PEvGC4fH41ky5nBfgOcIZXx8/HBfgufIhUTkcF+Dx+N5nuFTFY/Hs2S8cHg8niXjhcOzb7yPw7MfvHB49o33cXj2gxcOj8ezZLxweDyeJeN9HJ59430cnv3gfRwej2fJ+FTF4/EsGS8cHo9nyXjh8Owb7+Pw7AcvHJ59430cnv3ghcPj8SwZLxwej2fJeB+HZ994H4dnP3gfh8fjWTI+VfF4PEvGC4fH41kyXjg8+8b7ODz7wQuHZ994H4dnP3jh8Hg8S8YLh8fjWTLex+HZN97H4dkP3sfh8XiWjE9VPB7PkvHC4fF4lowXDs++8T4Oz37wwuHZN97H4dkPXjg8Hs+S8cLh8XiWjPdxePaN93F49oP3cRx+Zu6/Zfb+jYPYj0VO+5UPHc4L8nieDi8czzV3fvkaIhDRvf9wjSIoglZkFIyCVtAEAghgllN/5UMiOPktHzzcl+zx7I0XjmeX7fds3HbvRiLc/qWriUgRlCIiKAIRCDCajEKgYRQFCkbDKBiCVlAECAhiGSe9+UMscvwveRHxHBF44Xi2eHLLxi+99yJFIAVFVCgFgUAAiABAKwS60ItQU6AQGhhFgYZRCDRpBaOgAE0CACKWZfUbP8SMoy/+wLN6/Rs2bBCRCy644Fl9Fs/zFF8cfVZ4/O6NX/ivF7mYghjUVwoQACHA6UegKWTJNQUCK5IrygWBFisUagghAIhAikiR0dAERej8x58R5NGbPp7lEpx0XnjSecc9C5HIzTff7IXD81R44Tj0/M3/ddFDd25wsUVfIwTFBwAIEACKyGgJNdyfQFOgJWTKGTlLxhRYCQ1FjMBAACGIokBBKWhFBESh2Mnvx1u/d9c3P7bsFz/oExnPc4YXjkPM59590f23bxCASJxMUF8+AIig/w8UictEjEKoERqEGpFxH1BoJNCUyUBBEGkKjYiTHyGjoRRpSBCgVFLZLdc++eQty37hg7UXn3dYb4DnBYGvcRwyHr1r4zc+f/WPb9+Qc1H4pN1iAbgwo/8xUPRTXCdFq6K0EWhEhiKN0FBkKCw+QKgpMCgZKgUoBVQyFBoEGloXXRgRsVbSlNWx547+wgeHnrF8OL+5T1U8+8QLx6HhkTs3/r9/dGFqkTMYADC4r4tVY/GnTi+KR0X9D2AUGY1COzSFBpEpHishVUJUQooCKgcUmUJrVF8+WMTmnMXMx5w7+voPDJ96/nN+JzwvCLxwHAIevnPjZ/7gwoyRMyyLXSQQWBxu9D+VIlWBIiccVJg4XABSGDqKNm2hGprKIVVDqoSohlSNqBRSKaBSQJFBoMlokAaJOPngjJMe56vPrV/0gZGXePnwHGK8cDxT/vsfXnT/bRtylpxhBe7xJ+ML6UsG+h8TFV2SvnwUwmHUYimBVhQoBLrQi1pI1YgqYfFBFFIUUimgSCMwUIpICwkgYGFJJe5y+YL3j1z07PZuPS80vHA8I677zxfef/uGjGH7qpEzctmtGrsLHNIXkz3LHIUrrC8fSkETzCIFGRRQo4CqIdX62lENqRLSUIRKpKKIwoBKASLTDz1cRVaErUjC3Q5H4+8fff0S5MP7ODz7wXdVDp5P/ucLf3zbBruXajC4UA3BIMQAsKjqMYAFgDhvmCIigrJQCoqkXzFFXzgos5LmSHJJLaVMmaWMKWdKLQ8xgZ1lBCVQQKQ1oEFE2ghCFZSZ7/zEzg3XBue/f9kvHJB8eB+HZz944ThIHrhj4482b7Cyh2pYgYjsGWg8/V/FAgisUxBAMVEhJbsVJFDIDDKLzCLJkWRIS0ht8ZXUIs0xZIESIGBAiEICaSJDREKBRqSWldne/YnJDdcu+91/D1/ku7aeg8cLx0Hy49s2ZAweSEZR2pDFtYyl4kIVFnGJhotBcoKySJVkjEwjY+QWaS7djOKM0pxSqzKLnJFaGbI0bBUxIJCAIncoRhMZEIgC0iW1qsL5P76xvfLV5rz3l0728uE5GHyN4yB528sCFtiBajwzydgnzglCBIXiXJyzirk+S6ipFKAaUb2khss0FFEtKoogwyWqlVQpoiCkIKTAQBkiDVIgEbAgE46507bNsVcd80ff3Oezex+HZz/4iONg+KfPXV3oBcOKsOxRBz1w1qwdP3Pt+ODjLZs3bNm84Z7NG9xXChkSMMQJB0vfkG6LzCXJEWe2m6leiRIXfTBSi9TysKWqJWJFEYIifnH9G4EWZTBkyLRu3fX5i8Pz/3ToJxwfXjI8+8FHHAfDr50RJDlygZUDDTQIUISzXjn+jnevO/Ocpxmu5RRksYg4+v0X0s6lrgtTaRTABRrDJVUv01CpCECGS2q4RNUSBREFIemISBNM4RWDZcSc9nh+zg7/5r+XfdriOWC8cCyZ+2/f+MHLX5dYyflpJKPoiaLosL7j3R/+9T9et9Snu/6zVwH44mevGnxlIB+7MxeN0FA5hNOO4RLVyzRcUkMRDZdpuETDZVUqkYnIlIhMP+5gwDIStj1uNizW/umot3t4DgwvHEvmyt+68M5bN6S2yFCeCk3FcVhNFChcc/13X3r2M53ief1nrxqEIQP5CPr+9FCjFFC1CD2K6GO4RPWKGqnQSEVVShREypSIAoIBNOBKHglLzN0Wd+s/v+L3v+Gey/s4PPvB1ziWzD2bN1gRxlOqhqK+swswCme9cvzKv/3uIXnqy69YB2DL5g3Xf/aqezZvYIEiYUHOlFnJDHJGmkucUS+jXoZeRt2MMoZlZYWtqBpYSBlAuXBIK2iBJgqoash0Nk1+qFb/zW9UTjnP+zg8+8ELx9L4yv93dd+vsY9/S4UBtKhCGsLLXzX+gc8fGtUYsGbt+HU3rl8sH1bEMjKmzEpkKLPiiqa9TCU5WUbOwqIskEPVwYAygFIEBShCUFxuZGhFSM0vX6Lf8fVDe82enzJ8qrI0fvn0ILVIeR+3zUmG84xrQqBQDvCFu7Jn9Xqu/+xVg/IHAUbBaAr7Z/PLIY1UaKyiRqtqWZWWV9VwTdWrql6hUkkFEalSXzW0QADL6DH3uNuwX78juf8l77vyyiuf1ev3PE/xC5mWwH23bcy56KQshmj3cfhAIdQoGZQC/MoffvjZvqTLr1j3nUfyy65YB0CAjBHn0svQSaWdSqMns22eafNsm6dbPNXi+SYvtHlXRzo9zhKxsSArrKbQhFChptWwri4zb35V6f8+8YfP9vV7nqd44VgCX/7Lq1gKf+diBi1SdxDeDR8OFE57xQXPzYU5+XCWEBGkVnqZdDN0UmnFmG3zTMs67djZ4tmGbbV4riPNHmex2FiQMizAgFIIFCqa6ro0osvxpvmrh+NHb3luXoXneYRPVZbAm34myFhy3uOLxSAvKs6wGgV3Cv5l51zwXz73nef4CgeFD/epUQg1lQOUQxop07KqGq2qsQotq6oVQ6o2pGpVVa+oMCJTIpTdXgZAofDSd63tcrwrtz/7vuELfafWsxtfHD1QvvyXV7MI/0SSovrn4gczeIwio/DG33/W85SfZK+6ac5gERayIszImS3DMjnP6woBGCwYFlUGNJhKqjCfBMV4Mh1yOaD8/k/Pb/3e6G//+3P/ijxHJj5VOVBEYH8iTxmM0jC7VQNG44yzx0/52cM2d8vJhyt8sCDOpZeinchCV3Y27UyLZ9o83eLJBZ5rcqfJjQ63Y8ljkUHJgwlaIVKoalU34Qo9lG+Kv3RJ7xGftngALxwHDmPvcEP1w41idgY5rxcFCj/zisM/rW9x3TSx0suknUijh6kmTzd5ps0zbZ5csLMN22lwq8WtnmQxS0+QOo0EFCFUqGjUjVlmgnSz/P9vzB732uHxqcqBs49wg4qZXf1pXYFCoFAyuOi3D0Oesk8uv2LdmrXj7730dRmDM3HFXctcTC1j5/LAChGwMOsaOIIq9jmQggFCOF3UgS0HlH/1TfGZf1K64P2H+5V5Die+OHqgXHyqyRaVRdWiAX9unZJRCBVKBr/0+x++8LeOFOEY8J5LX3fP5g2KEGkqBaiEVC/TiiG1vKpGq2pFTa0aVsM1VRpS1aoqlxWVCSWFkKAB48qlgoSlbTFve+W1lct8yeOFi09VDpTF+koErUiporphikGhCDRKBsEReVOvu3H9mWvHWdDLpZuiFctcVyYbvLPJMy3e2bQTC3a+yXGTOy3udNn2BD1GunfJg0YMLTeVZPPsR4aaD2083C/Lc3jwqcqBsjgyW1wTHQwlDxRCTZHur4k98nANl/de+rrEFjkLMyxzZiVn5VotOctyBjHAKEEZMKCKmULaLbNVAEBYDkzdcIlc+vW6X7/wwuOI/OV4RDLQDVpUE108iNx5RrU6ou/pmrXjn75xPYCM4cqlC12ebvKOBZ5q8lSTJxZ4Z8O2mzZu2rjFuYs74n65lBQCQllhSGOZWXV82L3hkvkHfNzxguNIfpMfoVB/Ko/p71IyixREqyM34nCsWTvubKZWEOfSTdGIZbbNOxbsZIOnmrxj3u5Y4EaT44aNmzbvMGJG4nIWASkECmWFYY3l5ugTwu4Nl8zd77XjhYVPVQ6IK1/72sWpChXrpKEAhUVL2Aha4cjWjYLrblzvyqW9XFiIi/O1NrOSW1WspGOMCQCUFIwiEKOs3IgRBH2rGOEYQvfOT+A0n7C8gPBdlafnv732te+96aZ3nqzdp5pgNAUKbmyfG5/jPq0YlAz+5FvJ4b3gA8eVPAAE/YVPwyVaVlUrh4s+y9HDavmIrgyraFjrmkJFoUQwBAOIIBfEFi2LmbxbemXlUn8Y/4WCT1Weho9+9KPn33TTzsVf6m+i32023708idTz6o7uUfJIpRXLQpenWzyxYHc0rEte5hoctzhtWe4wei5nkf6JOEJZY9hgRVCJN3VuvORwvyDPc8Tz6m1+mHgIuLW0+At9exT11xeoPbKV5xd7lTzaCRZ6PNviHQs82eDJpp1s2l1Npx0sHUYsSGTRaVpCWaGusSKoeu14weCF42kYHx//AXBHebceLFp30j/bRsVyea2c6fL5x8DlEefSSdCIZa7Dk02eXOAdDd7ZsHNNTpx2tC16goSLPovu10pHNFYG1WRT22vHCwAvHE/DBRdc8PGbbmr+xNfdwle3b031Yw1DUEd4T+Wpue7G9Z++cb0AiZVOIo1Y5rtOO+xEgycbPNe0SZuzFqPDcEdaWGD7tdKydtpRSza1b/Da8VOOF46n5yUXXPDGj145+JR21zh2b5nXbiqHIkXP42Lz4pJHN5VmT+a7vLPJkwt2R8NONni+4bTDYne9A2BAE0LarR2p146fcrxwHBh7jeFYnLAsOlCvFV556RF3SmVJDEoeeV87dnV4Z2HusDsaPN/gpMV2d9zhpocRtNpLO1peO3568cKxZAYtFfeoqT8ETEErTNz702CFciWPjNHJpBnLrg5PNnliwe5YsJNNu9DkpGVtk9FhdBfnLAohoaIxarAqqKWbWl/02vHTiTeALQ1XwNhdHFVQfcu5VnjFg/mT0zcd5kt8xnz+Mx/95hevfKwH6tJYRXVSIYDAxavu96FHiSKCch44pRD14w4SEABDQG1qU+uLlwxd5v0dP214A9iBctEpBgABYX/zQNmgFFA1pFpIp7T41zelAFJA3XSTeT7vMfrW5z/auPXK78whPA75BD22RYUa1ZBGKmpZlVbX9XFj+tgxfcyIGq3raFjRiEZNoaoQKRjAAFaQMbqMhVx2Zu1g7ZA/g//ThU9VDga3yYicAUzh9benv7QpdcM6QoBf85r85psP7xUeKn7zUzJ6AqcWnVQaPd7Vkcmm3T5vd8zbyQY3mpy2WBqDnIXBgCW42SRVjVFDRwXVbHPz+osP90vxHEq8cCyZ3WVRglZ40V0pz/Ms0AMG2iHPZ+2ohKQy/dtrzR+9WQF4z6WvO3PteGrRTlBoR8Nun7cT83ZHwzaanLUtmozuoh4tuwnr5LRDHR3Wcq8dP1X4GseBcuba8cHagYFw5FvtxIJUAQEEWA5UAAUEQP6a19ibbtLPk5zlvn+4phrRA/90zbKaGovouGPKpS6F38cJm0jrH57xUnxoq/rRJLcTIjBBEdmiG62gFOpEAQ26TYNR6f16B0EhrO3c3Lz+4uHLfc7y04AXjgPlrLXj92ze4ARCpGjQRieaXU1+cKHYQS3Air52mCNeO+788jUjZZr6xsdWDKllZRVE9KqXRsZQYKAUSBOUEwEC4b//Ru09X+rcs9W2EwIxkSLYgemeCCME7QqlxdwBBQsEBFKFdlBYm9zc/LuLh3/Da8fzHi8cS0ak0AgGiLDs7GjhjvShOe6LCZYD1b522Ne8hm+6SR1h2jH5o43fufKik5frsRF9+nFBqaqCilKh87H1x40McB8Krvvd4ff8r9Y9T+RIiNxJFeKiyQJSRMMEXQRjAsWIFLg/NIwAQFFY27G5+YWLh3/Ta8fzGy8cS4al0A4UYTiOe1U0uSl5aJbRjzsAVAANaIBf85rGlVfWP/KRw3rVBU9u2Xj/P33MbL/llSeFK4ZVtaZMVamyQkSICJp2TxOR/iP3oyym635/+D1/07zn8RwggPvlHusSNyIMuwZtkbBIEY0ENIhEFMLajs2NL1xc99rxfMa3Y5eA68hqQjWiSkCVkEbKVIuoFtFwRA9vjINpfjFwErAaWAFUATfDg4GZCy5YddNhtnjc9vfXTHz9Yyev0KtH9FBNBTVFVYUSIXJTzKiolTsXOUuhGtz3lfdjrff8deOex/PI0HAJoxW1ckgdN9rv0Y7qobqiEY0RjapCVaGkijnpOSMVtCzmMrs9nczOOfYPv3l4b4jnoPERx5KRwU+QAIuOrvzcReW7v9t7aKrIWVy9owZo4L7TdGnuluZ7Lnp81/eGI6pGNHzq+ctPP98NB3abTZJckhxJLmf+2ocO+TVP/Gjjo//y8WjylrUvCpYN62BIUU2hpBARQgXT7zBbIHdH5qUINBarhi3CkOt+p/6ezzfueSJvxf24Y9EAZ1KouU518S+ASIGBQAGCGmBFZ7Jy6+bs8VuCk8475C/W8xzgI44lMPCAVUKqhlQJMFpR9TJVI6pHVIuoZLD5m73jltHRhlZq9NaYoZKqRVQJKQoQGAoNtCGliQyUJhEwg1nYglmYwQy2kjPSXOJUKqecXz/1vFZPjr744Hc+f+3Dv1CevOXkFWbVqCoPaQy5QV4KUXGeFxpgwApyIBfke4qF7T+6rxfmWbzn+ta9W4u4Y6yqVg6p48d2xx1VF3TUB94w91yClBEzFnJMZ53HUnnzV2sv9trx/MMLxxL44mevuv6zVxFQDqgWUTnASFmNVakaUlVLzfDKITVWUSMlqpYoNBQEpDVIEykiDVIgTaRBrgbpDtUCgCuZgBkicB2aQkesMINzsQmnPUlXnTt66nnTLX7Rmz94IBe87Z6N//HR15+6Sp+0XK9YbrSzeJYUSoRQQaG4ACcNTjJySMrsFMQKcoh7zEWsQKAUuQUJW7Zl7/tKh4CBdhw1PNAOs3pUV0YURjXqGlWFmipCGwhSRtdiPsfOLJZzSm/3hvTnHz5VWTKyqAIgQABZHvLqYbWsapZV1XCZwoAQkHK7ZPfSC/frXfWnAClgUftin248AYRFLCQTTjbbBzetSnjh2k+2Ozx24QfiVNQJ547sa7PJ1ns2fufKi05bZU50qjGqMaxRVagoaCpUwwUa7iVZIBfuctoVm4jTC1iRHGyFLdgKBFqT1tCaTl9hPv6W6gf+pZPk0oqJSAhcZCtERFitUFaDgc6ABpSCpmLgoAVyCSc2LfztxSO/5QulzzO8cBwMrsYxFOC0ZTh5jFbU9GhFDZcpDBUZUEAUkAqIDJGbCa76M9FdMcBl/v1BQMWPFvYQkQG0+MtSrGKUVIZSlkc/HSSS3fvJua/wbJOPfsMH1fHnVk85D8CTWzZ++yMXnXa0OXG5XrnC6JH+b/6KQqBgCOQkQwrtSAWxcIeTLicdzhMRW0QZeY7UIs0lzkWBQo1QU2hgNJ08oq58Q+XKb3TjXBC7Wg8T0cAedoxCqOH2cUMLlLgteAgYFYXcqExq2zbNffvjY68/+FzM89zjhWMJnLl23H0wWsI5x9JLV6lVNTVaVcMlCkOlDBAQOb0wRTwPUFFlVAIhECACIkjfKwWBDD7tRyK0p5T0E5r+o5BAu5/5TIJMKimPJcKPfTq775NzTZ572fu+8/mPnrHanLRcr1xp9KhBXaGmUVEIqK8aAAO5IBHEgh7bDieFcEjck8xKkkuSIe5XbTMLrRBqhIacdoSallfova8pf/qmXpJJf05aoRrum48ypE3fIaKBsgIRDEEUhgArJpXK/Z9KTzkvfJEvdjxv8DWOpXHRKeb1J6ufO0avGlZjFTVUUuWIlCFxgYYhclaIPTbN/kS4MTicj0X7nYrz6f0kYvA4+Mru2EN2//2Fw6JfpEjl8UfTr3+nc8Zqc/IqfdRKE4yZokJZxBqAIlhBJsUIrx6jy3mH0w7HXem0ea7FjViSXJJc4qxo96RWIAg0BRpBXzVCg9DQUIkmm/zZjbECSgHVy7SsSseM6JOW6xOXm+OX62XLtBo1GNUY6jdoDUCClNFjzOeYyuYfjkff/5MTGj1HKD7iWAKbbrzmd19ujq4XgcZIRYUhiQEMKdPPR1wgMPgRL37CZffPvJuRTmCIDI53aIIGKYIWaIJa/OiqA+jXU90CqP5/KYueRvDIQ+lXv9U+69jgRSv1yhUmWGZ29zVchjLoucaMHqPD6HDe4V5Heh2eb/J0y063uZMUgUaaS5wjySVnBGq3cAzkoxxQL6OxivrDV5c+9/04zopXqhVHAUWBjQwiQ8PGFifu3QshBUMIFAQY1shlNAk7N1xSfacvlD4/8MJxQDx858bb//6a7LGNx4yoZRU1VFaVEgUhISQy/WDBFSAKRBiWYa1oW/yA234J0oJc7qKA0nd66SOZftfw7uaLJnIF1MX9FwUEVCQaZrGI9AcKkTz4QPKvN8z/3LHmpJV65UoTLTcY0ahpVBVCVXyzFeSMhBEz2iwNm3a40+Zmi2ebPNXi6RbPtKWXSZGhWCS5sECTG3EmRiNQhXBEBkMRJTklOUbK9LuvjD6/KYlTISBQHBo41YgCGwRUNoPub7/YYQgBoaKRC/KgvG1T9+aPVy7wxY7nAV44Dohbrr86e3zj8SN6WVUNlVU5onJIFFDhDAUKc5RARITBjMQK51BWejkyRt7/FhJQ8Z0Y2hibjYkGOv9Po/FbQ0qT0lCatCKli/6F0kVPVwdEASHoK0ghIgJTKMiPvtddc4x50SqzcqUpLTcY7atGpAqVyQUZIxb0BG2RJnfmudm0833JmGrxRIObiSQ5Jppy3Oly4W/J1z9Hza1ktNuV62adiVEUGSkFlORIciQ5xxnVy3T52dH1tyVxLo0YRktkuBTYKKDQ2GMMjNOOQYdlUCitalioVIL7P52deF5woi92HOn4GsfT8+3/efX9/3TNCWPqmLpaXlPVsqpXKIr6VUZFkH7H1IowUiu9HLCwufRS6WbIuV+IELCIFTCjvMOe8S89A1wFfAsA8Ju/WnnFccZoMgpGk9HFo1YUBBSEFAakQ9IhUbinggT0D/97odKzLznaHH2UqTrVGNJ9xzdBE/J+RaPHaDHP2+6cnZ7Jpxd4qsVTLd7Z5PIp57/orPMeu/PmE/imky9G9XTMR7DNj5x71pUAtmze8MXPXnXvDzdEmiKDkkE5pEpA5ZCqIYYjGiqpepnmu/zlu9JAYyiiFUPq2BF90nJ90nJ9/HKzcrlWo7q4tppCWRUi4oodCzmm0+5jKd701copXjuOaHzE8TQ8fOfG2//+6hct1ytraqSiSpGqRBSEA+8WICIWeSaUSZajayXJwbnEGbqpdDNpp5LbgWpABFZgGSfemswD/xU4Gng1AOA7D2RjEWkFrWEUGYVAk9EUapRDqoRUCqkUUhRSEJIJSIdEESFUf/e1RpDwsavN2Kgp1w3qGsOmX4YkaCATpIKEkQi6bBvcm7e7dtknpu1Ew063eOjU8992+Yde8vJxAN/8vDRv3cexmjVrx9fcuN7Jx30/3JBZyqxkuaSWckuZRZJzklO9TD9/orn1ibyTIuhwqFAKUAooNDYyNOqCjkHcESkQEBCEMKSRB5VUkjs+AS8cRzZeOJ6GH9xw9aAaWo6oFFEpIrXoFKlYZJnYRLJEWmnRwuxm0svRTaURSzcVZ5hwZ1IyRm5FdnFtiv8MOHnwRMBbjtVb560iKEW6v3hBEQW6GG5aCakaUTWkSqTKfR25+YFua96ecbQeq+uhYaVqClWNMqHcV41ckHLRdu1yvsC9ebswZ5+YyR+esRMNe8455fFT7uSHP7Uw//2RCz8gezaF9mIgH++99HWpRWYptZLmSHJJc0pZgXDmarNtgScWuJmQ0RIGHBkbGUQBhQGqhXAsdna4lU6A1ciDcGJT6+8uGfoNXyg9cvHCsT++/b+u7jyy8aQxvaxKTjXKERmzu+EqgjyTNBFOpYsLz4wAACAASURBVNHj+Z70+qrRSaUZS6MnriWRMXKLjMUyMgvzQL4VCBY9V3aM2jpvF48RV8pteyp6n6UAkaFSsFs+qpGqRvTDR+IzVptVI7pe18EgBSj1D7y6DCURJCxdzhZsPGdbu/KtM/ahKWvH9K+/bfj0kwLEzO3b0+2bdv3ZJ/LuOU97Z9z6lfdc+rp7Nm9ILDKLjMmyCCRQCLW89czozzf2klwaMQLNkaEooMjYyNAxgY1ch0X3J6QPtKMK5EJ5UNm6KX/ye+aEc5+t/7WeZ4YXjqfkoTs33v2/rz5luV5WVZWSKoVUilQYLIo1gDyTJJEslV7Mcz2ZanGco5dJK5FmLAs9acTI2f2RjPGSl4+f9vLzc4buyJ+978oL+s/17RJeNEwTDVaKFEGRDM6bFo3P/qMzX0UGpZAqAe1YyFfX1TF1NTqiq8MKNYWaLo6iaAIJMpehsHQlXeDenO3O2e2z9qHp/Lhzq7/4q3Vw8Q2qyqW6jlYF6ls/APBXNyA8Du/8L/u7RdfduN5ph0Ck2DUjimA0hwb/6azwH+9O40wWek47UDIUBTYK+q6w3U0W2iNhsaKPMslXf4kv+bfQH589IvHC8ZRsuvGaFTVdDlVkyGgYQ0ZDOUOnQIA8lySRJJU04YWezLR5pi3dVFqpNGOZ6ch8jItee8HQi8/LGb/+rnV7/f0/6uHbV14J4KKPfGTLlVf+5AVs2bzh3h9uMApf+vOrQk2BloGIhJoCA6MwWsLqul4xooeHta5pDLkzbP02SibuD/ckWbC9ubw3Zydn84em7XFrKxe+pe7mh6KqUGZXBKEqqxGN1oHepYF2UCqqvxlTKwRaVg6pX3959OU7kk4K03XdWRsFiAyFgV3mzC+DYoebVOqcHUMGOaJUmv/wxvBPGgf9f9Dz7OG7KvvmG5+/+p5/uGZ1XR09rFYPq6GqqpWpVlGBU1qBtdKLC9Vo9mS6zVsXeKolrVQWejjreDN+ahh3ubfq53/2v33rkFzS9Z+9ShPuu23DfbdtCDUFGscO0xlH65cdY447JhhbZdRygzGDmkJZwwAEdBkdiy4nM7Y9nfdm85kZe//OvBPS771rOUKFkBD2J3QpdxCGv/GV+eZDje/OFRFH79vR2bXXBa/609JTW8KddpQMVUPUIqqFNFallUNq5ZD+2n3JtnkuGRop09Ej6vhRfdJyfcJyc/xyPbxMY8yZTdzxWWdFZ6SCjsVcjsm0y+dU3uGLHUccPuLYBw/esfE7f3v1scMq0OT6GlpBa1IDsyaBWdKMk0S6icz3ZKYjEw2ZastQmf74tRVjSEPCkBqPfe9QXdXlV+wRs1z7e68rT37vmBG9bFQP1bWquSPzhKjv9UoZmSCHdCVp2u68nd9lH57OM4Xfe/MIZi1KgjIhIkQKpX7BMtQI9jimG6wIhvTt+fq39Db/fHPkVavesA+Dlos77t28AUREQgTVg9FiNL/1zOhf7km2z3MzQdh2xQ5EhiKDIKCyc5TudnYApn8EzmrkQWn75njjtaXz33+obqPnkOD3quyDB+/YYBS0dvUFGOfFcoO/UbjJRWAt4lQWurKrw1NN3hXLz54YvvmsMoGUgtIUBlSN1NwDz8o22e4jt6yu66NH9XBdRzWFIYWy7vdfCVwkKUg4a9qkYTvz9pFp20rl9WsqrR1ZNpljKsd0jjmLhkXDos2IBXlR9/2Dd+LdfwgAqCkcH5qXlMq121fs/MzU1cPp47f85PVcfsU6AZJcuim6qXQSme/yfJcbPXnn2SUGkkwWejLT4qkm72jYnQ2eXrBZk9Hs76+OpbDWOjd6VaOu1Spj7v9U9sQ+ntFzGNFX7iu7foHzsd+5sF6mkTKNllW9pIZLKoooClVoqDiZBuSZxKk0OjLT4Z1teaIhL14VrhxS1ZBKAQWm2DkCKzJ03PCp+5iX8Uz4i3ddNJJuO2WlWb1Sjy4zatSgPkhSCArIimOv0rTxbN6ZtY/syB7dZVcvC7s97vWkG0sWi85EZ0KZFM5WFjAeeSBOdsVjL0a4ArGB7ZRPOKqCskJV0ZCujWrc96Xejzfa6vHB2AmDSzrq2BMJ2LJ5gxWgmMhRNJIjQy87JrhjW85MVoTcjm5CoBBqKhso1T8+qwB3k10orAmAUkhv/aJd8Wqz6Ok8hxcfcewDraAV9Y9ywXk39WBjSD/iEJbUymxHdjSlEumckVmxAgAKpDUZQ6WItn7t44f28h6+c2PjwY2rR/SqUT1c12bIhRtUWMtVf8xfJuixbdikwXNz9sc77Y427pnI7tqWb9mWPbAte2wie3Iim9qRdyZzuzPHdI4ZiwWLmPd4PkUoGwxpjBisNDgu1C8uVau362+/efOnf3HxN152xToALEgsEiuJlW4qnVQ6qayuqzecHmYsnQS7Ojzd4p1Nnmzw1IJtLDBaFm2Lrtsj6YabEgKFSGHYYJkpHxvSnZ84tLfR80zwNY59oJ0HovB9k3Ezr9SgEUsQFhYWZBa7OrKjLWNVyVkyS5aL2RpKQYGigEbKh1idb77+6tUj6phRXR9R5brGkEZFo9Q/yeYm9GSCmNHipMndhn18Jr97p80sygGVA65GNFxWy6pqxZBaUeOxYVUfUvUhXa4p01bo7Fkvd/NHSaEEhAoho6RQ0WFdnzN7Z/szI3LW+4ZeW9QgPn3j+vde+rrcSppTqtFN0Umkk0onkQt/Jnx01j48bVsxzWiO+kfgwsCGAdV2u8LcaBJVHIErK1iDTMKJTe0vXlLzi++PDHyqsg/+/W+urpdprEpjFVUv01CZwlAFIdFg0p+VNJE4kV0d3ryd52NEAQ2XVCmkakjVUJVC0oaUgiKSXJpdru9rut9B8OhdG+/6yjUnrzDHrzTLlptgTGPUjdvQxQ+eG+fVFbTY7so7s/m2ybyx4tUXv+fz9VUnbP7ezc6i1k2lHUujx81YurHEsSSJpIkglScnssymX9mMOx7Cma8ET5dOqJX6U0UIgSoOyJQUlXU4rM3O7ycPbpTKcXr0hKOOPXHL5g1TE09C4IrKgaJySKWAygG9/rTo4Zl8psU5g1DEcUYhUFTRMLqvHYr6CcvuaWmkoOef5GWvVvXjD8md9DwTfKqyN3//F1dpRWbxaRFFWkNRf9gfxM3SYEZmcf8su6HkaS65RcawIhAUznGDSqQ6jx6y2t5f/PGFIxU1VlXligoqfZPooCbqTsKkgh6jZdOGbczbR2fyt37822vWjl/67nVffSB/0+9/eFdHpluyo2G3ztlHpvMf7ci3bMvv3Zo9vC17Ynu20LR7PGVPsGDhVtKn4la4oawxZLDM4OhAvygqV26X9W9pfPGS7iO3uO5PzohzSS06mbT6QUcvlV8+q2QFSY65jky3eLrJOxs8tWBnGmybFk2LLqPHiLkYoewW39c0Row+KuCvvckXSo8EvHDsjSl+De4+nGo09OKhof1D8ZYltcgsLMMd1sitZFbyRdmKNhSFxE8emqbsv/yPq+tlGimroYoqVUg7yQj6FkxX3cjgJvRw03Yadvsue9Kb9hiJfvkV677xUP7WP/jwcS87f7otkw3eNmcfncl/PJnfvS3b8mQ229hTONoW0zl25ViwRQckEwjBuMaHwXKD1WF0ammodjt/802nJLe6DosbUxpn6CTSTqSTSjeVF6/QH31TLWfpZpht83Sbp1o82bBTC3ZuwXKT+9ohSKQYYRIQIkJNY8yEqwO5/ZOH5GZ6ngleOPbGGR9dxKEILGABxFVEFxVHWWx/yE3OklnpZZKzpDlyBosTDlKawpDqFfXoP1/zzK/tyS0b6yUarVKlQuWyc230B3M4+5YFYkZP0LJJg2fnbLb61WvfsY8NT5dfse4TN6y/+gvfPWHN+TNt3tnkbfP2sRn748l8Z3OP4mi3zd3JnF31dJdFg9FkdBm5QAihRs1g1GC5UceGtdPL4Y7PXJx+Bi7oyJDk0kmklRRxRzeV01aZd6wt51ZaCWZaPNOyUy3euWCnGtxuWDQZLS6O/2e8u1BaUhjSGNGmd2u88dpnfjM9zwRfHN0bN1xGE7naZ8pumoagvzcZCkKi3EpDCwCpRVb8kCCzkluxLOTWISgiQ7WS6h6KoGPbPRtOP1qPVFS5rIxLUkKFoD+O1K1NSgQdy01uzOdbd9mXXra/DSxr1o6vWbt+y+YNN3z2qvtu29AOqBFjKGAAf/BOVE/HPLDQsNu62fCwqtd1qc6qOxgdSigphARFKGkEhJARUVBWY6P60tfZG9f30tyd+qNB0BFnyK28Y23pRzuy+7bnC12EhkNDblBYZMgYWzGLBqPrRbPCSgpDWi0z6p5PJseeG/nhxocPH3HsjTtaZllSK5kVy0jdnqRBq0ETFMKAiJDmAjixQGolziRnpFZyBgbZSkDliNTE93fd/4ycYF/966vrZRqtqKGKKleUKhFK/XCD+nuV3NCNDvcadmrO2mNefczLnr4ou2bt+KduXH/tF9e/6Kzz5zrSSff4t5MLfO/W9PHt2faJbHYiT6YyTOWYybHAaFi0uGigKoWqxqjBmKEV5qxzynCt2RxxJr1Mem7usZXEwgque3v9pceZ1GKuIzNu/liTdy7YmYZzhfUbtD0uIilXR61q1E24KuDNvjt7OPHCsTeKkFtkFkWlkyVlt8OsDwGGjKFqSC7isIyMJbPoZZLm4qoewruzlSBS9arap+HywPn631xVL9FoRZUrqrQ43ND9PCV3wiHS5WbTPj5rX/qflrCGds3a8U/fuP4bD+ennz2++OuzLd6yLb9ra3b/tuzJiWz79nxuMsumcky5zMWiYRcVPjSGDUaDs15ZxmAPDCOzkllxB/ATt54OuOzcSs7SyzDT5pkWT7fsVNNOLfCuhrXNfkLkih2uJWwIoUJNYUyHvVvzQ1Q58hwEXjj25t7NG1KLxErGhXzkFjkvGm6jikHBlYh+4Xc+fObacQHSHKl1A36LUCVnKBQLmSigakXNf+fgM/MH7tg4UqZ6RdUrqlJWQZlQ6p9Pc72eYkkKo8tZh+eafMIbP3D8mQfTAz5r7R7C0Ux425x9aCq/e1t295Ppw9vTrduzHRNZczKzA9N60+5R+Chp1M3ll9cBiCCzEmfILNzNSS1SKyI464TgU5cNWyudGNMtO+3ijoadWrCNhkXLueBdscMFNQRDKGvUjF5u0n9840HfT88zxAvH3mzZvCFnJDlci8TtE8ncLgNXS6BiOHAppO1f+5jrPqZWMuvCciciyFhcXxYKFFAUqdEhtfXfPnZwV/XInRuGSzRaUdWKqlQIJYVoUbgBLA43ui2eWrA/+7aD3HrvFPKvbsCffw4AkhyzHdnR4Cd32ft32ru25lu2Zo9uy7ZOZDsnsu7OnKdyTFvM9eumMSMHlLrs98YA2MIpJ0kuaY40h7VILZgFwFknBGecYHKWRg8uYZlu8VSDZxq212K0WTqMWJAMurOEgFBVqJvK0UHr+osP7jV6niFeOPbGxQtpjmKwlQVz0SgpELcAhYzB8po6qkZnrh3PLZJMkkzaCbtRo3GO3LU1FcGQCqha1bLtIKPrb/7Pq+oVNVpRlQpFi/spi62iqSDmvGNbLUvHHbLZWe9897pf++MPN2OZacvEvH1sNr9vR37XtuxHW7PHtmdPbs9mdmTJzgzTOWbzwvHRtq6Zeuaakpu0mln0UslySXKxVjIXxAEArvuN+kuPNc6DO93imTbPtnm2ybuanLcs2iw9Rs9Z0V02RCgp1DTGdLm7KXtmCaDn4PDCsTenvWI861c6XbZirQhLzouM2LpYelKNKHvslrPWjgvQyxDn6KRox9xNxdU7hCEAFFGoyiVFO76/8OCSS6T//FdXD5eoXqahClUrSpf79o1BntIXDuly0uFdDa4e0mG/l1+x7pM3rH/Jy89vxDLVkm3z9uFpe+9EdvfW7P5t2ePbs60T2dyOLNuZYyrHrMVCYcc4a00JKKpFRR6XI7UiLJnF4PDPJ94xZFmSHLva7P7Mtnm2adstRouLhKWwhEmRsFQUhoxZaeQ2XyU9DHjh2JszzhnPuHijp/2cnFxT1n2Hy1c0QVMlVI/96zXucFeSSy+VXuoMC9zLJMmF3VZ7TQjIRFQfUvnjSw46HtuycbikRiuqVlGVPcINKhZB9U/Q2w73WrxjwZ6zL+/GM8GVTj9xw/pTf+78hZ5MNvjJXfbBqfye7dmWrdlD27LHt2cTE1lzZ26nssFp/ct+eRhAxsKMNEc3lcRKmkNskcK4+6kCdc1bq5alk2LWqUabZ1s82+S0bdFm6TJiQdy3hOndCYvpburd7G0dzzVeOPbmjHPG0xxFwSIXZycXhjD2GJZmiDSCACtqCsDlV6yzgm4mcS7tRDqxdFOJc+QZ4BRHE0IVVXRr6e/yrVs21Ms0WlXVigoW91Pcubu8GL0hPU463G7xib+0P+/GAbJ7HscinHy8/V3repns6sqOBj82a++fzO/elt+7LXt4e/b49mxyR94tMheLhr38V4ctDzxySDJxFltYcP+GksaZx5nTVmnLWOjJrg7v6hRBx1yTucXiEpZYiiopEYxCWaOm1XKj7vlk/JhPWJ5TvHDszZq144mVnCW1iHM4EbEsJIM3OgEETTCkNQ1F6ol+0BFn0k2lm0orlm7K3UySYpkKoEAhhREND+vJry+hRPqvf331cEQjFTVUUbXF9o2B7ysr8hTb5aRtpxu2fuqz64y6/Ip1334kf/u71rUTme3wtgV+dCb/0Y787m3ZfduyR7dnW3fkc5O5def0ewLnkbOIc+mkkuaS5gBD+mUOt6fuQxeWnPXWRRy72jzT4tmm7bQsWiydPc+wuBNxVYUhHa0ysunPntWX7NkLLxz74B3vXpdapLnEmcS5ZBapBVhk0TZpck1Zg2pEnUe+B+DMteMZw5kjW4m0+0GHdTO1yG06UOWa2vnNJUzo+Lf/cVWtRPWyqpZUtFe4oRZVN2JO2hy3edscH4jpawk8xVBaJx+nvWK8lchUi5+cKwofW7ZlD01kT+zIJndk8c7ssleWAViLnJHl6KUSZ0itsJt2W+yDgDIURfTut70278/smO0sqpK2GW3m3p5nWJyto6oxYsLOpsZ3D/HcE89+8MKxD844e1G2kklqJcsFDLEojGAEqGKLWrlE6WO3wM3OE3RT9DLpJtJ0wpFJ7v5bAJooorCkjl1hWg8fUGh9320bywGVAiqHFAVkDPorY/t5Sn+Oue1x0uZmi1/8lud0afN1N67/1A3rT3vFeKMnOxr8xC770FR+z0R2347s0cl86458YWcOt3ObAYAZliWTfpdK9W+mIROoV513wcvOGc8Z8x3Z1eZdHZ5p82zTLjQt2owOi6uS5gJGYUWvKNS0Xm7MXf7w23OHF459cOba8cSKC61dL6CXo5eKzYUXHRylUFGJgrI6uk6P/vM1a9aOn7l2PLXSTqSXSTuWbszdVNIcyF22QghIh6oyrCcOLFt54I4NoUZkqBxQGBAZEt2fSA632UWQi2SStjnp8NQ8jx6iwR8DH8fT4gofn7pxfZLLfFcmFvixGXvfRH7vRPbgZPb4juyUlZqKiE3coUFncy2cMQogUEDaUHvDtW8a3uQ6LIMq6XSbZ5vcbVlpMzsv6eKEJSA3nbR6tGl+wds6niO8cOyb014x7jYbxhnaibQTaaWSZcJZ//1OBEWqpKhEy0dMMPE9AGetHbeMjlsZm0izJ64va/cIOlRQUSNzPziQyzCEwBThRljEGv3jNOQmJgO5SCppxyZti+PPPX7NIZ5veoC43W4vPWe8ncp0W56csw9O5vdO5D+ezFcNaYGwwI1Hs9wXjuK0MYGINClD1uK8V5ff9vIwZ2knGFRJZ1p2rsm2tShhGUwY1IQSuWMy5e6mZ+jr9xwgXjj2zRnnjDtndDeVZiKtWFqJdBKxGThflPQHispKlWlk1w+e7JdIe5m0E+mm0oy5G3M3kzxHv0RKCCkoqaG6nj2ASsc/fu6qqJj3izDA7uF6rtLCxXhhySSPpdGU6smHeWfidTeu/7QLPXoy0eBHZ/L7JrLplpX+9ly4nEVk911UhYtfBVQrK1od/s4vV884TmcW8x0ZVElnmtxqDlqzjF7f1qEJmlBWGNLBCtO+8ZLD9+pfQHjh2DfvfPe61CLJ0UmlHTsJkFYqcSbWqQCKMJsiRSVVHdL5LdcCuPyKdTnDZSutWFo96aWSuEqEQIhgiCIV1vSu7zy9cJRMkadEAWlDYojcZD0HF0fpJWVOpdmzr3j7IbZvHARF6HH2eDuR6bY8MWeNcsOPkFsXd4hwf9AJiogDGmSoHNFjDyQ4KrzsjVXL0suwqy0uYZlp2dkmpy2WNtvuwIeO3VPCKhp1PbI68LaO5wAvHE/Jz7zi/CQvpki0YmnG0kuknUieChfLRwggBERlRWU6Zpl54DO/eObacRF0U2kn0s3QjLmbcC8TzgDbN4OFpCvqmJWm+8j+4ur7btsYaIoCKgWIArcwEbsLHABcr9fCJsKJ7Grzfv62pbJPH8eBc92N6z914/o4K6oexcw0KXxfzG4AI4B+fVQTBTABVaoKw/qsc8ovOzXIWVpJYetwJ2jnmpZbLK5K2uvbOoDCh17VaplRd38yPnSzGj37xAvHU/LSs8fjDD3XW02kFXM3LmoWnA3e9UX2QSUV1tTY3PdOGKEz146nOVpJ0Vtp96SbSpZLIRyKEJCKVFTX09/aX9Dx4O0b3F6SUkB94ejP8oU7sl5EHJyITfiMXzn84cZiXNH09LPHW7G43IrZNWJhBUqKVRJFfVQBhkxA7ckckUJVX/fBZSzI8kUJS9vONLnrKh2dxT70RVXSIROtNOxtHc8yXjiekpeePd7LJc6lFUs7lWYsjZ4kMbcTSQdVUpc0BIrKikpqdMR01l/rXKSdRDoptxNp9ribcJIJZSBnIdOEiHRFjy38YOLepzy6ohUCTU44QkNi3EyxwfhCKSKOTDjlNJFO+qysAX4mf+matePX3bj+nVes291MsXDZijPU9RsrfUNdqLKZHORSD3X5LxfTSec6MusqHW2ebdq8xdJhLhKWRT70kFBVGNFR+9aFA8gEPQeNF46nZM3acXdMvpehGUsnRTPmVk/SRLqpcC7F7Am4pQFEJaUramj2+8umbwHQS4ugo9GTbk+6qVi3MK3/FldlVRvR3f94yvf3P37uqtCgHCAyFATkTO7QtKgyClggY06k3ePlpx2efsrTcvkV65zJRcQNNxHLEAEtjjgI0KQMBRpI3TRTddnbh192WphbafZ96DMtnmnxfL81K7FbW9n3obsqaU3rZcbc9cnG0s8Teg4QLxz749J3r+vlEmfSjKUVcytBoydxzL1E4hTiqqTux9gQSkqVVGVY5xuvvfyKdblIO5Z26kqk3E04y/ruBXfUoqTUkF7ZunXmx/t+f4caYT/i0LvzFAAAofgNbkVS4USa3UNsGN3t4zgUcYwr/bAUXn4rEIYazFXr+0ehoDWh7cYREgJ92duG3TqF+a7MumylxbNN7jW5sHUMEhbu+9ArGnVTW2Vwq09Yni28cOyPy65Y9zOvGO/liDPMd6UdcyuRZk/yRHopW1eZc+99l2NXlK6olWPmlfwDEXTSwgPigo44dcW8/ls8IlT10JjeZxfgy395daApCooahw5Apm/9okUFjlwklTyV2UNXGX02Ep41a8f7Zv3dxwWLVTWggX8UCkYBTYsWIxHkOGtN+fJfG3Y+9LmO7GoXVdJdTWtbzM7WES+ydRhCpFBRGNWV9q3e1vEs4YXjaXjnu9f1Mokzaacy3xuoAOexxKmIK3m6qoMhhERlFQ3pkdnvvfUNr0lzacXSSaURczvmbsI27TufCDCEslJ1Pdq89SeHdIQagUbJUBRQ5PIUA+zRixW3I1YSyRM+YynjRQ8L7rqV20ZNEFVspi7UsK8dWpEUSxgseoxULntbXYDMSqMnsx1xXtKZNjddpaPTP3GfLxovWNEYMsFy07zB2zqeFbxwPA1r1o6ffvZ4N0ecSaMnCz1uJtLoSZZImkieCnJgUPI0hJLSFTVcN+fi+1bQduaxWJpuQXza/91YBB0KVVMb1cnGvYPqH9++MdBUCsltey9sTqpvtZS++ysTSbnbk07yrFRGDyUiAJQqggxnvi0+VsVEIiFoTZ1Za+fyYhBhj5HIpz6y3AriDAvdYlTHdItnWzZtMXecrYORuHnoNIj+UDdjRwc7/uoNh/uV/xTihePp+fSN6+NMehk6qcx1pRXzQk9aPckTTougo/+tgUJE+D/svXmcXFd1LvqtvfeZaupBLUuyLSwPeMK2TLAtBuNuEA6YIZDckNyLsUle8vi9vIDvezEkBBLZlpmD87sYwg0k3EtsBMmDDIQhEBBSy3iQ59nGk+axh5qHc87ee70/9jnVLVvGsixbsl3fr36to+rqqlPVXV+t9a1vrVUS/ohctlhdeKLspmjFthlzrWNbHdvqWHbc4RptFSESNCRLtZva+3o6Hr5tvYs4QkWeB+pbv5zZ3DIsoIGUbcKtrh099RAro30fx6EiJKacIrIkBTQXaOSlIgEpsX1K16dNMqNRN6hbdOzZrwzOOi3zoc9mJnS7t2lnG9a2rG0bdkFHmgeAGSlLMSpHOzf/ar/MAAeBwUKmA8LFH171na+sDhQaXZ5tczngWtdWIgpDNgErj7MkQgKeAEAWJcN/+DpsqvVmu1zv8GybZ9p2uGjLHRtEBJ2vRAkIJVkckTMbPjN/3p+n4KvMwaGyPAWQ+bft3D4EHXOja8/MB5pPTk6uX7/+qU/hfe+JrrjiigN5skFDv+34uf/+87c/+bVPHtB4vquuuupb/9Z96vXj4+MTExPgfFIgQRA4Czfy6Yfzjh/YFvdSf0kqyynClIVhaHHNx8Yu/MDORHO9h6htiwGVAioFphhS2SfrW6kIiiEIxFn0FwmUVThmZ2/4AtPCYQAAIABJREFUTOGQzlIcYEAcB4RLLlv1zWtXd1L4kqsdW4moHFK9y4WQU5+FYiEYMk+wQYiEYDlkcOWFwe9/p1ft2qEOzbRoQclWOtYvCgoZPmcN8pHAkCpsu7n7+A3RiW8E8K0vr5aUbXJXAsLZHGiewOHa2wwj4SS2rZDe957Ifef9v1U49/j9PIVH78H7f6twIE/2kY1ddHX/v2ed5h2z/IB+8NF7Prffh+5svfZ97+lUTvMY2A6UFuD6W+Ohclopiqs/MOSW0YM4d4JRs8vfu6+4u7GsFJX9MPKCgPzgig/87NJ3l6/7XrOboNblYqvPHTYMCL4lj4QCFEDCFXfhu4RFFp64ufnIhvLJR2i5+sWIAXEcKD6/Zu3HL10ZSDRjzLRtJaRKl4oBSQUh4TuThaspesJpGJIxavljE/6XbkqqIU+17FjLjhRtqWP9gpjbqOwLlGQ0Kn/51YtO+XwLfQURmRAwB9fywQwLGHapStJjOyze/1vBYXphDghP4qxz8l68z97evPehdEEkx0J5xe+UIECEnz7yzm/d+14gBCIgAALAW3f/W9d/7qN3Pxjf/2jS7GFW5cQR2lJICwNrfSKfSM3bGukSloIMR2V98jMD4jiEGBDHgWL5ivHTzxl/7K4NQeLmYnIxsIEipUgqlsoqKSDznMXPuMOzWHEaG8tr7tGzbZpu2QUlWylYr2QpJPgSICggEqjI447xdvzgU8e88xOizxrI7V7oiw0MS7D5ljTLbob4IfxFjh6jvvsdPHEz5BDOei3ectbz+Edy1mneWad57viK6xur3lOEgBRHA2cDEuhnaGLy/qW2YS65sPjRR5Mk5XoPUcsWfSoFphRQMTBFn8h3hhebabC5XI2yrGy6ufrwhpFDrQS9bDEgjmeB91+26mOXrOykCGNMt23gwVPkKfIUhCKhWEh2u5ogCIEALEoiYO+1p8BY/OhRM9WksZIdKdpi2/qRQMTZ9NCAUFbhqNW3fBbv/ESW7+dfc2s7ZxEHch+HBVsYy9ryIfxFjh3r/f7/O3ro7u8ZcN/D6X0P65pQ7351BAITKVEExjDndXMX/tGt5779nNvOOt67d1PaSVDv8nTLumylFFAQWPKJfBJKQHFGHCJTScMRyXtuxIA4DhEGxPEssHzF+Ps+tOq7//Nq91frS+tL8hV5CkqRlAgkSEpIzpovAgEGSgiNet3JvLPBmxo83bJjJVtpW1WyIhHwGR5BCkTAkFyyxJv68af6cYabcTMv6GCwCzcYzolpoQ3ueCDd8qDpyxxHLOZLp52i3y6G1vKysyqnvLUYt+3SpAvdhYASLtZwNOkyOgbMWWM3Nerir35v+K1XTKWaGz2EHhcD64KOUmBGAyKfhE/wGDKvkUtCKKgieePnMP7nh+3Jv7QwII5nh0suW/XNL61uJ1ASSsCTNlDwJLw8Z/GUhRT5onogFACogoLld5/N//uWdG/TLizzSMcW2tYvWoQEQ/ABn1CS/ojUGz9HR310frWhn6NkXzlfwmzBhrXhAvxTfe+aL3RJgiSRJCHdujksWGCe/tnsgwPhnf0WTfaL7nFD2fk6XzmDgXd/4ThjYS2sZWPZaGjNaWLT3twkVxCkSIEmsmEbKaABffqiO/bOasOSLT5/6dCfXlfvpWh07bQHp3SUIypFNgzJRiQ8gsfZKygBn1CQhRHZXvfp4pte0JmsL1UMiONZ4/PfXPvxS1cKcsTBvmJfWd8Rh4SQJJ3SIRm+K5oAAA2pssEl5+C796R7G3asJCptqzpWRAIBAIKEK6+MLTLV//zUnD8qb4VF/6vNjy3DtY1JJYG3nF0QPkmfhC+kR8IjUiQ8Eh4JJYRHpECKhCLnCsm+SiIFkvT1b01TVuBA/wD9kIcAgf969ckgsPtu7vV0Ha6cO7gyAZfmKbmccV2+gulXgqFtHdgMJEAMdIEu0P7ga//7pmnhZnksG5VnLlX3bdOtmKIez7TsUGSHCzRSsH5EFJLwBVyNHHmpKxRUkXbj5zAgjkOBAXE8ayxfMX7aOeO/vGOD7LES1pPwJQLpxA6SyoYKQuURh+dWBwGAGJHDht/zKv7ZY2a6JUaKImqzX2REDONWzwuUpDeqyhVJO20/RXlKxJH7OBhs2JgDs2g9063ee8lCyuIU6h9AgLL2M5pzkRxCzD8ryp5darYAP52YOHp8/OTrrl0tqfm64x7eURPM2eBSw3j3OeF921qp4VaMRo+rbVst0GzBViIRhWxDmwUdyCfCBwJFWRyRzZ9/uvzmAXc8VwyI42BwyWWrPnrxSkEkiT3JSrCvrO/BU/AUpKLAFQWdSdzLXGEA5AhGDd6Y8M27zMKSqLSMKgtRIPiUNWhFAkPyn26Nl1QEPakWiz5r5J/glplhDjQXeX7a1w4RslOzDMsf/4vXf+O3smV0v3nRpz968cpal1yglT11xqIRecoS9ctd2o0vmO3Y4bYYKdjRgg1CF3QQPGdxz2aaunZke/PnMCCO54yB5fxgsHzFuJuL10ww27HNnp1q2T11W23a2ZZttq3u5IPt3AYQV6ANBUrCG5WLjvFetQBTTdvqsG5ZdPMGLedZKklBhFwZzVRS98Ccawa5buiqKs/i1Ps/ewSCMuEmmRdD9V/qepd3N+zuht1eNVum9dSsXnmaDyA13I650eNqx8527GzH9rrMHWvdjJ+sIYAgkLUjj8jG2sGMn+eKAXEcJJavGH//Zau6KTd7mOlwo8t7W3ZP3daattqy7Q5bt6/QSXsABCEUiCQqMligTnqFGvPNbMv2+o3hrnQgCaEUGW+AcrFg7g2fF2Kz+eaWkwOPOI58MKzhRO9DbMtXjF9y2SrHHXsadqppt9fslmkzGtDxY9IwOglaMVc7ttrm2batd63pMnct4ryl0ORDxiIhKlLfNJjT8VwxII6DxyWXrTrjvPGuzuZT1bq8p2n31G29aast2+1Y7jBimy1boz53CFRkuECdeIziXtpq27Rl0bNIbD/omFeL3fch5+IFRzRsLXopb55KX/infwjAT/mvZWvxa//tL590w0suW3XGivFeyvUe727Y6ZbdXjNbZsxrl3mYF3TMtu1s21bbttu1tmNtz84FHe7V9AWKcmhE1gb7Ip8bBhrHc8I1a9Z+5OKVD942KbrwpPUE+dIEKhM7lKJA5VYCVxQkIJIggFSB6CTCtl1JuSQ+85/HUmEYQQEqvPIrJwCjQAkoAuFrl21be/lncmWUgbynngELa7ib8jdu+L+u/t3/dZhfi2fEM+ZHDLJ4Oq33mjVrL7945f23TgIALLOw1hwzLI8eEjvrtpOgHXOta6ttMVu0wwURBixCRsDwGAIwlHnzQiHLMr3xs3jLQOk4eAyI47niC2vWfuTilQ/fvmG2w1JYJYWvbOBlRZZRSUpZKEAKSEDl3CEIgiKJV0j6l1sWX/WdPwFCIAR8wHeCKqAAdcvm5Rd96bjJqz40l6c4U4RlWFiL7z30EeCjP3/gyxe+uni4X4znDMtaPy3B9LmDAJC1TJZx8lFqZz1x5ZVmz6mkNFKw5ZBUh0RI5AFSAM7Ry07pGB6WMz/59IK3DrjjIDEgjkOASy5b9ZGLV1JMkqwnoAR+/LAeLlAhOr8QRkEYXnHxjZmdlHLuCJ1JTIWCfvv8Hb768nvX/P281gx3ydpFNzzy5vUPnTfx+jv2sZyzS1XYsrNXvtjwVH5gwCLR+7ltH/PjDgIs25GCGC3SbJs7KVox1ztcbdvZgh2ORBhY0SXpjKT9QSCSEAlVlvEvPoMBcRwsBsRxCOAWiHz04pXNmKY79q9/cS7g2j/vBj4E+Ot++db1n1oFch3fBEUgQuhGeJAv8Z43PPA99aFVP/l/7tn9hv76g3mrpbHuwRUTr7sjq6oQ5pyjFswxUNvnhI7MosmBwCJ5+ojDwXHHA7dOukFozPaYITHbNqnmVoJmYqttqhZstWBLAXkdFgGTl7fMykzpoJIYG5W9J24ITxjM6TgYDMTRQ4Osaqj5J4+uyFkDwNnA3wHHTz741iuu/yDcDiE34thZqgKBksCoUkd573jdnT/8g//6a0tumccX6Zx7ktNs6ldfHM2HaElRB65686sOaGTGkYvcohKnz0x716xZ+6rzxjsJN3tc7zIBlZAMo5ugFXO9x7NtW+3YRs8mXWtdecUNBzN9T4f0yjK9YVBeOUgMiOOQYfmK8Xf84Spg6b5X7waGgcrqf/kTbtmMO5LctSEIvkRJYlTKRWrJMv8/Pvg75xzzc6AJ1IEaMAtMA3vHT74Zxg0onldbESQF/ebp13/gjd89PM/5ECG3xvIzpip9ZNyRZuOjF5YEgFhzO+ZmbKsdnm3bWofbXTZu/UpWXuHMLO8TFaU3fWP3icFUwYPBgDgOJao9Bo7b97rzgc+517nXsNyyaOXckfLc4J+ixIgSR3ljx/n/+UeXrFj6H8BWYBPwKPDw60/8wcQr78o+MF1frHurCQiBok/HL/SeejIvonxl8z3tbd/Z7f+yaS1XXnmgucM1a9a+6tzxTsrtmMFc9GEZrrzSmBd0xD22Xc6CDpfiicyk65dl8pQx0QMcCAYax6HE+Pg48NWncIcGOucsvbVWN8NA2G9BcXqHR9mxyIhgWOJnf3z5R//l1//21pPedfrdYyV91W/eZY0U2YrpeV32BCGp4D/J7JHjQJmjv8nyBcWPvrKbLY4mc6xn3v9rwZv/uIzdSfeJZPTUZyE6XHrZqo9cvLKdQgkMR6Kd2FhzK0Yr5lqHZ9t2uCBKAQeBFSGRJyA56ycUBE+IovB33th5/IbCiQOl49lhQByHEhMTE8Bf7EscW4GVwJ7TF/9sumbBGGaEAFHWfAES8CiblFkgEJGkkqBrfuen7z3zh4/V6ZTFKtXKmrzL3HJuJgWISMCXxGdepoH1//r5rKFeEgl65fH+ySeGh+FVyPHQzc0Hb2mh75JnqHXTiytiuCJlSfzow6MYlggICuhZ1AxSjnv2We156MvSkjAUUqjQ085Iahs9qnZstW3LIUU9kl0rPYLifD4SQxFCGZRMY/IzA+J4thgQxyHGlVdeeOWV84dWzAAjxw1/7/xlf7+jJjnfGBkwBCTA2ZDejDsIRafeoSDxeknlx9Ka4dRwqtnvRxz9X5oASfIUrrzySvfY889k/fr169evz+hmX+zZs3HP3o0Q2T4kEq6VnrIRp/sezBtBntngOZ9rCMLC6Jyx8DX7fSlWTkxc/dcTAO6/bcMX/2jl0lF59jnB8qXesUs9udiDyj/5nQtWMyfc7drSAacqDs6QvubLq1WCckA9zUkedFQ7PNuxQxGVAgp9ysorikAuSWT4JIrS33lj57EbBmPQnxUGxHGIccUVV6xff+n69U8AAHonjs4G8osXnHDzjqpwbZ0uhRhiBHMKk8i4wwOMQCHbnxJKOkti6zYdaxgD6DzisHlmQSCCJ/efaExMTExMTBzEU/jB165q33LlSW9H8XRUA/Smr3jTeVcexP308eBtk76kok+lgKKApO9mCGBuFa5haLYx19v21Fc96+l+l1y26u6Nkw/fPlkR5EukNgs6mj2qtu1IQZRDjgKrnKfDTRXE3JyOoCxr6wf7E54dBsRx6LFu3XXu4J6Nkx+5eGWgttW6YFibj7Rx7DGEnDucvwPINq246WECEAgELVM0tVtrLa1h4SKO/qZrEEkoiV33b1hyxpE7TdMT8BSKARUDCgIBP98p44jDEWLKOrYzB7sB95o1ay88SbUTFDzUekg02jG3Yq51ebZtKyGVQgq7HIaWXKTTVzp8IYoi2Hlj+7EbigPuOGAMqirPI1wGHmtu9LjW4T1Nu71qtsyarbN2d83U6iauWdMwcGXamKEBi2yZSiRRkRhT3mJv0dFee7pXr+k84sjLsQQSpCTNPLT/ffdHCB6+Y0PouYhDeAHBF9lsNJHZP6EZKSddPundnzjoR/nCmrU9zcaSJ2DB7QTthF3XbL3rVnBa2+WsnmUBNynJIwplWJadnw/a3p4FBsTx/MJxR2LQ6HGty3tbdnvVbJ3VW6tmV9XUayatGdMwmcUjttnHryJ41OcOucQ7+kQ/bSS9ejo3uxcAQAJSIlSHsizyzg9eAeD2e3Hr7QDwHPMUAI/csT70qBSKKCAVUMYaXk4cBjDMKfd6ttU7+CKyEzu6mj0JZiQardg6l0e1Yxtd2+5x3LUcWyTzPB0E+CQLIth743N8mi8rDIjjeYfjjtSi0eNqx3GH3TJjtlbNjpqp1u0cdziLR3+oj5ftBMECKY/xF54U2Hqy7a5mFnQAIAgiJcl/Hob63X4PNt52aO7Kl1TwUAooCEg64vAIEpnWYBiadWx7XS4+S2X0SbjkslWvOndcW0iCBbdjtGJuxTzbsbWubXZtu8emH3SYzEQHRRSKQlk2B732B4wBcbwQcNxx+rnjzR7XOjzV545Zs71qqjWb1oypG25btCy6FilDA0LAEwglKgojihZ7heOCxUfJxoOt5t4ku2sBJbPmzyMT3/nK1YGHYiBKAfl9ZVTlyqgFNENz2uNmxy5+9srok+DiOyn2CToaXa51uN7ldo97PcvZgB83pyNXOiKJ7YOg40BxBP/FvbSwfMW4c0k3Y57t8HTLbq8axx3bqmbWcUfNcNuibdG17u2UOcQCgbLEsMJC5S31SyPSbulOP94DACIhafrhI9c37UkUPKqEVI4oiAT8PFVxxGHYRRxJz043Dk2P7xfWrNUGYt+gozov6NB9567JlQ5Fwiexe0AcB4oBcbyguGbN2jPOG28nPNPh6Ta7MVZbZsz22Yw7dC3XOzr56DBLUMKNrsKQwqgSR/uVE4KiNTMPdwAIScmmQ08c55yF8845BPfzva+uHopoQVGUiiIsEKK8qpIJHAwDk3Lc41Pfc/DK6HwsXzF+xopxApiRmKy84vTpepfbPdvtcaZ0mHndKx55EdV/OshWDggD4nih4bijk/Bsm6dbvL1mtsxmocdM1aY1o6vGNi1c2uJas7SzSBMiF3pIWuRFxwWVhXLP5i4bO1I49L/Hc5ZjxbnP9U4evH1DOaDhiBYURVQQKhIIc43DvbO1Ezg46dp695C111yzZu2ZK8YJsMztOLvUu7betc0ut3ucxnn3inFj1QiKhC8aP//MoTqHlzYGxHEY4P6sOynPtHm6xTsy7tBbZvV01bi4w9QsNy1aJk9bABA8gUiiLFGRWKC8Y/0FJwXsIdb2sX/95OF+WvvBo3dOVkIaKYpKSURFIUJCKOC5uRhuQxsj5bRtk66d7RykiWO/eP+HV4HAjNhk2Uoz5lrH1ru23bWdHnPCnDDb3FkrSPqiUhbNR47cvO/IwYA4Dg+uWbPW+Q5mnVaaxx1bZszeqklmjZ41pma4aTOXR2KRAgaQAoFEUaIiMaLU0V7x+OD4U4KFrZvbjx5xf/H/nucpxQKFBYFIIJiXp2hGyhzbpGVmanbFxU+eUfxcsHzF+PIV4wCYuR1zK8kSFieRdnucptn+CjZggAUgyQuF3nzEvYxHIAbEcdjQt4dVu5hq2R0167hj07TZPm06s1rPGj1rbN2iZdByLg+Gm3PjCxQkShIVJY5S0XFByBvjf35ncuj+6Ps+joPGQ7dvqIQ0UhCjWZ5CCAnek/MU27Fp08pj3nCITnwO7//wKgAMJAadhDsJO0tYO+FuwnHCnDLrbHc3QPBIBaI+2LpyABgQx+FEZg/TXOvw3pw7Nk2bJ6b15ilTm9HprNGzOk9bLDp52mIBz3GHQFnSqAyO9csnBr3v/8bM/3r7ITm35+7jePTOyeGIRgpUKYqwKEQoEMzLUwyQMhI2bdtrGW/Z+c98j88Sy1eMn7Vi3LUIdRPuptxNnVZqu7HtxmxSIGE24KwuC6moXJaNR45oJ+6RgAFxHGb07WH1Lu9t2W1Vs2lab5o2m6b1pimzZ1rHM0bPGl01XJ9nTjeAZghCJFF0oYf0FnvF44PQbtyyqhIfAYOtfvh3q4dCGi2KYkEEBQEXcfjz8hTN6Nm0ZWaq9qzf+Yvn4xwuvcwFHRzrjDs6Cbd63Em4m3CSMufb9pgBQUKSHwr9PFSpXmIYEMfhR98e1ujx3iZvr9nN02bTjHliWm+aNtundXta21mTVo2pWW5YtJ1iCmiAKZM8ShJlKReowjL/qFOD1r++q35YCwQuTxkuiNGiCIukolwWVfPylNSiY5OWxbGHPk9x6Acd2qKboptwL+VWzO2YuzH3ErYps2Y2LlsBFCmPZn82qK08AwbEcUQgs4edO95KeLrNO+tm87TZNO3SFrN52sxMazNjzKw2NcONeYppP20pZvRBFRUd45dPCPiXfzV73TsaB1sjeI4+jsfvmhyOaLQoKkURFFyeQk+up/TYtG2nYZ+PPKWPszOJFL3UZSuZ0tFLuJtYncKNgLUWIEDCU1QuDbKVZ8CAOI4gXLNm7ZnnjfdSrnaxu2m3zmZBxxPTetOU2TWlezOGZ42u5oppO1dMndHDxR0libL0j/JKywKfN6bff9fjf3PRsz0Tfs4+jv/4+9UjRbGwJEolERQFIpqrpwAwjJTRs7Zl9tbMme99XvIUh0vybCXRcMTRS+GCjl7Msc4lUgNmck7cIKTkCMj1jmQMiOPIgivTpoabPd7b4u1V61hj07R+Ytpsm9L1KW1njHWKaeMpimkoUBIoCpSEGpXFZUHlleGi8Lbpzw41X8DM5ZE7NxxVFkvK4qhhEVWEKorMMNrPUwwjtujYXsvy81BPeRKybCWTSNF12Upiuwl3EzYpoJkNWyeRKvI8MfPTQbbyqzAgjiMOy1eM//Qx7Wb/z3R4Z91umtGPT2Wi6eZpPTWl0xnDs9pWjXWKaStXTA3By+OOkqSK9I5SxeP9oZNDevQLu1dXdvzwUy/AU/jiH61cXBFHD8tKRYZliT5xyLl2WPQYbdtsWP/45zFPccgkUuaekzk0dxNu9TKZI9HMCcPALcWDIE+iXBT1Xw6ylafFgDiOUFyzZu37P7wq1tzo8p4mb62ax6fME1Nm07TZPG12TOn2lOFZw1VjXbG2nXtMDSAEihLlLG2hYeUt8YonBqOnhkObr6lf/44DqbkctI/j37569ZIhsbgiFg6JQkWoIs35vrIGEkbPomtNy+ypmjN++3nMUxycEwxAatFN2XFH39DRS9loZs3WAEwQEJKCUAyylV+BAXEcubj0slWuUtuOM2f6E9P68b1m05TeNGW2TunZKW1mDGY170cxJQQZcbgLjUj/WK94UhDJW5N//42Z//321q90mh60j+Pn31i9uCyWDMlKRYYub4pcFZaAzLuBtkXL9JovRJ7icOllq5hh7ZzM0U7y2krKen62AghFvkdT/znIVp4Wg5mjRzTcR6VldFLWlhJjeyl3UtFJuJvKXsrdhMcSGaVAyqxBhmEFAiAgWIIkBBIeZ83sgaDA+kXhVWQ6e2v3e+/aVnzd0j/6j0N4wv/+tauXVMSiilg4JKKKkCWBQu77clMCE0bXom25bmaqJlj+vOcpDme52go41pRnK9SKuZvYbkIFn1UKkmSIBREEeZJctjJ0ypE7zPUwYhBxHOm49LJVglDwkRhudHlPi7dV7WNT+rG9+okps2Vab5/S9WltZw1mNWoWDYumyYaJuYFARAglSiqLPoYULfb8V/iVV4aL/FtnPzNUPXS95OtcuFER5YoIHWuEIgs3CEit00TRMJ2q2TxlXvX85ykOed8KUpMbOnTWNeuyFZ2CXd8KAwJSUhiI3uODbGX/GBDHkY6zVowbBkBLh4XvoZ3wTJt31u2mafPoXv34XrNlSm/dq/fu1em0wYzGjEHNomHQzOeYuu444egjT14WKFqi/GXByCvDwhNf2HlFec9/7EMfB+Hj+MHfZeHG2JAslKUsChTmFVNsrm60ramZ6RnTXfQC5SkOuUSaGTpizS5b6SXcSzjpN7xZACQk+Yr2/mSQrewfg1TlSIfzPj5022Q3pVcMy8Cje3ZobZBoG2vupNxJZCdBL+VeymOJLPZYdF1RlpEIhISQEYhsAZIUiBgeIRHwLUJLBRFUxJIhFT/+V/V/uNF7w8fchpFzlqN4OqrP5lTX/8PqM49WiyuiXBGBUzeycAMgIGbEFl3mhmnVzOYpc+r/fWgm9zwrMDg21E3ZvWKtmDsxd0MUNPspScnGqTECnkS5QLVfbhgeZCtPwSDieBHg0stWpRbuE9ITeMMJ3lhJNGPe2+IdVfvElH5kr358r9m8V2/eo3ft0Z0pzVMG0wZVg0aevHTddG+A3VyPvPIyorBQ0VIvPCGsyFv5+7+x5+/eXvCf9R/Gj/7+6qXDYumwOGpEFitC9kuwTt1wxo0eo22SmpmZMZ1Fbzhu+Qv6hrwkjzi04V7KPY2ezlpme6mNU05ThmGTjfaBkhQNspWnwSDieBHA5eex5m5KzZiHInrr6f4je/RNm7Q2SAz3NDoJN2NR73C9IxodMdrh4a4IegIu+igIJIwwH8AlCSKf/akYPiG0CC2VRLEio9lbJ44v7X4kSYcTHH9Aw3UeuXPDXf909fJj1HFjanhUhkMS5fyxnLoRW8SMnjUN06qaLVP6oq/95Hl+2Z4WDLietzigTl5b6fqIPPZSCCJLECCS5Cva+uNPL377YYiMjnDIK/ddODrAkQkC7rplUgoIgicp9OiVR6kzlni1nt1dt7FBorkdcydBnHKqOUmRaCbNSrN06yMZsJytZSHMrUGUjj4EPIJPCAUVRFCUI54qbfb0emU0nnFrwY+u+T8Xmm0nL1KLFqrymKIRhbJEUSIUEATL6DI6lpu2vUdP79Lh+R876vTDEP9/9yurtQURmOFJChUpSYGiyCffI19RIEhICLe8gdlqpJrF0vPDseOe+d5fThgQx4sDy1eMX3ftaiIIgpQUePAULS6LiVODx6fN7rqNdSZzdHJTU5oi1pxqlhrKsEhz1nDD8pizFdJAxh1FHO4YAAAgAElEQVQyn6juEUJBReGX5OiwVDt/Mf2jT2vD4Qn7p4+vXnYhtt5w8iJ17JgaWajkiMSQRFEiEhAEAcQWXYsOJzO6sUc/sjV97cd+/IK+fDm+/7WrO2l2rCQCj3xJvqTIo9CjQJEn4UmAKFvIq1kb6OLS8skDmWMfDIjjRQMC7r5lUgoSBCUo8khJCiUmTgtefZw31bTbq7aXupIB2jF3UyQJpyknGiZlqVkZkM4XwVnAsNsjOUcf7uIJZ/pw9KFKoliRctcvGj/99PT9G8TwccGCuY/fH3/96ulbrj/5KPWKhWpsTHmjEkMKRYmCgBSQQMroWHSsadnmXj27S0dv/Nii57w/5eDwb1+9OlTUSd2+bgoUfEWepEBR6JOvyJfwBZEkSSAGGEZzM+bRFe8/LCd8xGJAHC8m/OSfrxNERFCCAg+eJF+Sr3D0sHjHmQEJ3LlVJxo9jV6KTsqdmLspJymnGknKNoXSrEw2umYueUGevFAeevSjjyBLXmRRhiVR0NvTu9e0fnnD3m2bh0+54LG7Nqz74h+ecpRaNqYWjalogcKQzCQVT0AS2LnLGW3bmTGNPfrRLfr1Hz886sa3v7x6010byiFmuwDAgKMMJeErijwKFPmKPAElQAQFgNla1HdtHnvrxw/LOR+xGIijLxq4uuz9t04qQ+2EGz0u+LbuoxBQ4HHB4/edG/3+GwrX3dL55s29RHMnpXbMjZ6ttkW1zYvaotmxjY4c7YpKSfg9iS6jJFBgpI4gCJ7Id7gTJENxRh+RRZGpIr0Rq8aMrm8MNt+05S8+e+fj+vgF8tgROTYsoiGBkhtHLLKF0uAsSenatGHbM7o+axa/7c8P1wsoBfkKJ4yIR2cMAGMQa45T7qXkhnSUUu4lHCr4CpKIJYhICjq0q3lfGhhEHC8mLD522U/++ToBIoIgl5NTIOEp8iV5gjyJVy/zz1ymdlTttlkba8Saeym3Y+6k3EtZa6QpJ5rJCR+uH59z7cPmwke+aiSLPpRbEy0QEEVCFoVXksWKPHGRPLYsAklGUWWxh0ouiLof1Lkm2rCtvaaxRz+yLb3gLw5bMeXxuzb0Ht+wqCQij3Y0XB8s+QqeJE8iVBR6LlshT5IUWbbCzN2E7bFviAb66DwMIo4XE1xdNrUca2rH3Iw56nHR5yiwBY8ixZ5EJHD2Md7Z/03dsyW9/qbuAztML0U7MW6rSLVtF7Xloo5odXikI4Y7olgWoidR5KwbLWX4Ah6yN7/TY32GAjwLn+ALhJaK7A1JtcAGdRPXTVw1OzbFo34Yjansp3TWAou2jWdNe0bv3KuXXHTYAv5H7tywcc3VS4fEUEShyjY/pYZ7mmLNvZQ6aSYqx5rjFL6AAbnSkxTUeeyGkVMH+ugcBhHHiwwE3L1xkpjICRGSMqVDIpBw0qkkkKDFQ+LXT/cN8x1bdGKQaMQpnN/Jzel10YdJWWkow+SEDzcGWSMrwfQflghKQFE2N1QSFFEgRFF4JeGXpKeotzvddXtn7+a4OatHFil0LFrWVG1zr969W8+OvuGCD//d4Xrdrv6tk46tiAUFMVakXztW/eejGoBlKAFfkpLwJYUeBTKTSD1JzuxiLSeaxSvOLz1TTfplhQFxvMiwfMX4PRsnd2/fTERCkBJQMstTBJESIOTcQQBw9rHeJef5ccJ3bjeJQWI4Trmd2SWRpqw1pymsZk+z1EDCSPNZO5phOMtigKwEI3MGyRIZQR6JSHgl4ZdlVJYRwW+axn3dX97aCS2qe3Szbu/Zlr76g18bXnx4ov2/+eMLw9bWsQKNFsRIgUYL4vsPafctoqwE6wkKPAoV+SqryzoWNpa14dm2Xfi6QWFlDoNU5cWHa9asvfAkFRvuJmj04EsbSHgSgiBIAOwC8TAbgcEQ4vfeEJ66SPzjHcmjUzbWWcGl0eXZtljcFos7PNYRrYqotG2pIPyCoJAQCfRXvfr5wleFzJohCcI17FskhITJJxUKVRZBT9muNR1bPtqaji1ITmHOff04bb0BL6zH3OErH7qQt2w4aYwWFMVwJIYiGinQWUvkvbsMAG04NZRqJIYTjcRkl9RASwjKNst2HxsYz/fBIOJ4UWL5ivGf/PN1lkEA50KEEKDMTU7IIgNyFg0iLK7INy6TJ42JXXW7s8GJRmy4l6CVcCfmWCNNOI65l3AaM6UsExYxZ+0tuh+A9KOP/H6d5VTN2UCETzISqiS8ivTK0i/L0pAsme3+7hvrP/1085ENvemtPc2HUGu86qqrACxbtuxJ19/0zU9+/xMXHsPbjl8gjhmSSypicUWMlmQUiT0te+9OA4CAQJGf+0cjnwKnkkqonDiMRTfhRYdPoDkCMYg4XpRwpdl7N062E0gBSSyFVVnQAUFgt5gMCHxyOYanUCyKc4/3zjpa/tOdyb/crxODXmo7CbV6XOvw3gYtKIoFJTFcFJWiKBdEpSgKEXmRQCgQ5RMA+9HHXABC8F30wUiozzJkWBYgDSOxSNj2uNC1tnOrfviW5M7PbaqbBRd+ot6xS9918J0gk5OTP5+YuBLoTUxgYqJ//cZvffKB/+/qhSVx9tHSRRmVkMJQSI9IEiQor7BahrGsLVJDqUGaRRycGtImq00DkIJmHtqw4LSBPpqBOAtsB3jx4fKLV963cbLoUzmk4YiOKotFZbGgKMZKNFoUpZDKIZVCEfgAO485mDlNOUls2uNv3Rl//yETKCr4KPiU349w9DFSpKGcPkqR8CMSLnPZT/5CEMguzlTmxJF+kNL/b5qRCHfZdq3p2qRt201Ta9lOzMEJF4yedkGiuZNi6OQ3LjnjGd6lk5OTemJiJQDXtzYxsed/XHXXP32y/vDkWFEsKNJQJIYjKoUUhEL5RJJIusgId+8wH72+5e6nFFAloKGIFpbF4ooYLYiFJTESUTmkUJIUbDTX2ia84GPL3j3odsswII4XMe7ZOPmRi1dKQjmgYkAjES2qiIWljDuGC33uoMB9wBIDAMEaThOrE3v3VnPvHvPv92tfUeih4FHBp1JAlYhGC2JBUYyWxHBBlItUKYpyJKKCkCFlAYjrtXWtcR7mli31O/ItwzrKyNXWPpu4TfExI7bcs7bLumethtVsNKcpxwn3Eu4k3Oxx8aQ3jpw67maFGgunB0uBdVddOXaqLAUUeRSqzD/uS/iKlIQnEfrkB0IGJFUWaGRDSYgAXHhVNmwk8qgSUiWksaJYMiRGCmKsSKNFUQkoVPAEjOFWz0YX/NlzCY5eYhgQx4sb11+7+rprV/sSpYBKPo0W6aiyWFAQYyUxVqJKJBxxlEPy3RguAlwewzDa2oTZcmrxrbuS796V+hKBooKHgk/FgMqBGC7QgqJYUMzyl0pRVCIqRsKL8tDjqfmLRP5A+Vfk7jLD+2eQhJEwshlczBqs2Rq2mtk4NoHVnKTcTThOWSKjBiVJSkgBIUkIkCASIAGRHZCQEFn1xwm6AMidyYVX19yp+YoqIVUCGi3Q4ow4xGiRhkIRKfgS1nAvsc2x1736Tw+be+1Iw0DjeHHjkstW3b1x8t6Nk90EkrjehRRWwMmlgojhsgeLYoDQJyGRvZsFpCeEZDAU8Afnh7/3+vCe7frbtyUP7zatBFHMDY9rXZpu2UokRgtitEijRTGU00e5IPxIiNBmDBIK+JhzeUjMKQQZibhvMdS8YMTkW90cj1gmAzIMw9IAjkQMs2arOTQouVnkGmA8lSPcAeWl6OwfQhZlOLUne1CctVTeu80AsJatJW05tZQaaINEc2ooNewRZYUVoPkrh8K/3DAgjhc9XHW2p1kIEsSCIImJrMiqscJaGMPaUGqo4JNSRBJgQBAJIMtgSBDOOcl/zUn+PdvSe3eYb98UtyVaMTd8qnd5pmUrEY0UMgYZLopKwV0oioSMBEKLiNgX8EByXp1FISvf9qMPyiVVwZCAZXh5POICk3lfyYAsw0IahmE2YJNxB2FfpqD+vQMA5iLprAU4u0+TqTBnH6sy4mBYZmNJG04Na8OJodSwNqQFS5MVuD056FiZw4A4Xgr4wpq1H7l4ZS9lSSQEZMcKEoJYkLWM1JA2lGqkBlqjFMJTRArEuSljHgg4+3j/7BNw6UThH27oPrhNP7RVtxRFPho9qrbt3kAMF2i0IEaLYrhAQ0VRKYihgihE5EfC2dKtEz4USBHNZxCZy6jI0xnKr7TIRv4w7UMf3D8GLJPNecRd6TA/2+4f93NwpnmBBkMzEjYx65T7NzQWxsJVVVKL1HCiKTWcuv56d3ZiQBxzGPg4XgpYfOyy5SvGd2/fsmvbZiIAZJkNQ9vsLWEZzHl+YPtvXoKLA9xHtqS5cq4gSJx9gn/ha8LTjve2TputU3nLnOZOws2YmzG33aTfJNulmPbY9hgxU8zoMWK2MbNbB58ypbktVc8bKWQpa/B350BusjFlbf6if31+pWO67CTzg/ln3j92c0YyGsqt9Alzj9Oebfd46ZD43n3ZVB9PkjPgBh4iJZSkUMGTpASJfEJ7qrkd20FF1mEQcbxEsHzF+PI1az9y8coHbpt0BKGtTbIOLhFr6qUUa0qNSDW0QcUg9CFMVkYlCZJ58uLab93nq+Wzl6qzf78CwnU/6/7jhm47QcvjqEeNLs+0qBxZl78MRVQKqBhQ5FMhEAWfooCUT9IneMQ+kUfCg1AElyupXLBUefLiHtFFClk04MiCMxJhgmVYmotBMD/EwD5BiunnJnlJOLY65m7Mra5td7nZmWvFcdyqLaeatGVtEGtKDWsLbYgkLIME1CDoyDGIOF5S+PX/8gHLuOPGSQNyIYZzTxsLw9CGjM1CD8PZhCunGlgDo2ENWwtrYC2zZk7zqkfKlGL5UvW+14edHndT3l7jWHPes49Gj+tdrne50eNmj5td6y6drk26ll0Y0mOO2cRsY8uuhpKCUkaCbHFUVmpB1mLnLu56i7kgBf00J1dBHTvo/H7695kASXZsY+52udG2jRbXmnZvw+5t8q3b3BSjbJKrEvAVIk94kjyFQJFyqQqBLazl6MQ3DnpkHQbl2JcgnL8jUCj6VPCo4KEY0HBEw5EoB1QOaSikoYiKPgWKXAlWSchcgCBJJOYkiGy0IMMy0pR7Pdvu8R1b9X279B3bTagoVAg859RG5FHBp6IvygEVQyr6VPAzg1nBF0UfYSA8n6RH8El4EB4Jj4STQkT+YPNLuXOf8VkVOfsK52rLgwvD2YHr8dUMA5vLqMZwnHCna+sdnm3basfWulzr8N27zeYqA5CEUkAFn4ZCOqoshiIxFNGCApVDKijyJIhZa7u3bi66rvsC/zaPTAxSlZcglq8Y/8Katddfu/qB2yadxqEttEGc2l5EPU29lLophR5FigKFIP/qSyhFQnJWzsxlEWthma1FL+Fax8522Fo+piyi49A5+vxTXjP+j19e7SsKJLKvng2Vowxy5rSiT5FvCz4VfVvI2IR8n7x59EECRHmJROQc8iRLyPzSjIPmfjLCJjOAGAOj2Rg2BvSEHvp6C8DW3wx3DItqx1Y7PN22Y6eNLxrlzTeuR84/1kLbTBxNtROVoUWWRTFIDQorOQYRx0sZl1+88v6Nk5FPxSwWQDF/J7uBV5GHMLddztGHAlxqY2Es26zowIZR73C1a2sdO9Ph6Tav/L2/eNcHV7nHumfj5P23Tj5w2+RDt28IJHwFX2Z3GPpU8DIFxJlTn3pRCkKQ69NzPXtEBPemdZdceXFUklMbWwOr2RrWBlqzNkg1Z+98zanh07/QdLeNgR+83nsgpAWnXXDh7//lya+5wIVm7vyLPkUelXyMlcVwKCoRjRZoKBQFD4GEJFjLra5589c7h+M3ecRhQBwvcVx37errr10dKhQ8ijxEnpvKm8UXoUeBQqQo9CjMuUMIMpaNzfnCHTAnBtWOnWnzwtMu+PX/4y9Pfs3TZvvXX7taCvzj36wOpPOAOxKhQKHgU+TnKUxOIpFPnoTKxotACZIEKSDcfgVBWZ3EcUpGLiQIhjnV0FmAwKnm1CDVnGhODFLNJ/+wd/Quo/IAJQEe/cKVr7r8iv6pXnhSFnSHHhU8KvpYUBTDEVVCMRzRsEvoJJRgtujE9s1/335+f2EvEgyI42UBFw7849+szoILmXGEJzONI1Au9ICvyObxhas1GMvWQjOqXXv+GUExNa/5yE/KBzYOyz3ug7dNPnT7Bl/Bl1kY4qssUSr4iHzyFSmxD3EoMdeTokQ2MEgKSIIQWcmViFLDieFUI3ZkoeGu0QbaYuSB9JSH9EKgAsznDrFuncpbafvE4Usq+Ch4NFygkUhUQhqOaLggih5CRZ5gMHrJgDgyDIjj5YU5BsnewPAleRJ+HhrA6YzWfeW8Tom3vqnwrvMjbhlTM7M7ktKlP3K7qQ8c11272hP49pdXB1krGgKZzQqWAlLMBRpK5HyRM4gUpOTcNe5mDPTJQmelU6TWsQabWbv0Dn0csAQYA4aehjv6xKEEXBBUCWmkICohDYU0XKCST6GCL0HMScoD4nAYEMfLFPdsnPzWl1Y/dPtkRhkSUuS2bwvDmG7zsjP4zBV4S2X09FMCyHxxdMvohqnvTAuX/DA68WDGcN6zcfK+WyeVwLe/vNoVQR0R9CmjH1a4UeNCQAkI2jf6IOhsjgYcazjKMDa7nnbaRbvsCcB87vBy7tAArVsnJyb6xCEIBY8in0o+cuIQjjhcq5sAp5rf8vUBcQAD4hjgno2TH7tkZeTRwjItqcjFFXH0kOjYVn0pwpNw8vl43e2LURCZX8syYou20Q3T3JNGF/8wPCjueCru3Th5362TUkAA9906ef9tk57IIhHZZxYimW+V7BNEanHqOeOnnXNBvwB0+nnjZ5w7DuCv3/Sm2fXr+9yxcH/c8bY/fIs7AZoncwxHohLRUEiVkMoBFTwKJARxkti3fWMgjgID4hgAwD0bJ//s/SsjjxaUaHFFLK7IsaHOK9+J4umoBjhv/VEiElSgjDuYkTDaRjdNZ0p3fu3PFr/9+Z2p56TW/qoGMAzjd/941YH87F+/6U0zOXccDYwBw/tyx0Unyv6N+yMFhkKqhKISUmaH9RBIKEKc2HdcNyAOYEAcAzg47gg8Gi1QanHy0vQdl6J4Otbfg2NvHHrbWYGMiFzc4ZritUXHmqbpTOvdpde98r8fniXSB4K/ftObpp/CHT5AwD0hPnLMHHH4kgoeIo9KATnWGApFKYCTOSRxN7bv+ebAAAbgSa2RA7xcsXzF+Oe+ubaX8kybJfj+Td5H/0z96W978T8VThwRM3WjW5ZbFrFFwmCCEAiFLMniArWkffOWL110uJ/B0+JP1q0bm5h4HNgM7ACmgBqQAAzcG+3P0EXguaZc5nkuuLGB3zzHgDgGyLB8xfjnv7m2l3K1A1/wwiItHRajEe2c1lNVM123adNyy6LLSDjrgg+EKMnCqBpr3bTrb49o7lg4jzv2AlUg3rcdH31zfe5ld0d2Xlfx2OkD4sgwII4B5rB8xfhfrVnb1Vzv4f7d5u4denvNbJ21O6bN3qqZqpukZW3bcs8iYRiCIA4ESjJcoEZaN2/6aKl1pI7Jms8dO4G9QA1In3Sj+fEHA+iPI2Br2fAgrZ/DgDgG2Aeuz+WU11yQGDR7vKNmd9TMtqrZPmP2VM3emk1alluWe4yEWQMgUoSCVEPq6KO9+Pp3TP3404f7Sewfl69bd9TExOPAJmAnsAd4Orli/jCgvFUH1uUtAwAYEMcAT4XjjjPPG481TzXtjprZXrPbqmb7rNldM3tqpteytmV1x9qYkTCDSBCFgiqyOKaC2z+3628vmnlow+F+HvvB5evWLZrHHa393ojhGCJXN5hdG52FHfBGjgFxDLB/XPanq86/YKIZ83Sbd9XMjprZVrXbZs3OmtlVs42G0U2btm0SM8cMQwBJKURBeMOyVL2p/Y23t4/ItYmXr1u3OOeOxjPdmHku6HD9fgM4DIhjgP1jYmLi6//y89POHW/FPNPhXfU8Z6na7VWzvWqn6yZp2LRlez3WMUMDREIIFUhZUSMLVPMbb3/si2873M9jP7h83bolExOPA7NP+VY+TmBeYcVpHMzueACHAXEM8KtwzZq1p5873oq52uHdDbuzbrfOmi0zZnvVbK+aXTXTbtikads9G8dsYnaDdjwlZEEWh9Xw7E07/+dFjUeOuLTl8nXrjp6YqO175ZNqs8xg5vkyx+JXDaoqGQYGsAGeGZdfvPL+WyeLvmsAowVFMVYSC0titCiGQhopikJIFFLgUeAWIxGzYWs4SWzatvWm8cf//Nh3HnFr0N59jOhE2Wen2z4deQgVhR4qoSgHFCoUfYoUPAlYvvS7A/dXhkHEMcD+MTk5uX79end8zZq1Z5w33k643uWplt1RM9tmzZZZs71qdjfsjpqZqpu4Ydtt2+rZJGGTAiBB5HsiKMjhIcm/+Ozj1x5Zacv9t27oRk/798/opydss0bhwUfsHAbEMcD+sX79+j5xALhmzdqLP7yqk3Cjh2qXdzft9qrZOmu2Vc2eht1dt7vqptWwnbZtdG0n5iRha0BMnqQgkMWyjPbceN9lxcYjR4pies/G9ftlgr71a04ZZXa7KwfoY0AcAxwoLr1s1efXrO2m3Oxyvcszbd5Zt9uqZuus2d2wexp2Z93O1G27Zesd2+5xL4XWYEAKCj1RiOTCIbnzby/a8YNPHe6nAgDfvHb1Pv+fp3Bw7v7KDGA2uwzQx4A4BngWcBaPxKIVc6PHta7d07Tba2Zr1eyq271Nu6dhp+q21bL1jm12bTfhOIG1IMBXIgrESEnEGz7z2BffVvvl4VRMv/Xl1U/igacqo5bBzG46yaIp+95/j9vzQrCXOQZ7VQZ4WixbtmzZsmVPutJtjdu1fcv2rZuNJdcom2jEmk22CArauHHHZCy7mB/5O1MIkoLQ2Fbd+M3pBzfIkVdEY8e9wM8LwJ9fstJtbuqDCFJko0+lgK8oH0RGr3tMr7w7DYHeP/yDnZjwnvKavAwxqKoMcJBwY5A9gch3u1RQ8mm0mJVayu4SiMingoKvyC2QBbNlGMOJtnHKvcTSK9549Ds+PvoCNp7ef9uGP734zdruQxyCEEgKPLixrCWfAkWRwu/elZxc5X7vfQu4fd26iXxk6csWA+IY4ODh1gtIQuDWPvlU8GkoIrcRshKKcj5By1fI5phnw3jm6CPRiBOrlr3x2Hd+/IXZzPqJS99y5y3r9b65iiR4kkKVEUfBp0Bh4r709BqPAiVAAlcBPwEIuPFl/64ZLGQa4OCxfMX4Tx/Tl1+88r6Nk8aQsawttEWc2m5KvZR7qeilVPApVORLeJL9fMgoEcBEQijFloXe+otHvvg2//g3Hvcbnxh7Punjwds23LNx/X5Kq7SPzGEZlXvTTp1353WWDwGLgTcAxSuueMoPv+ww0DgG2D+uuuqq9evXH0hM/tb/8gEG7rxl0m2otZwtYUlNthgt0e6YU+vmknNqoRn57d0yehAorW7d/Ytv7n1gg7/guOLC50X7+NIn/mDnts1Pra1mika+nEEKaj9uLCAACfw5cCwA/P/t3d9rXncdwPHP93vOeRp6M9ykihdDUbRda+tot3hjnoyOuUsRxYtuQi8qkUFunBciKSS9UC+GLoqgDFai+wO8dR3hmVV5GMJSVBQUdGWwUOZsTJPnec45348X3+85z0lzlvarSdZs79dCSFvYnoblzffXc76yOj39/OXLe/HCDhbCgXa9Xk9E7nIyf2qy61dM37z+j8KFjUz/CPJh4ZdOpb7uJHcyKmVUSO6kcOGqaafG/ywbY0b/euPNq79c/VPv0Id3Mx9/+cOrs09+6vob/yy2vevEmtCLLAl3zaTWHLrfvL3qnMhfRd4WuU/kusiFF1/cvmD8AcR2LHaH36k9/kh3UOj6QNY2dW2gNwf6zoa7se7eWivfWnOr/3E31t07G7o2cGtDvbmp/97UtYFujHSz0GEpuTOlGDUmScz636++9v0v/ubSEzf+vAsbt7/6+aWF82fzsv3d8dYYI9WD1I34rw99yN73cHpd5NciD4r8TmSGZdEKaxzYTc+99MpKv/ftc2edmMJp4XQYrqSVQS7rQ/XX2R/OzESm4QK3cAmTJP7GafE7uMaJGGtu/u3q77/3ZF7qA0e/8MCxqSMPTX0k/p1mP/jG4yv9XuGk8P/ubcON8YcNz1L3+Zi43z6xvPz6Y4+tTk//dnl5175NBx+7Kth9K/3eLxYX/vhar2NNlkh1o3Xj0sksXEQwkYYr2sb3xRq/Gqn+je2qok4bj/CTotQjx6eOPDT10RNTHzuxU0SWL18alfJ6v3et36tnSbnT2/ZTwsENG16nf8GHU9NJ5Ojpqaeee3lPv1cHFOHAXllaXHjpxwvJ1h9L/5PZSSRLzKE0XILdScf3xVojIlLVo/4nvHOk8T531epe2zPn5uo76F5duhQWYksZlbI20vFiipPCSeG0uTJqqtWNTlJdSWkl3MudyIUfvfzgKd5K34JwYA/5aYu/cd7no5NW911bkyXSScOt1xOpZIlJE7EixoQHjof9Ua2HIKIqVUd8OPxB1XClW7g71oUNnUGpo8LHQvw8xTm97dyX71pmwgvLrHQSOZyZLJGjp6fO/5DhRjvCgT33rXNnr/V7trpxPuQjMZ1U0sT4X3YS00klscYaMSL+szEhIvUJC23MYpyTenBRVDdC+pGFU8md5kWYnvi9m3CNdnO4IeEW68xKPY3yV0x3EplZvPLxzzHcaEc40G5+fl5Vd2u3fqXfW1pc8PmwfmpgpVONONLEZFZ8OPz1sbZKhakLUo9EqmlLXo5LUVbvRvPVKJ36XvimtFZDql3YJMxTQsUmMsmsHDvTvfA8w413xa4K9sOpya7fcPH5cE4KK7kzo1I7iXRSSa0MS0mqrY1wZ73xU5bw496cv1SBCA/L8NUIn1XLu6iG+DQd7wsAAAN6SURBVHFNvYdiqmCpiMjj5+f27ZtzEBEO7J86H8+eO+tKKZ0285Emxhrdujmq1h+sqAcgIiKiKmX19OAqFmHbxQ9GSm1Uo4rLbawRY4yR8aqKqf5Dz/zkyieYpOyIA2DYb/4dLk/PXlSVvJRBoZuF3splY6Sbef0hG7lsjOTWSNeHemuom7kOcx0WOix0UOiwkGE4kCp5KUWpebVEmrst1SjbqlFPfMLZjcY8aPanVz75MNW4A9Y48F7y782XsC0q1hhbzR2sDeMO4092mmpmIeLGD9oRVd36S3Hir0GRUrWongbSZESsPyRqJTHiT5p3rJx4dPrZn7GucVcIB95743xU8wVrxhGxZrwY4cPRvPekjkU46FF94Qcad6xGZiWzkiXynRde+cxpBhp3i3DgXlHnw2tux1prrIQxyHhjpQ5H9ZRQDQ/1Utf4zaaWaiTy2Ue7X56Z+/Tp7v78Nd8fCAfuLbflQxrrEWLEiqkXSrU+1iHVIbHq2Rmt/1NXGyjG+umJlSyRr35z7kszF/fsb/O+RTjQbnfPccRaWlxY6feu9XvN3/QFkepzGGX4P9v6ANHtjAn7u9ZIZiW1cvLz3a/MzB09w0Djf8F2LO5FX58No4CVfs9/XOv36tmHURHTPqxoVa2PjKtxarL73Reu7M1r/0AgHLin+UcE+a+bEbnDAKPBn9TwOzWplZOT3a89M3eMgcb/h3DgwGhGZGlxQUS2r4ZItSDy1OxFaayPnJzsHn+EWOwa1jhw4C0tLhiRp2dZ49w/hANANI6cA4hGOABEIxxoNz8/z9UZeDeEA0A0wgEgGuEAEI3tWADRGHEAiEY4AEQjHACiEQ604xwHdkA4AEQjHACiEQ4A0TjHASAaIw4A0QgHgGiEA0A0woF2nOPADggHgGiEA0A0wgEgGuc4AERjxAEgGuEAEI1wAIhGONCOcxzYAeEAEI1wAIhGOABE4xwHgGiMOABEIxwAohEOANEIB9pxjgM7IBwAohEOANEIB4BonOMAEI0RB4BohANANMIBIBrhABCNcACIRjgARCMcAKIRDgDRCAeAaIQDQDTCASAa4QAQjXAAiEY4AEQjHACiEQ4A0QgHgGiEA0A0wgEgGuEAEI1wAIhGOABEIxwAohEOANEIB4BohANANMIBIBrhABCNcACIRjgARCMcAKIRDgDR/gt3ZrVi41QjDwAAAABJRU5ErkJggg==">
          <a:extLst>
            <a:ext uri="{FF2B5EF4-FFF2-40B4-BE49-F238E27FC236}">
              <a16:creationId xmlns:a16="http://schemas.microsoft.com/office/drawing/2014/main" id="{A70C36F4-3D9D-46F2-AC9D-06798F72DE0C}"/>
            </a:ext>
          </a:extLst>
        </xdr:cNvPr>
        <xdr:cNvSpPr>
          <a:spLocks noChangeAspect="1" noChangeArrowheads="1"/>
        </xdr:cNvSpPr>
      </xdr:nvSpPr>
      <xdr:spPr bwMode="auto">
        <a:xfrm>
          <a:off x="0" y="279463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118</xdr:row>
      <xdr:rowOff>9525</xdr:rowOff>
    </xdr:from>
    <xdr:to>
      <xdr:col>0</xdr:col>
      <xdr:colOff>3429000</xdr:colOff>
      <xdr:row>136</xdr:row>
      <xdr:rowOff>9525</xdr:rowOff>
    </xdr:to>
    <xdr:pic>
      <xdr:nvPicPr>
        <xdr:cNvPr id="13" name="Picture 12">
          <a:extLst>
            <a:ext uri="{FF2B5EF4-FFF2-40B4-BE49-F238E27FC236}">
              <a16:creationId xmlns:a16="http://schemas.microsoft.com/office/drawing/2014/main" id="{4A7C93E6-AA1B-4287-B9E0-B8EFE70E9226}"/>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0" y="27955875"/>
          <a:ext cx="3429000" cy="3429000"/>
        </a:xfrm>
        <a:prstGeom prst="rect">
          <a:avLst/>
        </a:prstGeom>
      </xdr:spPr>
    </xdr:pic>
    <xdr:clientData/>
  </xdr:twoCellAnchor>
  <xdr:twoCellAnchor editAs="oneCell">
    <xdr:from>
      <xdr:col>0</xdr:col>
      <xdr:colOff>103908</xdr:colOff>
      <xdr:row>143</xdr:row>
      <xdr:rowOff>0</xdr:rowOff>
    </xdr:from>
    <xdr:to>
      <xdr:col>13</xdr:col>
      <xdr:colOff>536863</xdr:colOff>
      <xdr:row>175</xdr:row>
      <xdr:rowOff>17318</xdr:rowOff>
    </xdr:to>
    <xdr:pic>
      <xdr:nvPicPr>
        <xdr:cNvPr id="19" name="Picture 18">
          <a:extLst>
            <a:ext uri="{FF2B5EF4-FFF2-40B4-BE49-F238E27FC236}">
              <a16:creationId xmlns:a16="http://schemas.microsoft.com/office/drawing/2014/main" id="{FDED71C2-8BB8-433C-9E50-640EF280FAFE}"/>
            </a:ext>
          </a:extLst>
        </xdr:cNvPr>
        <xdr:cNvPicPr>
          <a:picLocks noChangeAspect="1"/>
        </xdr:cNvPicPr>
      </xdr:nvPicPr>
      <xdr:blipFill rotWithShape="1">
        <a:blip xmlns:r="http://schemas.openxmlformats.org/officeDocument/2006/relationships" r:embed="rId7"/>
        <a:srcRect l="6469" t="16669" r="28756" b="23896"/>
        <a:stretch/>
      </xdr:blipFill>
      <xdr:spPr>
        <a:xfrm>
          <a:off x="103908" y="33112364"/>
          <a:ext cx="11793682" cy="6113318"/>
        </a:xfrm>
        <a:prstGeom prst="rect">
          <a:avLst/>
        </a:prstGeom>
      </xdr:spPr>
    </xdr:pic>
    <xdr:clientData/>
  </xdr:twoCellAnchor>
  <xdr:twoCellAnchor editAs="oneCell">
    <xdr:from>
      <xdr:col>14</xdr:col>
      <xdr:colOff>0</xdr:colOff>
      <xdr:row>143</xdr:row>
      <xdr:rowOff>0</xdr:rowOff>
    </xdr:from>
    <xdr:to>
      <xdr:col>30</xdr:col>
      <xdr:colOff>29135</xdr:colOff>
      <xdr:row>174</xdr:row>
      <xdr:rowOff>170105</xdr:rowOff>
    </xdr:to>
    <xdr:pic>
      <xdr:nvPicPr>
        <xdr:cNvPr id="22" name="Picture 21">
          <a:extLst>
            <a:ext uri="{FF2B5EF4-FFF2-40B4-BE49-F238E27FC236}">
              <a16:creationId xmlns:a16="http://schemas.microsoft.com/office/drawing/2014/main" id="{BE83BAA4-9E23-4F26-8D0D-2B67BD5CB8B3}"/>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flipV="1">
          <a:off x="12192000" y="32709971"/>
          <a:ext cx="10058400" cy="6075605"/>
        </a:xfrm>
        <a:prstGeom prst="rect">
          <a:avLst/>
        </a:prstGeom>
      </xdr:spPr>
    </xdr:pic>
    <xdr:clientData/>
  </xdr:twoCellAnchor>
  <xdr:twoCellAnchor editAs="oneCell">
    <xdr:from>
      <xdr:col>0</xdr:col>
      <xdr:colOff>123264</xdr:colOff>
      <xdr:row>201</xdr:row>
      <xdr:rowOff>50426</xdr:rowOff>
    </xdr:from>
    <xdr:to>
      <xdr:col>2</xdr:col>
      <xdr:colOff>324969</xdr:colOff>
      <xdr:row>218</xdr:row>
      <xdr:rowOff>173691</xdr:rowOff>
    </xdr:to>
    <xdr:pic>
      <xdr:nvPicPr>
        <xdr:cNvPr id="29" name="Picture 28">
          <a:extLst>
            <a:ext uri="{FF2B5EF4-FFF2-40B4-BE49-F238E27FC236}">
              <a16:creationId xmlns:a16="http://schemas.microsoft.com/office/drawing/2014/main" id="{42E52583-6343-4201-9F5E-C48ED4252440}"/>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123264" y="43618897"/>
          <a:ext cx="4482352" cy="3361765"/>
        </a:xfrm>
        <a:prstGeom prst="rect">
          <a:avLst/>
        </a:prstGeom>
      </xdr:spPr>
    </xdr:pic>
    <xdr:clientData/>
  </xdr:twoCellAnchor>
  <xdr:twoCellAnchor editAs="oneCell">
    <xdr:from>
      <xdr:col>2</xdr:col>
      <xdr:colOff>414616</xdr:colOff>
      <xdr:row>201</xdr:row>
      <xdr:rowOff>56030</xdr:rowOff>
    </xdr:from>
    <xdr:to>
      <xdr:col>10</xdr:col>
      <xdr:colOff>41086</xdr:colOff>
      <xdr:row>218</xdr:row>
      <xdr:rowOff>168088</xdr:rowOff>
    </xdr:to>
    <xdr:pic>
      <xdr:nvPicPr>
        <xdr:cNvPr id="38" name="Picture 37">
          <a:extLst>
            <a:ext uri="{FF2B5EF4-FFF2-40B4-BE49-F238E27FC236}">
              <a16:creationId xmlns:a16="http://schemas.microsoft.com/office/drawing/2014/main" id="{3C2DC4DA-75C9-498D-9B62-8E40D82D9A62}"/>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4695263" y="43624501"/>
          <a:ext cx="4467411" cy="3350558"/>
        </a:xfrm>
        <a:prstGeom prst="rect">
          <a:avLst/>
        </a:prstGeom>
      </xdr:spPr>
    </xdr:pic>
    <xdr:clientData/>
  </xdr:twoCellAnchor>
  <xdr:twoCellAnchor editAs="oneCell">
    <xdr:from>
      <xdr:col>10</xdr:col>
      <xdr:colOff>134471</xdr:colOff>
      <xdr:row>201</xdr:row>
      <xdr:rowOff>56030</xdr:rowOff>
    </xdr:from>
    <xdr:to>
      <xdr:col>16</xdr:col>
      <xdr:colOff>316096</xdr:colOff>
      <xdr:row>218</xdr:row>
      <xdr:rowOff>164234</xdr:rowOff>
    </xdr:to>
    <xdr:pic>
      <xdr:nvPicPr>
        <xdr:cNvPr id="23" name="Picture 22"/>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9256059" y="43624501"/>
          <a:ext cx="4462272" cy="3346704"/>
        </a:xfrm>
        <a:prstGeom prst="rect">
          <a:avLst/>
        </a:prstGeom>
      </xdr:spPr>
    </xdr:pic>
    <xdr:clientData/>
  </xdr:twoCellAnchor>
  <xdr:twoCellAnchor editAs="oneCell">
    <xdr:from>
      <xdr:col>0</xdr:col>
      <xdr:colOff>44823</xdr:colOff>
      <xdr:row>246</xdr:row>
      <xdr:rowOff>11206</xdr:rowOff>
    </xdr:from>
    <xdr:to>
      <xdr:col>11</xdr:col>
      <xdr:colOff>163605</xdr:colOff>
      <xdr:row>273</xdr:row>
      <xdr:rowOff>66975</xdr:rowOff>
    </xdr:to>
    <xdr:pic>
      <xdr:nvPicPr>
        <xdr:cNvPr id="27" name="Picture 26"/>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44823" y="49137794"/>
          <a:ext cx="10058400" cy="5199269"/>
        </a:xfrm>
        <a:prstGeom prst="rect">
          <a:avLst/>
        </a:prstGeom>
      </xdr:spPr>
    </xdr:pic>
    <xdr:clientData/>
  </xdr:twoCellAnchor>
  <xdr:twoCellAnchor editAs="oneCell">
    <xdr:from>
      <xdr:col>0</xdr:col>
      <xdr:colOff>0</xdr:colOff>
      <xdr:row>221</xdr:row>
      <xdr:rowOff>11205</xdr:rowOff>
    </xdr:from>
    <xdr:to>
      <xdr:col>2</xdr:col>
      <xdr:colOff>560294</xdr:colOff>
      <xdr:row>245</xdr:row>
      <xdr:rowOff>68520</xdr:rowOff>
    </xdr:to>
    <xdr:pic>
      <xdr:nvPicPr>
        <xdr:cNvPr id="7" name="Picture 6"/>
        <xdr:cNvPicPr>
          <a:picLocks noChangeAspect="1"/>
        </xdr:cNvPicPr>
      </xdr:nvPicPr>
      <xdr:blipFill rotWithShape="1">
        <a:blip xmlns:r="http://schemas.openxmlformats.org/officeDocument/2006/relationships" r:embed="rId13">
          <a:extLst>
            <a:ext uri="{28A0092B-C50C-407E-A947-70E740481C1C}">
              <a14:useLocalDpi xmlns:a14="http://schemas.microsoft.com/office/drawing/2010/main" val="0"/>
            </a:ext>
          </a:extLst>
        </a:blip>
        <a:srcRect l="31204" r="19140" b="8137"/>
        <a:stretch/>
      </xdr:blipFill>
      <xdr:spPr>
        <a:xfrm flipH="1">
          <a:off x="0" y="50280793"/>
          <a:ext cx="4840941" cy="4629315"/>
        </a:xfrm>
        <a:prstGeom prst="rect">
          <a:avLst/>
        </a:prstGeom>
      </xdr:spPr>
    </xdr:pic>
    <xdr:clientData/>
  </xdr:twoCellAnchor>
  <xdr:twoCellAnchor editAs="oneCell">
    <xdr:from>
      <xdr:col>3</xdr:col>
      <xdr:colOff>0</xdr:colOff>
      <xdr:row>221</xdr:row>
      <xdr:rowOff>0</xdr:rowOff>
    </xdr:from>
    <xdr:to>
      <xdr:col>12</xdr:col>
      <xdr:colOff>436268</xdr:colOff>
      <xdr:row>244</xdr:row>
      <xdr:rowOff>189929</xdr:rowOff>
    </xdr:to>
    <xdr:pic>
      <xdr:nvPicPr>
        <xdr:cNvPr id="24" name="Picture 23"/>
        <xdr:cNvPicPr>
          <a:picLocks noChangeAspect="1"/>
        </xdr:cNvPicPr>
      </xdr:nvPicPr>
      <xdr:blipFill>
        <a:blip xmlns:r="http://schemas.openxmlformats.org/officeDocument/2006/relationships" r:embed="rId14"/>
        <a:stretch>
          <a:fillRect/>
        </a:stretch>
      </xdr:blipFill>
      <xdr:spPr>
        <a:xfrm>
          <a:off x="4885765" y="49126588"/>
          <a:ext cx="6095238" cy="4571429"/>
        </a:xfrm>
        <a:prstGeom prst="rect">
          <a:avLst/>
        </a:prstGeom>
      </xdr:spPr>
    </xdr:pic>
    <xdr:clientData/>
  </xdr:twoCellAnchor>
  <xdr:twoCellAnchor editAs="oneCell">
    <xdr:from>
      <xdr:col>0</xdr:col>
      <xdr:colOff>0</xdr:colOff>
      <xdr:row>186</xdr:row>
      <xdr:rowOff>0</xdr:rowOff>
    </xdr:from>
    <xdr:to>
      <xdr:col>0</xdr:col>
      <xdr:colOff>2204569</xdr:colOff>
      <xdr:row>198</xdr:row>
      <xdr:rowOff>123265</xdr:rowOff>
    </xdr:to>
    <xdr:pic>
      <xdr:nvPicPr>
        <xdr:cNvPr id="31" name="Picture 30"/>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Lst>
        </a:blip>
        <a:stretch>
          <a:fillRect/>
        </a:stretch>
      </xdr:blipFill>
      <xdr:spPr>
        <a:xfrm>
          <a:off x="0" y="41853971"/>
          <a:ext cx="2204569" cy="257735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github.com/Frederic-jyrg/ouitoo/blob/main/info-plotting/gyro/rotating%20disc%20full.glb" TargetMode="External"/><Relationship Id="rId3" Type="http://schemas.openxmlformats.org/officeDocument/2006/relationships/hyperlink" Target="https://en.wikipedia.org/wiki/Precession" TargetMode="External"/><Relationship Id="rId7" Type="http://schemas.openxmlformats.org/officeDocument/2006/relationships/hyperlink" Target="https://iwant2study.org/lookangejss/02_newtonianmechanics_10rotationalmotion/ejss_model_gyroscope/" TargetMode="External"/><Relationship Id="rId2" Type="http://schemas.openxmlformats.org/officeDocument/2006/relationships/hyperlink" Target="https://www.youtube.com/watch?v=ty9QSiVC2g0" TargetMode="External"/><Relationship Id="rId1" Type="http://schemas.openxmlformats.org/officeDocument/2006/relationships/hyperlink" Target="https://courses.lumenlearning.com/suny-physics/chapter/10-7-gyroscopic-effects-vector-aspects-of-angular-momentum/" TargetMode="External"/><Relationship Id="rId6" Type="http://schemas.openxmlformats.org/officeDocument/2006/relationships/hyperlink" Target="https://en.wikipedia.org/wiki/Nutation" TargetMode="External"/><Relationship Id="rId11" Type="http://schemas.openxmlformats.org/officeDocument/2006/relationships/drawing" Target="../drawings/drawing1.xml"/><Relationship Id="rId5" Type="http://schemas.openxmlformats.org/officeDocument/2006/relationships/hyperlink" Target="https://en.wikipedia.org/wiki/Precess" TargetMode="External"/><Relationship Id="rId10" Type="http://schemas.openxmlformats.org/officeDocument/2006/relationships/printerSettings" Target="../printerSettings/printerSettings1.bin"/><Relationship Id="rId4" Type="http://schemas.openxmlformats.org/officeDocument/2006/relationships/hyperlink" Target="https://demonstrations.wolfram.com/Gyroscope/" TargetMode="External"/><Relationship Id="rId9" Type="http://schemas.openxmlformats.org/officeDocument/2006/relationships/hyperlink" Target="https://gltf-viewer.donmccurdy.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246"/>
  <sheetViews>
    <sheetView tabSelected="1" topLeftCell="C166" zoomScale="85" zoomScaleNormal="85" workbookViewId="0">
      <selection activeCell="AC184" sqref="AC184"/>
    </sheetView>
  </sheetViews>
  <sheetFormatPr defaultRowHeight="15" x14ac:dyDescent="0.25"/>
  <cols>
    <col min="1" max="1" width="55.140625" customWidth="1"/>
    <col min="11" max="11" width="12.28515625" customWidth="1"/>
    <col min="13" max="13" width="12.140625" customWidth="1"/>
    <col min="14" max="14" width="12.5703125" customWidth="1"/>
    <col min="30" max="30" width="14.28515625" customWidth="1"/>
    <col min="35" max="35" width="11" customWidth="1"/>
  </cols>
  <sheetData>
    <row r="1" spans="1:11" x14ac:dyDescent="0.25">
      <c r="A1" s="1" t="s">
        <v>0</v>
      </c>
    </row>
    <row r="2" spans="1:11" x14ac:dyDescent="0.25">
      <c r="A2" s="1" t="s">
        <v>9</v>
      </c>
    </row>
    <row r="3" spans="1:11" x14ac:dyDescent="0.25">
      <c r="A3" s="1" t="s">
        <v>10</v>
      </c>
    </row>
    <row r="4" spans="1:11" x14ac:dyDescent="0.25">
      <c r="A4" s="1" t="s">
        <v>11</v>
      </c>
    </row>
    <row r="5" spans="1:11" x14ac:dyDescent="0.25">
      <c r="A5" s="1" t="s">
        <v>14</v>
      </c>
    </row>
    <row r="6" spans="1:11" x14ac:dyDescent="0.25">
      <c r="A6" s="1" t="s">
        <v>15</v>
      </c>
    </row>
    <row r="7" spans="1:11" x14ac:dyDescent="0.25">
      <c r="A7" s="1" t="s">
        <v>16</v>
      </c>
    </row>
    <row r="8" spans="1:11" x14ac:dyDescent="0.25">
      <c r="A8" s="1" t="s">
        <v>17</v>
      </c>
    </row>
    <row r="9" spans="1:11" x14ac:dyDescent="0.25">
      <c r="A9" s="1"/>
    </row>
    <row r="11" spans="1:11" x14ac:dyDescent="0.25">
      <c r="A11" t="s">
        <v>1</v>
      </c>
    </row>
    <row r="14" spans="1:11" x14ac:dyDescent="0.25">
      <c r="A14" t="s">
        <v>3</v>
      </c>
      <c r="B14" t="s">
        <v>2</v>
      </c>
      <c r="D14" t="s">
        <v>6</v>
      </c>
    </row>
    <row r="15" spans="1:11" x14ac:dyDescent="0.25">
      <c r="F15" s="2" t="s">
        <v>130</v>
      </c>
      <c r="I15" s="2" t="s">
        <v>132</v>
      </c>
      <c r="J15" t="s">
        <v>131</v>
      </c>
      <c r="K15" t="s">
        <v>133</v>
      </c>
    </row>
    <row r="16" spans="1:11" x14ac:dyDescent="0.25">
      <c r="A16" t="s">
        <v>124</v>
      </c>
      <c r="B16" t="s">
        <v>123</v>
      </c>
      <c r="D16" t="s">
        <v>6</v>
      </c>
      <c r="F16" t="s">
        <v>134</v>
      </c>
      <c r="I16" t="s">
        <v>135</v>
      </c>
    </row>
    <row r="17" spans="1:13" x14ac:dyDescent="0.25">
      <c r="A17" t="s">
        <v>4</v>
      </c>
      <c r="D17" t="s">
        <v>5</v>
      </c>
    </row>
    <row r="18" spans="1:13" x14ac:dyDescent="0.25">
      <c r="A18" t="s">
        <v>7</v>
      </c>
      <c r="D18" t="s">
        <v>8</v>
      </c>
    </row>
    <row r="19" spans="1:13" x14ac:dyDescent="0.25">
      <c r="A19" t="s">
        <v>12</v>
      </c>
      <c r="B19" t="s">
        <v>126</v>
      </c>
      <c r="D19" t="s">
        <v>13</v>
      </c>
    </row>
    <row r="20" spans="1:13" x14ac:dyDescent="0.25">
      <c r="A20" t="s">
        <v>122</v>
      </c>
      <c r="D20" t="s">
        <v>125</v>
      </c>
    </row>
    <row r="24" spans="1:13" x14ac:dyDescent="0.25">
      <c r="A24" t="s">
        <v>18</v>
      </c>
    </row>
    <row r="25" spans="1:13" x14ac:dyDescent="0.25">
      <c r="A25" t="s">
        <v>19</v>
      </c>
    </row>
    <row r="26" spans="1:13" ht="60.75" customHeight="1" x14ac:dyDescent="0.25">
      <c r="A26" s="23" t="s">
        <v>22</v>
      </c>
      <c r="B26" s="23"/>
      <c r="C26" s="23"/>
      <c r="D26" s="23"/>
      <c r="E26" s="23"/>
    </row>
    <row r="28" spans="1:13" x14ac:dyDescent="0.25">
      <c r="A28" s="6" t="s">
        <v>20</v>
      </c>
    </row>
    <row r="30" spans="1:13" x14ac:dyDescent="0.25">
      <c r="A30" t="s">
        <v>21</v>
      </c>
      <c r="B30" t="s">
        <v>7</v>
      </c>
      <c r="E30" t="s">
        <v>8</v>
      </c>
      <c r="H30">
        <v>1</v>
      </c>
      <c r="I30" t="s">
        <v>23</v>
      </c>
      <c r="K30" t="s">
        <v>25</v>
      </c>
      <c r="L30" t="s">
        <v>26</v>
      </c>
      <c r="M30" t="s">
        <v>28</v>
      </c>
    </row>
    <row r="31" spans="1:13" x14ac:dyDescent="0.25">
      <c r="B31" t="s">
        <v>4</v>
      </c>
      <c r="E31" t="s">
        <v>5</v>
      </c>
      <c r="H31">
        <f>1/60</f>
        <v>1.6666666666666666E-2</v>
      </c>
      <c r="I31" t="s">
        <v>24</v>
      </c>
      <c r="K31">
        <f>H31*2*PI()</f>
        <v>0.10471975511965977</v>
      </c>
      <c r="L31">
        <f>1*1*1</f>
        <v>1</v>
      </c>
      <c r="M31">
        <f>K31*L31</f>
        <v>0.10471975511965977</v>
      </c>
    </row>
    <row r="32" spans="1:13" x14ac:dyDescent="0.25">
      <c r="B32" t="s">
        <v>12</v>
      </c>
      <c r="E32" t="s">
        <v>13</v>
      </c>
      <c r="H32">
        <v>1</v>
      </c>
      <c r="I32" t="s">
        <v>24</v>
      </c>
      <c r="K32">
        <f t="shared" ref="K32:K34" si="0">H32*2*PI()</f>
        <v>6.2831853071795862</v>
      </c>
      <c r="L32">
        <f t="shared" ref="L32:L34" si="1">1*1*1</f>
        <v>1</v>
      </c>
      <c r="M32">
        <f t="shared" ref="M32:M34" si="2">K32*L32</f>
        <v>6.2831853071795862</v>
      </c>
    </row>
    <row r="33" spans="1:15" x14ac:dyDescent="0.25">
      <c r="H33">
        <v>10</v>
      </c>
      <c r="I33" t="s">
        <v>24</v>
      </c>
      <c r="K33">
        <f t="shared" si="0"/>
        <v>62.831853071795862</v>
      </c>
      <c r="L33">
        <f t="shared" si="1"/>
        <v>1</v>
      </c>
      <c r="M33">
        <f t="shared" si="2"/>
        <v>62.831853071795862</v>
      </c>
    </row>
    <row r="34" spans="1:15" x14ac:dyDescent="0.25">
      <c r="B34" t="s">
        <v>27</v>
      </c>
      <c r="H34">
        <v>100</v>
      </c>
      <c r="I34" t="s">
        <v>24</v>
      </c>
      <c r="K34">
        <f t="shared" si="0"/>
        <v>628.31853071795865</v>
      </c>
      <c r="L34">
        <f t="shared" si="1"/>
        <v>1</v>
      </c>
      <c r="M34">
        <f t="shared" si="2"/>
        <v>628.31853071795865</v>
      </c>
    </row>
    <row r="35" spans="1:15" x14ac:dyDescent="0.25">
      <c r="B35" s="2" t="s">
        <v>29</v>
      </c>
    </row>
    <row r="37" spans="1:15" x14ac:dyDescent="0.25">
      <c r="A37" t="s">
        <v>30</v>
      </c>
    </row>
    <row r="39" spans="1:15" ht="63.75" customHeight="1" x14ac:dyDescent="0.25">
      <c r="A39" s="23" t="s">
        <v>31</v>
      </c>
      <c r="B39" s="23"/>
      <c r="C39" s="23"/>
      <c r="D39" s="23"/>
      <c r="E39" s="23"/>
      <c r="J39" t="s">
        <v>36</v>
      </c>
    </row>
    <row r="40" spans="1:15" x14ac:dyDescent="0.25">
      <c r="A40" t="s">
        <v>32</v>
      </c>
    </row>
    <row r="41" spans="1:15" x14ac:dyDescent="0.25">
      <c r="A41" t="s">
        <v>33</v>
      </c>
    </row>
    <row r="42" spans="1:15" ht="152.25" customHeight="1" x14ac:dyDescent="0.25">
      <c r="A42" s="23" t="s">
        <v>34</v>
      </c>
      <c r="B42" s="23"/>
      <c r="C42" s="23"/>
      <c r="D42" s="23"/>
      <c r="E42" s="23"/>
      <c r="N42" s="25" t="s">
        <v>40</v>
      </c>
      <c r="O42" s="25"/>
    </row>
    <row r="43" spans="1:15" ht="45" customHeight="1" x14ac:dyDescent="0.25">
      <c r="A43" s="23" t="s">
        <v>35</v>
      </c>
      <c r="B43" s="23"/>
      <c r="C43" s="23"/>
      <c r="D43" s="23"/>
      <c r="E43" s="23"/>
    </row>
    <row r="44" spans="1:15" x14ac:dyDescent="0.25">
      <c r="A44" t="s">
        <v>38</v>
      </c>
    </row>
    <row r="46" spans="1:15" x14ac:dyDescent="0.25">
      <c r="A46" s="3" t="s">
        <v>39</v>
      </c>
    </row>
    <row r="47" spans="1:15" ht="32.25" customHeight="1" x14ac:dyDescent="0.25">
      <c r="A47" s="23" t="s">
        <v>41</v>
      </c>
      <c r="B47" s="23"/>
      <c r="C47" s="23"/>
      <c r="D47" s="23"/>
      <c r="E47" s="23"/>
    </row>
    <row r="48" spans="1:15" x14ac:dyDescent="0.25">
      <c r="M48" s="23" t="s">
        <v>37</v>
      </c>
      <c r="N48" s="23"/>
      <c r="O48" s="23"/>
    </row>
    <row r="49" spans="3:15" ht="15" customHeight="1" x14ac:dyDescent="0.25">
      <c r="C49" s="23" t="s">
        <v>42</v>
      </c>
      <c r="D49" s="23"/>
      <c r="E49" s="23"/>
      <c r="M49" s="23"/>
      <c r="N49" s="23"/>
      <c r="O49" s="23"/>
    </row>
    <row r="50" spans="3:15" x14ac:dyDescent="0.25">
      <c r="C50" s="23"/>
      <c r="D50" s="23"/>
      <c r="E50" s="23"/>
      <c r="M50" s="23"/>
      <c r="N50" s="23"/>
      <c r="O50" s="23"/>
    </row>
    <row r="51" spans="3:15" x14ac:dyDescent="0.25">
      <c r="C51" s="23"/>
      <c r="D51" s="23"/>
      <c r="E51" s="23"/>
      <c r="M51" s="23"/>
      <c r="N51" s="23"/>
      <c r="O51" s="23"/>
    </row>
    <row r="52" spans="3:15" x14ac:dyDescent="0.25">
      <c r="C52" s="23"/>
      <c r="D52" s="23"/>
      <c r="E52" s="23"/>
    </row>
    <row r="53" spans="3:15" x14ac:dyDescent="0.25">
      <c r="C53" s="23"/>
      <c r="D53" s="23"/>
      <c r="E53" s="23"/>
    </row>
    <row r="54" spans="3:15" x14ac:dyDescent="0.25">
      <c r="C54" s="4"/>
      <c r="D54" s="4"/>
      <c r="E54" s="4"/>
    </row>
    <row r="55" spans="3:15" x14ac:dyDescent="0.25">
      <c r="C55" s="4"/>
      <c r="D55" s="4"/>
      <c r="E55" s="4"/>
    </row>
    <row r="56" spans="3:15" x14ac:dyDescent="0.25">
      <c r="C56" s="4"/>
      <c r="D56" s="4"/>
      <c r="E56" s="4"/>
    </row>
    <row r="57" spans="3:15" x14ac:dyDescent="0.25">
      <c r="C57" s="4"/>
      <c r="D57" s="4"/>
      <c r="E57" s="4"/>
    </row>
    <row r="71" spans="1:5" x14ac:dyDescent="0.25">
      <c r="A71" s="6" t="s">
        <v>43</v>
      </c>
    </row>
    <row r="73" spans="1:5" ht="93" customHeight="1" x14ac:dyDescent="0.25">
      <c r="A73" s="23" t="s">
        <v>44</v>
      </c>
      <c r="B73" s="23"/>
      <c r="C73" s="23"/>
      <c r="D73" s="23"/>
      <c r="E73" s="23"/>
    </row>
    <row r="75" spans="1:5" x14ac:dyDescent="0.25">
      <c r="A75" s="6" t="s">
        <v>45</v>
      </c>
    </row>
    <row r="77" spans="1:5" ht="57.75" customHeight="1" x14ac:dyDescent="0.25">
      <c r="A77" s="23" t="s">
        <v>46</v>
      </c>
      <c r="B77" s="23"/>
      <c r="C77" s="23"/>
      <c r="D77" s="23"/>
      <c r="E77" s="23"/>
    </row>
    <row r="79" spans="1:5" x14ac:dyDescent="0.25">
      <c r="A79" t="s">
        <v>56</v>
      </c>
    </row>
    <row r="81" spans="2:35" x14ac:dyDescent="0.25">
      <c r="B81" s="8"/>
      <c r="C81" s="7" t="s">
        <v>47</v>
      </c>
      <c r="D81" s="5" t="s">
        <v>48</v>
      </c>
      <c r="E81" s="9">
        <v>0</v>
      </c>
      <c r="F81" s="10"/>
      <c r="G81" s="11">
        <v>1</v>
      </c>
      <c r="J81" s="8"/>
      <c r="K81" s="12" t="s">
        <v>47</v>
      </c>
    </row>
    <row r="82" spans="2:35" x14ac:dyDescent="0.25">
      <c r="B82" s="8"/>
      <c r="C82" s="7" t="s">
        <v>49</v>
      </c>
      <c r="D82" s="7" t="s">
        <v>47</v>
      </c>
      <c r="E82" s="9">
        <v>0</v>
      </c>
      <c r="F82" s="10"/>
      <c r="G82" s="11">
        <v>0</v>
      </c>
      <c r="I82" s="5" t="s">
        <v>50</v>
      </c>
      <c r="J82" s="8"/>
      <c r="K82" s="12" t="s">
        <v>49</v>
      </c>
    </row>
    <row r="83" spans="2:35" x14ac:dyDescent="0.25">
      <c r="B83" s="8"/>
      <c r="C83" s="5">
        <v>0</v>
      </c>
      <c r="D83" s="5">
        <v>0</v>
      </c>
      <c r="E83" s="9">
        <v>1</v>
      </c>
      <c r="F83" s="10"/>
      <c r="G83" s="11">
        <v>0</v>
      </c>
      <c r="J83" s="8"/>
      <c r="K83" s="11">
        <v>0</v>
      </c>
    </row>
    <row r="85" spans="2:35" x14ac:dyDescent="0.25">
      <c r="B85" s="8"/>
      <c r="C85" s="7" t="s">
        <v>47</v>
      </c>
      <c r="D85" s="5" t="s">
        <v>48</v>
      </c>
      <c r="E85" s="9">
        <v>0</v>
      </c>
      <c r="F85" s="10"/>
      <c r="G85" s="11" t="s">
        <v>51</v>
      </c>
      <c r="J85" s="8"/>
      <c r="K85" s="12" t="s">
        <v>52</v>
      </c>
      <c r="N85" s="12" t="s">
        <v>52</v>
      </c>
    </row>
    <row r="86" spans="2:35" x14ac:dyDescent="0.25">
      <c r="B86" s="8" t="s">
        <v>54</v>
      </c>
      <c r="C86" s="7" t="s">
        <v>49</v>
      </c>
      <c r="D86" s="7" t="s">
        <v>47</v>
      </c>
      <c r="E86" s="9">
        <v>0</v>
      </c>
      <c r="F86" s="10"/>
      <c r="G86" s="11">
        <v>0</v>
      </c>
      <c r="I86" s="5" t="s">
        <v>50</v>
      </c>
      <c r="J86" s="8"/>
      <c r="K86" s="12" t="s">
        <v>53</v>
      </c>
      <c r="M86" s="13" t="s">
        <v>55</v>
      </c>
      <c r="N86" s="12" t="s">
        <v>53</v>
      </c>
      <c r="P86" s="13"/>
    </row>
    <row r="87" spans="2:35" x14ac:dyDescent="0.25">
      <c r="B87" s="8"/>
      <c r="C87" s="5">
        <v>0</v>
      </c>
      <c r="D87" s="5">
        <v>0</v>
      </c>
      <c r="E87" s="9">
        <v>1</v>
      </c>
      <c r="F87" s="10"/>
      <c r="G87" s="11">
        <v>0</v>
      </c>
      <c r="J87" s="8"/>
      <c r="K87" s="11">
        <v>0</v>
      </c>
      <c r="N87" s="11">
        <v>0</v>
      </c>
    </row>
    <row r="89" spans="2:35" x14ac:dyDescent="0.25">
      <c r="B89" t="s">
        <v>63</v>
      </c>
      <c r="F89" s="11">
        <v>0</v>
      </c>
      <c r="J89" t="s">
        <v>59</v>
      </c>
      <c r="K89" t="s">
        <v>60</v>
      </c>
      <c r="L89" s="11">
        <v>0</v>
      </c>
      <c r="M89" t="s">
        <v>62</v>
      </c>
      <c r="N89" s="11" t="s">
        <v>51</v>
      </c>
      <c r="P89" s="14" t="s">
        <v>64</v>
      </c>
      <c r="T89" s="8"/>
      <c r="U89" s="5" t="s">
        <v>65</v>
      </c>
      <c r="V89" s="7" t="s">
        <v>69</v>
      </c>
      <c r="W89" s="17" t="s">
        <v>70</v>
      </c>
      <c r="Y89" s="14" t="s">
        <v>81</v>
      </c>
    </row>
    <row r="90" spans="2:35" x14ac:dyDescent="0.25">
      <c r="F90" s="11">
        <v>0</v>
      </c>
      <c r="H90" t="s">
        <v>58</v>
      </c>
      <c r="L90" s="11" t="s">
        <v>61</v>
      </c>
      <c r="N90" s="11">
        <v>0</v>
      </c>
      <c r="T90" s="8"/>
      <c r="U90" s="7" t="s">
        <v>71</v>
      </c>
      <c r="V90" s="5" t="s">
        <v>66</v>
      </c>
      <c r="W90" s="17" t="s">
        <v>72</v>
      </c>
      <c r="Y90" t="s">
        <v>85</v>
      </c>
    </row>
    <row r="91" spans="2:35" x14ac:dyDescent="0.25">
      <c r="F91" s="11" t="s">
        <v>57</v>
      </c>
      <c r="L91" s="11">
        <v>0</v>
      </c>
      <c r="N91" s="11">
        <v>0</v>
      </c>
      <c r="T91" s="8"/>
      <c r="U91" s="7" t="s">
        <v>73</v>
      </c>
      <c r="V91" s="7" t="s">
        <v>74</v>
      </c>
      <c r="W91" s="9" t="s">
        <v>67</v>
      </c>
    </row>
    <row r="92" spans="2:35" x14ac:dyDescent="0.25">
      <c r="U92" s="5"/>
      <c r="V92" s="5"/>
      <c r="W92" s="5"/>
    </row>
    <row r="93" spans="2:35" x14ac:dyDescent="0.25">
      <c r="B93" t="s">
        <v>54</v>
      </c>
      <c r="C93" s="18" t="s">
        <v>79</v>
      </c>
      <c r="E93" s="16" t="s">
        <v>75</v>
      </c>
      <c r="F93" s="5">
        <v>0</v>
      </c>
      <c r="G93" s="9">
        <v>0</v>
      </c>
      <c r="I93" s="11">
        <v>0</v>
      </c>
      <c r="M93" s="11">
        <v>0</v>
      </c>
      <c r="Q93" s="11">
        <v>0</v>
      </c>
      <c r="S93" t="s">
        <v>78</v>
      </c>
      <c r="AF93" s="15"/>
    </row>
    <row r="94" spans="2:35" x14ac:dyDescent="0.25">
      <c r="E94" s="16">
        <v>0</v>
      </c>
      <c r="F94" s="5" t="s">
        <v>76</v>
      </c>
      <c r="G94" s="9">
        <v>0</v>
      </c>
      <c r="I94" s="11">
        <v>0</v>
      </c>
      <c r="K94" s="5" t="s">
        <v>50</v>
      </c>
      <c r="M94" s="11">
        <v>0</v>
      </c>
      <c r="O94" s="5" t="s">
        <v>50</v>
      </c>
      <c r="Q94" s="11">
        <v>0</v>
      </c>
      <c r="S94" s="19" t="s">
        <v>84</v>
      </c>
      <c r="T94" t="s">
        <v>86</v>
      </c>
      <c r="AF94" s="15"/>
    </row>
    <row r="95" spans="2:35" x14ac:dyDescent="0.25">
      <c r="E95" s="16">
        <v>0</v>
      </c>
      <c r="F95" s="5">
        <v>0</v>
      </c>
      <c r="G95" s="9" t="s">
        <v>77</v>
      </c>
      <c r="I95" s="11" t="s">
        <v>57</v>
      </c>
      <c r="M95" s="11" t="s">
        <v>77</v>
      </c>
      <c r="Q95" s="11" t="s">
        <v>68</v>
      </c>
      <c r="AF95" s="15"/>
    </row>
    <row r="96" spans="2:35" x14ac:dyDescent="0.25">
      <c r="AF96" s="15"/>
      <c r="AI96" s="15"/>
    </row>
    <row r="97" spans="1:35" x14ac:dyDescent="0.25">
      <c r="D97" s="11">
        <v>0</v>
      </c>
      <c r="G97" s="11">
        <v>0</v>
      </c>
      <c r="J97" s="11" t="s">
        <v>51</v>
      </c>
      <c r="M97" s="12" t="s">
        <v>52</v>
      </c>
    </row>
    <row r="98" spans="1:35" x14ac:dyDescent="0.25">
      <c r="C98" s="6" t="s">
        <v>80</v>
      </c>
      <c r="D98" s="11">
        <v>0</v>
      </c>
      <c r="F98" s="6" t="s">
        <v>82</v>
      </c>
      <c r="G98" s="11">
        <v>0</v>
      </c>
      <c r="I98" s="13" t="s">
        <v>55</v>
      </c>
      <c r="J98" s="11">
        <v>0</v>
      </c>
      <c r="K98" t="s">
        <v>83</v>
      </c>
      <c r="L98" s="13" t="s">
        <v>55</v>
      </c>
      <c r="M98" s="12" t="s">
        <v>53</v>
      </c>
      <c r="AI98" s="15"/>
    </row>
    <row r="99" spans="1:35" x14ac:dyDescent="0.25">
      <c r="D99" s="11" t="s">
        <v>68</v>
      </c>
      <c r="G99" s="11" t="s">
        <v>57</v>
      </c>
      <c r="J99" s="11">
        <v>0</v>
      </c>
      <c r="M99" s="11">
        <v>0</v>
      </c>
    </row>
    <row r="101" spans="1:35" x14ac:dyDescent="0.25">
      <c r="A101" s="6" t="s">
        <v>87</v>
      </c>
    </row>
    <row r="103" spans="1:35" x14ac:dyDescent="0.25">
      <c r="A103" t="s">
        <v>88</v>
      </c>
    </row>
    <row r="104" spans="1:35" ht="75" customHeight="1" x14ac:dyDescent="0.25">
      <c r="A104" s="23" t="s">
        <v>89</v>
      </c>
      <c r="B104" s="23"/>
      <c r="C104" s="23"/>
      <c r="D104" s="23"/>
      <c r="E104" s="23"/>
    </row>
    <row r="105" spans="1:35" ht="45" customHeight="1" x14ac:dyDescent="0.25">
      <c r="A105" s="23" t="s">
        <v>96</v>
      </c>
      <c r="B105" s="23"/>
      <c r="C105" s="23"/>
      <c r="D105" s="23"/>
      <c r="E105" s="23"/>
    </row>
    <row r="106" spans="1:35" ht="30.75" customHeight="1" x14ac:dyDescent="0.25">
      <c r="A106" s="23" t="s">
        <v>95</v>
      </c>
      <c r="B106" s="23"/>
      <c r="C106" s="23"/>
      <c r="D106" s="23"/>
      <c r="E106" s="23"/>
    </row>
    <row r="113" spans="1:14" x14ac:dyDescent="0.25">
      <c r="G113" s="2" t="s">
        <v>91</v>
      </c>
      <c r="N113" s="2" t="s">
        <v>92</v>
      </c>
    </row>
    <row r="114" spans="1:14" x14ac:dyDescent="0.25">
      <c r="G114" t="s">
        <v>90</v>
      </c>
      <c r="N114" t="s">
        <v>94</v>
      </c>
    </row>
    <row r="115" spans="1:14" x14ac:dyDescent="0.25">
      <c r="G115" t="s">
        <v>93</v>
      </c>
    </row>
    <row r="117" spans="1:14" x14ac:dyDescent="0.25">
      <c r="A117" s="6" t="s">
        <v>97</v>
      </c>
    </row>
    <row r="118" spans="1:14" x14ac:dyDescent="0.25">
      <c r="A118" t="s">
        <v>98</v>
      </c>
      <c r="E118" s="1" t="s">
        <v>99</v>
      </c>
    </row>
    <row r="120" spans="1:14" x14ac:dyDescent="0.25">
      <c r="B120" t="s">
        <v>100</v>
      </c>
    </row>
    <row r="121" spans="1:14" x14ac:dyDescent="0.25">
      <c r="B121" t="s">
        <v>112</v>
      </c>
    </row>
    <row r="122" spans="1:14" x14ac:dyDescent="0.25">
      <c r="B122" t="s">
        <v>101</v>
      </c>
    </row>
    <row r="138" spans="1:15" x14ac:dyDescent="0.25">
      <c r="A138" s="6" t="s">
        <v>102</v>
      </c>
    </row>
    <row r="139" spans="1:15" x14ac:dyDescent="0.25">
      <c r="A139" t="s">
        <v>103</v>
      </c>
    </row>
    <row r="140" spans="1:15" x14ac:dyDescent="0.25">
      <c r="A140" s="1" t="s">
        <v>104</v>
      </c>
    </row>
    <row r="141" spans="1:15" x14ac:dyDescent="0.25">
      <c r="A141" t="s">
        <v>108</v>
      </c>
      <c r="E141" s="1" t="s">
        <v>127</v>
      </c>
      <c r="O141" t="s">
        <v>111</v>
      </c>
    </row>
    <row r="142" spans="1:15" x14ac:dyDescent="0.25">
      <c r="A142" t="s">
        <v>105</v>
      </c>
      <c r="O142" t="s">
        <v>110</v>
      </c>
    </row>
    <row r="143" spans="1:15" x14ac:dyDescent="0.25">
      <c r="A143" t="s">
        <v>109</v>
      </c>
    </row>
    <row r="177" spans="1:35" x14ac:dyDescent="0.25">
      <c r="A177" t="s">
        <v>106</v>
      </c>
    </row>
    <row r="178" spans="1:35" x14ac:dyDescent="0.25">
      <c r="A178" t="s">
        <v>107</v>
      </c>
    </row>
    <row r="180" spans="1:35" x14ac:dyDescent="0.25">
      <c r="A180" s="6" t="s">
        <v>113</v>
      </c>
    </row>
    <row r="181" spans="1:35" x14ac:dyDescent="0.25">
      <c r="A181" t="s">
        <v>114</v>
      </c>
      <c r="AB181" t="s">
        <v>124</v>
      </c>
    </row>
    <row r="182" spans="1:35" x14ac:dyDescent="0.25">
      <c r="A182" t="s">
        <v>121</v>
      </c>
      <c r="AB182" t="s">
        <v>6</v>
      </c>
      <c r="AC182" t="s">
        <v>123</v>
      </c>
    </row>
    <row r="183" spans="1:35" x14ac:dyDescent="0.25">
      <c r="A183" t="s">
        <v>115</v>
      </c>
    </row>
    <row r="184" spans="1:35" x14ac:dyDescent="0.25">
      <c r="A184" t="s">
        <v>120</v>
      </c>
      <c r="AB184" s="8" t="s">
        <v>173</v>
      </c>
      <c r="AC184" s="11" t="s">
        <v>175</v>
      </c>
      <c r="AE184" s="27" t="s">
        <v>174</v>
      </c>
      <c r="AF184" s="11">
        <v>0</v>
      </c>
      <c r="AH184" s="8" t="s">
        <v>123</v>
      </c>
      <c r="AI184" s="11">
        <v>0</v>
      </c>
    </row>
    <row r="185" spans="1:35" x14ac:dyDescent="0.25">
      <c r="A185" t="s">
        <v>117</v>
      </c>
      <c r="AB185" s="8" t="s">
        <v>171</v>
      </c>
      <c r="AC185" s="11">
        <v>0</v>
      </c>
      <c r="AE185" s="8" t="s">
        <v>172</v>
      </c>
      <c r="AF185" s="11">
        <v>0</v>
      </c>
      <c r="AH185" s="8"/>
      <c r="AI185" s="12" t="s">
        <v>177</v>
      </c>
    </row>
    <row r="186" spans="1:35" x14ac:dyDescent="0.25">
      <c r="A186" t="s">
        <v>116</v>
      </c>
      <c r="AB186" s="8"/>
      <c r="AC186" s="11" t="s">
        <v>176</v>
      </c>
      <c r="AE186" s="8"/>
      <c r="AF186" s="12" t="s">
        <v>180</v>
      </c>
      <c r="AH186" s="8"/>
      <c r="AI186" s="11">
        <v>0</v>
      </c>
    </row>
    <row r="187" spans="1:35" x14ac:dyDescent="0.25">
      <c r="B187" t="s">
        <v>119</v>
      </c>
    </row>
    <row r="188" spans="1:35" x14ac:dyDescent="0.25">
      <c r="B188" s="1" t="s">
        <v>118</v>
      </c>
      <c r="AB188" t="s">
        <v>178</v>
      </c>
      <c r="AC188" s="8"/>
      <c r="AD188" s="11">
        <v>0</v>
      </c>
      <c r="AF188" s="18" t="s">
        <v>181</v>
      </c>
    </row>
    <row r="189" spans="1:35" x14ac:dyDescent="0.25">
      <c r="AC189" s="8"/>
      <c r="AD189" s="11" t="s">
        <v>179</v>
      </c>
      <c r="AF189" t="s">
        <v>182</v>
      </c>
    </row>
    <row r="190" spans="1:35" ht="18" x14ac:dyDescent="0.35">
      <c r="B190" s="22" t="s">
        <v>143</v>
      </c>
      <c r="Q190" s="22" t="s">
        <v>162</v>
      </c>
      <c r="AC190" s="8"/>
      <c r="AD190" s="11">
        <v>0</v>
      </c>
      <c r="AF190" t="s">
        <v>183</v>
      </c>
    </row>
    <row r="191" spans="1:35" ht="18" x14ac:dyDescent="0.35">
      <c r="B191" t="s">
        <v>144</v>
      </c>
      <c r="J191" t="s">
        <v>153</v>
      </c>
      <c r="AF191" t="s">
        <v>184</v>
      </c>
    </row>
    <row r="192" spans="1:35" x14ac:dyDescent="0.25">
      <c r="B192" t="s">
        <v>145</v>
      </c>
      <c r="F192" s="2" t="s">
        <v>148</v>
      </c>
      <c r="J192" t="s">
        <v>145</v>
      </c>
      <c r="N192" s="2" t="s">
        <v>154</v>
      </c>
    </row>
    <row r="193" spans="1:28" x14ac:dyDescent="0.25">
      <c r="B193" t="s">
        <v>146</v>
      </c>
      <c r="F193" s="2" t="s">
        <v>147</v>
      </c>
      <c r="J193" t="s">
        <v>146</v>
      </c>
      <c r="N193" s="2" t="s">
        <v>155</v>
      </c>
      <c r="AB193" t="s">
        <v>185</v>
      </c>
    </row>
    <row r="194" spans="1:28" x14ac:dyDescent="0.25">
      <c r="B194" t="s">
        <v>149</v>
      </c>
      <c r="Q194" t="s">
        <v>149</v>
      </c>
      <c r="X194" t="s">
        <v>167</v>
      </c>
      <c r="Y194" t="s">
        <v>168</v>
      </c>
      <c r="Z194">
        <v>0.05</v>
      </c>
      <c r="AB194" s="1" t="s">
        <v>186</v>
      </c>
    </row>
    <row r="195" spans="1:28" ht="18" x14ac:dyDescent="0.35">
      <c r="B195" t="s">
        <v>150</v>
      </c>
      <c r="D195" t="s">
        <v>151</v>
      </c>
      <c r="E195" s="2" t="s">
        <v>152</v>
      </c>
      <c r="I195" t="s">
        <v>158</v>
      </c>
      <c r="J195" t="s">
        <v>5</v>
      </c>
      <c r="K195" s="26">
        <v>3.7500000000000001E-4</v>
      </c>
      <c r="Q195" t="s">
        <v>150</v>
      </c>
      <c r="S195" t="s">
        <v>151</v>
      </c>
      <c r="T195" s="2" t="s">
        <v>170</v>
      </c>
      <c r="X195" t="s">
        <v>165</v>
      </c>
      <c r="Y195" t="s">
        <v>166</v>
      </c>
      <c r="Z195">
        <v>3</v>
      </c>
    </row>
    <row r="196" spans="1:28" ht="18" x14ac:dyDescent="0.35">
      <c r="B196" t="s">
        <v>156</v>
      </c>
      <c r="D196" t="s">
        <v>157</v>
      </c>
      <c r="E196">
        <f>K198</f>
        <v>62.831853071795862</v>
      </c>
      <c r="F196" t="s">
        <v>8</v>
      </c>
      <c r="I196" t="s">
        <v>159</v>
      </c>
      <c r="J196" t="s">
        <v>5</v>
      </c>
      <c r="K196" s="26">
        <v>3.7500000000000001E-4</v>
      </c>
      <c r="Q196" t="s">
        <v>156</v>
      </c>
      <c r="S196" t="s">
        <v>157</v>
      </c>
      <c r="T196">
        <f>Z198</f>
        <v>125.66370614359172</v>
      </c>
      <c r="U196" t="s">
        <v>8</v>
      </c>
      <c r="X196" t="s">
        <v>158</v>
      </c>
      <c r="Y196" t="s">
        <v>5</v>
      </c>
      <c r="Z196" s="26">
        <v>3.7500000000000001E-4</v>
      </c>
    </row>
    <row r="197" spans="1:28" ht="18" x14ac:dyDescent="0.35">
      <c r="D197" t="s">
        <v>151</v>
      </c>
      <c r="E197">
        <f>1/K197*K195/K196*K198</f>
        <v>63.80113568319662</v>
      </c>
      <c r="F197" t="s">
        <v>8</v>
      </c>
      <c r="I197" t="s">
        <v>160</v>
      </c>
      <c r="J197">
        <f>10*PI()/180</f>
        <v>0.17453292519943295</v>
      </c>
      <c r="K197">
        <f>COS(J197)</f>
        <v>0.98480775301220802</v>
      </c>
      <c r="S197" t="s">
        <v>151</v>
      </c>
      <c r="T197" s="26">
        <f>Z194*Z195/Z196/Z198</f>
        <v>3.1830988618379075</v>
      </c>
      <c r="U197" t="s">
        <v>8</v>
      </c>
      <c r="X197" t="s">
        <v>169</v>
      </c>
      <c r="Y197">
        <f>10*PI()/180</f>
        <v>0.17453292519943295</v>
      </c>
      <c r="Z197">
        <f>SIN(Y197)</f>
        <v>0.17364817766693033</v>
      </c>
    </row>
    <row r="198" spans="1:28" x14ac:dyDescent="0.25">
      <c r="I198" t="s">
        <v>161</v>
      </c>
      <c r="J198">
        <v>10</v>
      </c>
      <c r="K198">
        <f>J198*2*PI()</f>
        <v>62.831853071795862</v>
      </c>
      <c r="X198" t="s">
        <v>161</v>
      </c>
      <c r="Y198">
        <v>20</v>
      </c>
      <c r="Z198">
        <f>Y198*2*PI()</f>
        <v>125.66370614359172</v>
      </c>
    </row>
    <row r="199" spans="1:28" x14ac:dyDescent="0.25">
      <c r="I199" t="s">
        <v>163</v>
      </c>
      <c r="X199" t="s">
        <v>164</v>
      </c>
    </row>
    <row r="200" spans="1:28" x14ac:dyDescent="0.25">
      <c r="X200" t="s">
        <v>2</v>
      </c>
      <c r="Y200" t="s">
        <v>6</v>
      </c>
      <c r="Z200">
        <f>Z195*Z194*Z197</f>
        <v>2.6047226650039553E-2</v>
      </c>
    </row>
    <row r="201" spans="1:28" ht="77.25" customHeight="1" x14ac:dyDescent="0.25">
      <c r="A201" s="24" t="s">
        <v>128</v>
      </c>
      <c r="B201" s="24"/>
      <c r="C201" s="24"/>
      <c r="D201" s="24"/>
      <c r="E201" s="24"/>
    </row>
    <row r="202" spans="1:28" s="20" customFormat="1" x14ac:dyDescent="0.25">
      <c r="A202" s="21"/>
      <c r="B202" s="21"/>
      <c r="C202" s="21"/>
      <c r="D202" s="21"/>
      <c r="E202" s="21"/>
    </row>
    <row r="203" spans="1:28" s="20" customFormat="1" x14ac:dyDescent="0.25"/>
    <row r="204" spans="1:28" s="20" customFormat="1" x14ac:dyDescent="0.25"/>
    <row r="205" spans="1:28" s="20" customFormat="1" x14ac:dyDescent="0.25"/>
    <row r="206" spans="1:28" s="20" customFormat="1" x14ac:dyDescent="0.25"/>
    <row r="207" spans="1:28" s="20" customFormat="1" x14ac:dyDescent="0.25"/>
    <row r="208" spans="1:28" s="20" customFormat="1" x14ac:dyDescent="0.25"/>
    <row r="209" spans="1:16" s="20" customFormat="1" x14ac:dyDescent="0.25"/>
    <row r="210" spans="1:16" s="20" customFormat="1" x14ac:dyDescent="0.25"/>
    <row r="211" spans="1:16" s="20" customFormat="1" x14ac:dyDescent="0.25"/>
    <row r="212" spans="1:16" s="20" customFormat="1" x14ac:dyDescent="0.25"/>
    <row r="213" spans="1:16" s="20" customFormat="1" x14ac:dyDescent="0.25"/>
    <row r="214" spans="1:16" s="20" customFormat="1" x14ac:dyDescent="0.25"/>
    <row r="215" spans="1:16" s="20" customFormat="1" x14ac:dyDescent="0.25"/>
    <row r="216" spans="1:16" s="20" customFormat="1" x14ac:dyDescent="0.25"/>
    <row r="217" spans="1:16" s="20" customFormat="1" x14ac:dyDescent="0.25"/>
    <row r="218" spans="1:16" s="20" customFormat="1" x14ac:dyDescent="0.25"/>
    <row r="219" spans="1:16" s="20" customFormat="1" x14ac:dyDescent="0.25"/>
    <row r="220" spans="1:16" x14ac:dyDescent="0.25">
      <c r="A220" t="s">
        <v>137</v>
      </c>
    </row>
    <row r="221" spans="1:16" ht="96" customHeight="1" x14ac:dyDescent="0.25">
      <c r="A221" s="23" t="s">
        <v>136</v>
      </c>
      <c r="B221" s="23"/>
      <c r="C221" s="23"/>
      <c r="D221" s="23"/>
      <c r="E221" s="23"/>
    </row>
    <row r="222" spans="1:16" x14ac:dyDescent="0.25">
      <c r="N222" t="s">
        <v>138</v>
      </c>
    </row>
    <row r="223" spans="1:16" x14ac:dyDescent="0.25">
      <c r="O223" t="s">
        <v>142</v>
      </c>
      <c r="P223" s="1" t="s">
        <v>139</v>
      </c>
    </row>
    <row r="224" spans="1:16" x14ac:dyDescent="0.25">
      <c r="O224" t="s">
        <v>141</v>
      </c>
      <c r="P224" s="1" t="s">
        <v>140</v>
      </c>
    </row>
    <row r="246" spans="1:5" ht="48.75" customHeight="1" x14ac:dyDescent="0.25">
      <c r="A246" s="24" t="s">
        <v>129</v>
      </c>
      <c r="B246" s="24"/>
      <c r="C246" s="24"/>
      <c r="D246" s="24"/>
      <c r="E246" s="24"/>
    </row>
  </sheetData>
  <mergeCells count="16">
    <mergeCell ref="A246:E246"/>
    <mergeCell ref="M48:O51"/>
    <mergeCell ref="N42:O42"/>
    <mergeCell ref="A47:E47"/>
    <mergeCell ref="C49:E53"/>
    <mergeCell ref="A73:E73"/>
    <mergeCell ref="A104:E104"/>
    <mergeCell ref="A105:E105"/>
    <mergeCell ref="A106:E106"/>
    <mergeCell ref="A77:E77"/>
    <mergeCell ref="A221:E221"/>
    <mergeCell ref="A26:E26"/>
    <mergeCell ref="A39:E39"/>
    <mergeCell ref="A42:E42"/>
    <mergeCell ref="A43:E43"/>
    <mergeCell ref="A201:E201"/>
  </mergeCells>
  <hyperlinks>
    <hyperlink ref="A1" r:id="rId1" location=":~:text=These%20forces%20create%20a%20horizontal,%CE%94L%20that%20is%20also%20horizontal."/>
    <hyperlink ref="A7" r:id="rId2"/>
    <hyperlink ref="A5" r:id="rId3" location=":~:text=than%20this%2C%20however.-,Relativistic%20(Einsteinian),near%20a%20large%20rotating%20mass."/>
    <hyperlink ref="E118" r:id="rId4"/>
    <hyperlink ref="B188" r:id="rId5" tooltip="Precess" display="https://en.wikipedia.org/wiki/Precess"/>
    <hyperlink ref="E141" r:id="rId6"/>
    <hyperlink ref="A140" r:id="rId7"/>
    <hyperlink ref="P223" r:id="rId8"/>
    <hyperlink ref="P224" r:id="rId9"/>
    <hyperlink ref="AB194"/>
  </hyperlinks>
  <pageMargins left="0.7" right="0.7" top="0.75" bottom="0.75" header="0.3" footer="0.3"/>
  <pageSetup orientation="portrait" horizontalDpi="300" verticalDpi="300" r:id="rId10"/>
  <drawing r:id="rId1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PUBLIC</dc:creator>
  <cp:lastModifiedBy>Welcome to MLK Library</cp:lastModifiedBy>
  <dcterms:created xsi:type="dcterms:W3CDTF">2025-01-03T17:29:32Z</dcterms:created>
  <dcterms:modified xsi:type="dcterms:W3CDTF">2025-01-11T18:32:23Z</dcterms:modified>
</cp:coreProperties>
</file>