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ropbox\PC\Downloads\CIGRE2024\scripts\FES data\aggregated\"/>
    </mc:Choice>
  </mc:AlternateContent>
  <xr:revisionPtr revIDLastSave="0" documentId="13_ncr:1_{AF6DD2F3-0286-4AA3-B7CD-F1BDFE4C636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ummerPM_30_lea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Q2" i="1"/>
  <c r="R2" i="1"/>
  <c r="O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2" i="1"/>
  <c r="L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</calcChain>
</file>

<file path=xl/sharedStrings.xml><?xml version="1.0" encoding="utf-8"?>
<sst xmlns="http://schemas.openxmlformats.org/spreadsheetml/2006/main" count="32" uniqueCount="32">
  <si>
    <t>Substation</t>
  </si>
  <si>
    <t>P</t>
  </si>
  <si>
    <t>Q</t>
  </si>
  <si>
    <t>storage</t>
  </si>
  <si>
    <t>solar</t>
  </si>
  <si>
    <t>wind</t>
  </si>
  <si>
    <t>hydro</t>
  </si>
  <si>
    <t>other</t>
  </si>
  <si>
    <t>PEHE</t>
  </si>
  <si>
    <t>STEW</t>
  </si>
  <si>
    <t>HAWP</t>
  </si>
  <si>
    <t>HARK</t>
  </si>
  <si>
    <t>BLHI</t>
  </si>
  <si>
    <t>COCK</t>
  </si>
  <si>
    <t>HUNE</t>
  </si>
  <si>
    <t>LOAN</t>
  </si>
  <si>
    <t>NORT</t>
  </si>
  <si>
    <t>STHA</t>
  </si>
  <si>
    <t>TEAL</t>
  </si>
  <si>
    <t>TUMM</t>
  </si>
  <si>
    <t>WYHI</t>
  </si>
  <si>
    <t>BEAU</t>
  </si>
  <si>
    <t>NGET</t>
  </si>
  <si>
    <t>solar (%)</t>
  </si>
  <si>
    <t>wind (%)</t>
  </si>
  <si>
    <t>Average solar</t>
  </si>
  <si>
    <t>Average wind</t>
  </si>
  <si>
    <t>hydro (%)</t>
  </si>
  <si>
    <t>other (%)</t>
  </si>
  <si>
    <t>Average hydro</t>
  </si>
  <si>
    <t>Average other</t>
  </si>
  <si>
    <t>Scotland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</si>
</sst>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33" borderId="0" xfId="0" applyFill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DER penetration </a:t>
            </a:r>
            <a:r>
              <a:rPr lang="en-GB">
                <a:solidFill>
                  <a:srgbClr val="FF0000"/>
                </a:solidFill>
              </a:rPr>
              <a:t>at full capacity</a:t>
            </a:r>
            <a:r>
              <a:rPr lang="en-GB"/>
              <a:t>, summer PM 2030/2031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SummerPM_30_leading!$I$1</c:f>
              <c:strCache>
                <c:ptCount val="1"/>
                <c:pt idx="0">
                  <c:v>solar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SummerPM_30_leading!$A$2:$A$16</c:f>
              <c:strCache>
                <c:ptCount val="15"/>
                <c:pt idx="0">
                  <c:v>PEHE</c:v>
                </c:pt>
                <c:pt idx="1">
                  <c:v>STEW</c:v>
                </c:pt>
                <c:pt idx="2">
                  <c:v>HAWP</c:v>
                </c:pt>
                <c:pt idx="3">
                  <c:v>HARK</c:v>
                </c:pt>
                <c:pt idx="4">
                  <c:v>BLHI</c:v>
                </c:pt>
                <c:pt idx="5">
                  <c:v>COCK</c:v>
                </c:pt>
                <c:pt idx="6">
                  <c:v>HUNE</c:v>
                </c:pt>
                <c:pt idx="7">
                  <c:v>LOAN</c:v>
                </c:pt>
                <c:pt idx="8">
                  <c:v>NORT</c:v>
                </c:pt>
                <c:pt idx="9">
                  <c:v>STHA</c:v>
                </c:pt>
                <c:pt idx="10">
                  <c:v>TEAL</c:v>
                </c:pt>
                <c:pt idx="11">
                  <c:v>TUMM</c:v>
                </c:pt>
                <c:pt idx="12">
                  <c:v>WYHI</c:v>
                </c:pt>
                <c:pt idx="13">
                  <c:v>BEAU</c:v>
                </c:pt>
                <c:pt idx="14">
                  <c:v>NGET</c:v>
                </c:pt>
              </c:strCache>
            </c:strRef>
          </c:cat>
          <c:val>
            <c:numRef>
              <c:f>SummerPM_30_leading!$I$2:$I$16</c:f>
              <c:numCache>
                <c:formatCode>#,##0.0</c:formatCode>
                <c:ptCount val="15"/>
                <c:pt idx="0">
                  <c:v>42.206235011990408</c:v>
                </c:pt>
                <c:pt idx="1">
                  <c:v>57.610062893081761</c:v>
                </c:pt>
                <c:pt idx="2">
                  <c:v>69.053708439897704</c:v>
                </c:pt>
                <c:pt idx="3">
                  <c:v>73.517786561264813</c:v>
                </c:pt>
                <c:pt idx="4">
                  <c:v>131.7829457364341</c:v>
                </c:pt>
                <c:pt idx="5">
                  <c:v>25.993555316863588</c:v>
                </c:pt>
                <c:pt idx="6">
                  <c:v>18.737672583826431</c:v>
                </c:pt>
                <c:pt idx="7">
                  <c:v>29.794149512459374</c:v>
                </c:pt>
                <c:pt idx="8">
                  <c:v>59.876543209876544</c:v>
                </c:pt>
                <c:pt idx="9">
                  <c:v>13.956639566395665</c:v>
                </c:pt>
                <c:pt idx="10">
                  <c:v>69.668682361690045</c:v>
                </c:pt>
                <c:pt idx="11">
                  <c:v>51.111111111111107</c:v>
                </c:pt>
                <c:pt idx="12">
                  <c:v>17.803837953091683</c:v>
                </c:pt>
                <c:pt idx="13">
                  <c:v>24.203821656050955</c:v>
                </c:pt>
                <c:pt idx="14">
                  <c:v>84.365060965921074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B-4D7B-B70B-E7FEC652E615}"/>
            </c:ext>
          </c:extLst>
        </c:ser>
        <c:ser>
          <c:idx val="1"/>
          <c:order val="1"/>
          <c:tx>
            <c:strRef>
              <c:f>SummerPM_30_leading!$J$1</c:f>
              <c:strCache>
                <c:ptCount val="1"/>
                <c:pt idx="0">
                  <c:v>wind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SummerPM_30_leading!$A$2:$A$16</c:f>
              <c:strCache>
                <c:ptCount val="15"/>
                <c:pt idx="0">
                  <c:v>PEHE</c:v>
                </c:pt>
                <c:pt idx="1">
                  <c:v>STEW</c:v>
                </c:pt>
                <c:pt idx="2">
                  <c:v>HAWP</c:v>
                </c:pt>
                <c:pt idx="3">
                  <c:v>HARK</c:v>
                </c:pt>
                <c:pt idx="4">
                  <c:v>BLHI</c:v>
                </c:pt>
                <c:pt idx="5">
                  <c:v>COCK</c:v>
                </c:pt>
                <c:pt idx="6">
                  <c:v>HUNE</c:v>
                </c:pt>
                <c:pt idx="7">
                  <c:v>LOAN</c:v>
                </c:pt>
                <c:pt idx="8">
                  <c:v>NORT</c:v>
                </c:pt>
                <c:pt idx="9">
                  <c:v>STHA</c:v>
                </c:pt>
                <c:pt idx="10">
                  <c:v>TEAL</c:v>
                </c:pt>
                <c:pt idx="11">
                  <c:v>TUMM</c:v>
                </c:pt>
                <c:pt idx="12">
                  <c:v>WYHI</c:v>
                </c:pt>
                <c:pt idx="13">
                  <c:v>BEAU</c:v>
                </c:pt>
                <c:pt idx="14">
                  <c:v>NGET</c:v>
                </c:pt>
              </c:strCache>
            </c:strRef>
          </c:cat>
          <c:val>
            <c:numRef>
              <c:f>SummerPM_30_leading!$J$2:$J$16</c:f>
              <c:numCache>
                <c:formatCode>#,##0.0</c:formatCode>
                <c:ptCount val="15"/>
                <c:pt idx="0">
                  <c:v>48.681055155875299</c:v>
                </c:pt>
                <c:pt idx="1">
                  <c:v>55.094339622641506</c:v>
                </c:pt>
                <c:pt idx="2">
                  <c:v>37.595907928388748</c:v>
                </c:pt>
                <c:pt idx="3">
                  <c:v>44.110671936758891</c:v>
                </c:pt>
                <c:pt idx="4">
                  <c:v>246.51162790697674</c:v>
                </c:pt>
                <c:pt idx="5">
                  <c:v>42.105263157894733</c:v>
                </c:pt>
                <c:pt idx="6">
                  <c:v>63.31360946745562</c:v>
                </c:pt>
                <c:pt idx="7">
                  <c:v>38.461538461538467</c:v>
                </c:pt>
                <c:pt idx="8">
                  <c:v>27.777777777777779</c:v>
                </c:pt>
                <c:pt idx="9">
                  <c:v>41.463414634146339</c:v>
                </c:pt>
                <c:pt idx="10">
                  <c:v>25.832208066694061</c:v>
                </c:pt>
                <c:pt idx="11">
                  <c:v>1.1111111111111112</c:v>
                </c:pt>
                <c:pt idx="12">
                  <c:v>18.550106609808104</c:v>
                </c:pt>
                <c:pt idx="13">
                  <c:v>23.7791932059448</c:v>
                </c:pt>
                <c:pt idx="14">
                  <c:v>13.042357053734927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9B-4D7B-B70B-E7FEC652E615}"/>
            </c:ext>
          </c:extLst>
        </c:ser>
        <c:ser>
          <c:idx val="2"/>
          <c:order val="2"/>
          <c:tx>
            <c:strRef>
              <c:f>SummerPM_30_leading!$K$1</c:f>
              <c:strCache>
                <c:ptCount val="1"/>
                <c:pt idx="0">
                  <c:v>hydro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SummerPM_30_leading!$A$2:$A$16</c:f>
              <c:strCache>
                <c:ptCount val="15"/>
                <c:pt idx="0">
                  <c:v>PEHE</c:v>
                </c:pt>
                <c:pt idx="1">
                  <c:v>STEW</c:v>
                </c:pt>
                <c:pt idx="2">
                  <c:v>HAWP</c:v>
                </c:pt>
                <c:pt idx="3">
                  <c:v>HARK</c:v>
                </c:pt>
                <c:pt idx="4">
                  <c:v>BLHI</c:v>
                </c:pt>
                <c:pt idx="5">
                  <c:v>COCK</c:v>
                </c:pt>
                <c:pt idx="6">
                  <c:v>HUNE</c:v>
                </c:pt>
                <c:pt idx="7">
                  <c:v>LOAN</c:v>
                </c:pt>
                <c:pt idx="8">
                  <c:v>NORT</c:v>
                </c:pt>
                <c:pt idx="9">
                  <c:v>STHA</c:v>
                </c:pt>
                <c:pt idx="10">
                  <c:v>TEAL</c:v>
                </c:pt>
                <c:pt idx="11">
                  <c:v>TUMM</c:v>
                </c:pt>
                <c:pt idx="12">
                  <c:v>WYHI</c:v>
                </c:pt>
                <c:pt idx="13">
                  <c:v>BEAU</c:v>
                </c:pt>
                <c:pt idx="14">
                  <c:v>NGET</c:v>
                </c:pt>
              </c:strCache>
            </c:strRef>
          </c:cat>
          <c:val>
            <c:numRef>
              <c:f>SummerPM_30_leading!$K$2:$K$16</c:f>
              <c:numCache>
                <c:formatCode>#,##0.0</c:formatCode>
                <c:ptCount val="15"/>
                <c:pt idx="0">
                  <c:v>0.71942446043165476</c:v>
                </c:pt>
                <c:pt idx="1">
                  <c:v>0</c:v>
                </c:pt>
                <c:pt idx="2">
                  <c:v>0.25575447570332482</c:v>
                </c:pt>
                <c:pt idx="3">
                  <c:v>2.3715415019762842</c:v>
                </c:pt>
                <c:pt idx="4">
                  <c:v>4.6511627906976747</c:v>
                </c:pt>
                <c:pt idx="5">
                  <c:v>0.10741138560687433</c:v>
                </c:pt>
                <c:pt idx="6">
                  <c:v>6.1143984220907299</c:v>
                </c:pt>
                <c:pt idx="7">
                  <c:v>0.75839653304442034</c:v>
                </c:pt>
                <c:pt idx="8">
                  <c:v>0.15432098765432098</c:v>
                </c:pt>
                <c:pt idx="9">
                  <c:v>16.124661246612465</c:v>
                </c:pt>
                <c:pt idx="10">
                  <c:v>1.9569854595980354</c:v>
                </c:pt>
                <c:pt idx="11">
                  <c:v>105.55555555555556</c:v>
                </c:pt>
                <c:pt idx="12">
                  <c:v>8.4221748400852885</c:v>
                </c:pt>
                <c:pt idx="13">
                  <c:v>21.656050955414013</c:v>
                </c:pt>
                <c:pt idx="14">
                  <c:v>0.29434518615379407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C-48BA-B8A6-A0272974FD02}"/>
            </c:ext>
          </c:extLst>
        </c:ser>
        <c:ser>
          <c:idx val="3"/>
          <c:order val="3"/>
          <c:tx>
            <c:strRef>
              <c:f>SummerPM_30_leading!$L$1</c:f>
              <c:strCache>
                <c:ptCount val="1"/>
                <c:pt idx="0">
                  <c:v>other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SummerPM_30_leading!$A$2:$A$16</c:f>
              <c:strCache>
                <c:ptCount val="15"/>
                <c:pt idx="0">
                  <c:v>PEHE</c:v>
                </c:pt>
                <c:pt idx="1">
                  <c:v>STEW</c:v>
                </c:pt>
                <c:pt idx="2">
                  <c:v>HAWP</c:v>
                </c:pt>
                <c:pt idx="3">
                  <c:v>HARK</c:v>
                </c:pt>
                <c:pt idx="4">
                  <c:v>BLHI</c:v>
                </c:pt>
                <c:pt idx="5">
                  <c:v>COCK</c:v>
                </c:pt>
                <c:pt idx="6">
                  <c:v>HUNE</c:v>
                </c:pt>
                <c:pt idx="7">
                  <c:v>LOAN</c:v>
                </c:pt>
                <c:pt idx="8">
                  <c:v>NORT</c:v>
                </c:pt>
                <c:pt idx="9">
                  <c:v>STHA</c:v>
                </c:pt>
                <c:pt idx="10">
                  <c:v>TEAL</c:v>
                </c:pt>
                <c:pt idx="11">
                  <c:v>TUMM</c:v>
                </c:pt>
                <c:pt idx="12">
                  <c:v>WYHI</c:v>
                </c:pt>
                <c:pt idx="13">
                  <c:v>BEAU</c:v>
                </c:pt>
                <c:pt idx="14">
                  <c:v>NGET</c:v>
                </c:pt>
              </c:strCache>
            </c:strRef>
          </c:cat>
          <c:val>
            <c:numRef>
              <c:f>SummerPM_30_leading!$L$2:$L$16</c:f>
              <c:numCache>
                <c:formatCode>#,##0.0</c:formatCode>
                <c:ptCount val="15"/>
                <c:pt idx="0">
                  <c:v>8.6330935251798557</c:v>
                </c:pt>
                <c:pt idx="1">
                  <c:v>16.60377358490566</c:v>
                </c:pt>
                <c:pt idx="2">
                  <c:v>13.043478260869565</c:v>
                </c:pt>
                <c:pt idx="3">
                  <c:v>15.810276679841898</c:v>
                </c:pt>
                <c:pt idx="4">
                  <c:v>42.63565891472868</c:v>
                </c:pt>
                <c:pt idx="5">
                  <c:v>9.1299677765843175</c:v>
                </c:pt>
                <c:pt idx="6">
                  <c:v>13.412228796844181</c:v>
                </c:pt>
                <c:pt idx="7">
                  <c:v>13.001083423618635</c:v>
                </c:pt>
                <c:pt idx="8">
                  <c:v>102.77777777777777</c:v>
                </c:pt>
                <c:pt idx="9">
                  <c:v>12.737127371273713</c:v>
                </c:pt>
                <c:pt idx="10">
                  <c:v>10.176324389909782</c:v>
                </c:pt>
                <c:pt idx="11">
                  <c:v>10</c:v>
                </c:pt>
                <c:pt idx="12">
                  <c:v>3.9445628997867805</c:v>
                </c:pt>
                <c:pt idx="13">
                  <c:v>2.547770700636943</c:v>
                </c:pt>
                <c:pt idx="14">
                  <c:v>25.40225004753805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C-48BA-B8A6-A0272974F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31888"/>
        <c:axId val="34992592"/>
      </c:lineChart>
      <c:catAx>
        <c:axId val="2873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92592"/>
        <c:crosses val="autoZero"/>
        <c:auto val="1"/>
        <c:lblAlgn val="ctr"/>
        <c:lblOffset val="100"/>
        <c:noMultiLvlLbl val="0"/>
      </c:catAx>
      <c:valAx>
        <c:axId val="349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3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245745</xdr:colOff>
      <xdr:row>2</xdr:row>
      <xdr:rowOff>27622</xdr:rowOff>
    </xdr:from>
    <xdr:to>
      <xdr:col>19</xdr:col>
      <xdr:colOff>281940</xdr:colOff>
      <xdr:row>17</xdr:row>
      <xdr:rowOff>60007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D47DD2-37E8-0349-C9C6-B60ABBC0A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"/>
  <sheetViews>
    <sheetView tabSelected="1" workbookViewId="0">
      <selection activeCell="G12" sqref="G12"/>
    </sheetView>
  </sheetViews>
  <sheetFormatPr defaultRowHeight="14.4" x14ac:dyDescent="0.3"/>
  <cols>
    <col min="15" max="15" width="12.77734375" bestFit="1" customWidth="1"/>
    <col min="16" max="16" width="12.88671875" bestFit="1" customWidth="1"/>
    <col min="17" max="17" width="13.5546875" bestFit="1" customWidth="1"/>
    <col min="18" max="18" width="13.33203125" bestFit="1" customWidth="1"/>
    <col min="20" max="20" width="12.77734375" bestFit="1" customWidth="1"/>
    <col min="21" max="21" width="12.88671875" bestFit="1" customWidth="1"/>
    <col min="22" max="22" width="13.5546875" bestFit="1" customWidth="1"/>
    <col min="23" max="23" width="13.3320312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23</v>
      </c>
      <c r="J1" t="s">
        <v>24</v>
      </c>
      <c r="K1" t="s">
        <v>27</v>
      </c>
      <c r="L1" t="s">
        <v>28</v>
      </c>
      <c r="N1" s="2" t="s">
        <v>31</v>
      </c>
      <c r="O1" t="s">
        <v>25</v>
      </c>
      <c r="P1" t="s">
        <v>26</v>
      </c>
      <c r="Q1" t="s">
        <v>29</v>
      </c>
      <c r="R1" t="s">
        <v>30</v>
      </c>
    </row>
    <row r="2" spans="1:18" x14ac:dyDescent="0.3">
      <c r="A2" t="s">
        <v>8</v>
      </c>
      <c r="B2">
        <v>417</v>
      </c>
      <c r="C2">
        <v>77.7</v>
      </c>
      <c r="D2">
        <v>14</v>
      </c>
      <c r="E2">
        <v>176</v>
      </c>
      <c r="F2">
        <v>203</v>
      </c>
      <c r="G2">
        <v>3</v>
      </c>
      <c r="H2">
        <v>36</v>
      </c>
      <c r="I2" s="1">
        <f>E2/$B2*100</f>
        <v>42.206235011990408</v>
      </c>
      <c r="J2" s="1">
        <f>F2/$B2*100</f>
        <v>48.681055155875299</v>
      </c>
      <c r="K2" s="1">
        <f t="shared" ref="K2:L2" si="0">G2/$B2*100</f>
        <v>0.71942446043165476</v>
      </c>
      <c r="L2" s="1">
        <f t="shared" si="0"/>
        <v>8.6330935251798557</v>
      </c>
      <c r="M2" s="1"/>
      <c r="N2" s="2"/>
      <c r="O2" s="1">
        <f>SUM(E2:E15)/SUM($B2:$B15)</f>
        <v>0.43294543402494179</v>
      </c>
      <c r="P2" s="1">
        <f t="shared" ref="P2:R2" si="1">SUM(F2:F15)/SUM($B2:$B15)</f>
        <v>0.41546768959068953</v>
      </c>
      <c r="Q2" s="1">
        <f t="shared" si="1"/>
        <v>5.5403307520342157E-2</v>
      </c>
      <c r="R2" s="1">
        <f t="shared" si="1"/>
        <v>0.18471576960905828</v>
      </c>
    </row>
    <row r="3" spans="1:18" x14ac:dyDescent="0.3">
      <c r="A3" t="s">
        <v>9</v>
      </c>
      <c r="B3">
        <v>795</v>
      </c>
      <c r="C3">
        <v>-77.099999999999994</v>
      </c>
      <c r="D3">
        <v>111</v>
      </c>
      <c r="E3">
        <v>458</v>
      </c>
      <c r="F3">
        <v>438</v>
      </c>
      <c r="G3">
        <v>0</v>
      </c>
      <c r="H3">
        <v>132</v>
      </c>
      <c r="I3" s="1">
        <f t="shared" ref="I3:J16" si="2">E3/$B3*100</f>
        <v>57.610062893081761</v>
      </c>
      <c r="J3" s="1">
        <f t="shared" si="2"/>
        <v>55.094339622641506</v>
      </c>
      <c r="K3" s="1">
        <f t="shared" ref="K3:K16" si="3">G3/$B3*100</f>
        <v>0</v>
      </c>
      <c r="L3" s="1">
        <f t="shared" ref="L3:L16" si="4">H3/$B3*100</f>
        <v>16.60377358490566</v>
      </c>
      <c r="M3" s="1"/>
    </row>
    <row r="4" spans="1:18" x14ac:dyDescent="0.3">
      <c r="A4" t="s">
        <v>10</v>
      </c>
      <c r="B4">
        <v>391</v>
      </c>
      <c r="C4">
        <v>-43</v>
      </c>
      <c r="D4">
        <v>42</v>
      </c>
      <c r="E4">
        <v>270</v>
      </c>
      <c r="F4">
        <v>147</v>
      </c>
      <c r="G4">
        <v>1</v>
      </c>
      <c r="H4">
        <v>51</v>
      </c>
      <c r="I4" s="1">
        <f t="shared" si="2"/>
        <v>69.053708439897704</v>
      </c>
      <c r="J4" s="1">
        <f t="shared" si="2"/>
        <v>37.595907928388748</v>
      </c>
      <c r="K4" s="1">
        <f t="shared" si="3"/>
        <v>0.25575447570332482</v>
      </c>
      <c r="L4" s="1">
        <f t="shared" si="4"/>
        <v>13.043478260869565</v>
      </c>
      <c r="M4" s="1"/>
    </row>
    <row r="5" spans="1:18" x14ac:dyDescent="0.3">
      <c r="A5" t="s">
        <v>11</v>
      </c>
      <c r="B5">
        <v>1265</v>
      </c>
      <c r="C5">
        <v>130.9</v>
      </c>
      <c r="D5">
        <v>94</v>
      </c>
      <c r="E5">
        <v>930</v>
      </c>
      <c r="F5">
        <v>558</v>
      </c>
      <c r="G5">
        <v>30</v>
      </c>
      <c r="H5">
        <v>200</v>
      </c>
      <c r="I5" s="1">
        <f t="shared" si="2"/>
        <v>73.517786561264813</v>
      </c>
      <c r="J5" s="1">
        <f t="shared" si="2"/>
        <v>44.110671936758891</v>
      </c>
      <c r="K5" s="1">
        <f t="shared" si="3"/>
        <v>2.3715415019762842</v>
      </c>
      <c r="L5" s="1">
        <f t="shared" si="4"/>
        <v>15.810276679841898</v>
      </c>
      <c r="M5" s="1"/>
    </row>
    <row r="6" spans="1:18" x14ac:dyDescent="0.3">
      <c r="A6" t="s">
        <v>12</v>
      </c>
      <c r="B6">
        <v>129</v>
      </c>
      <c r="C6">
        <v>40.299999999999997</v>
      </c>
      <c r="D6">
        <v>27</v>
      </c>
      <c r="E6">
        <v>170</v>
      </c>
      <c r="F6">
        <v>318</v>
      </c>
      <c r="G6">
        <v>6</v>
      </c>
      <c r="H6">
        <v>55</v>
      </c>
      <c r="I6" s="1">
        <f t="shared" si="2"/>
        <v>131.7829457364341</v>
      </c>
      <c r="J6" s="1">
        <f t="shared" si="2"/>
        <v>246.51162790697674</v>
      </c>
      <c r="K6" s="1">
        <f t="shared" si="3"/>
        <v>4.6511627906976747</v>
      </c>
      <c r="L6" s="1">
        <f t="shared" si="4"/>
        <v>42.63565891472868</v>
      </c>
      <c r="M6" s="1"/>
    </row>
    <row r="7" spans="1:18" x14ac:dyDescent="0.3">
      <c r="A7" t="s">
        <v>13</v>
      </c>
      <c r="B7">
        <v>931</v>
      </c>
      <c r="C7">
        <v>-151.5</v>
      </c>
      <c r="D7">
        <v>40</v>
      </c>
      <c r="E7">
        <v>242</v>
      </c>
      <c r="F7">
        <v>392</v>
      </c>
      <c r="G7">
        <v>1</v>
      </c>
      <c r="H7">
        <v>85</v>
      </c>
      <c r="I7" s="1">
        <f t="shared" si="2"/>
        <v>25.993555316863588</v>
      </c>
      <c r="J7" s="1">
        <f t="shared" si="2"/>
        <v>42.105263157894733</v>
      </c>
      <c r="K7" s="1">
        <f t="shared" si="3"/>
        <v>0.10741138560687433</v>
      </c>
      <c r="L7" s="1">
        <f t="shared" si="4"/>
        <v>9.1299677765843175</v>
      </c>
      <c r="M7" s="1"/>
    </row>
    <row r="8" spans="1:18" x14ac:dyDescent="0.3">
      <c r="A8" t="s">
        <v>14</v>
      </c>
      <c r="B8">
        <v>507</v>
      </c>
      <c r="C8">
        <v>117.8</v>
      </c>
      <c r="D8">
        <v>42</v>
      </c>
      <c r="E8">
        <v>95</v>
      </c>
      <c r="F8">
        <v>321</v>
      </c>
      <c r="G8">
        <v>31</v>
      </c>
      <c r="H8">
        <v>68</v>
      </c>
      <c r="I8" s="1">
        <f t="shared" si="2"/>
        <v>18.737672583826431</v>
      </c>
      <c r="J8" s="1">
        <f t="shared" si="2"/>
        <v>63.31360946745562</v>
      </c>
      <c r="K8" s="1">
        <f t="shared" si="3"/>
        <v>6.1143984220907299</v>
      </c>
      <c r="L8" s="1">
        <f t="shared" si="4"/>
        <v>13.412228796844181</v>
      </c>
      <c r="M8" s="1"/>
    </row>
    <row r="9" spans="1:18" x14ac:dyDescent="0.3">
      <c r="A9" t="s">
        <v>15</v>
      </c>
      <c r="B9">
        <v>923</v>
      </c>
      <c r="C9">
        <v>47.7</v>
      </c>
      <c r="D9">
        <v>59</v>
      </c>
      <c r="E9">
        <v>275</v>
      </c>
      <c r="F9">
        <v>355</v>
      </c>
      <c r="G9">
        <v>7</v>
      </c>
      <c r="H9">
        <v>120</v>
      </c>
      <c r="I9" s="1">
        <f t="shared" si="2"/>
        <v>29.794149512459374</v>
      </c>
      <c r="J9" s="1">
        <f t="shared" si="2"/>
        <v>38.461538461538467</v>
      </c>
      <c r="K9" s="1">
        <f t="shared" si="3"/>
        <v>0.75839653304442034</v>
      </c>
      <c r="L9" s="1">
        <f t="shared" si="4"/>
        <v>13.001083423618635</v>
      </c>
      <c r="M9" s="1"/>
    </row>
    <row r="10" spans="1:18" x14ac:dyDescent="0.3">
      <c r="A10" t="s">
        <v>16</v>
      </c>
      <c r="B10">
        <v>648</v>
      </c>
      <c r="C10">
        <v>-82.4</v>
      </c>
      <c r="D10">
        <v>148</v>
      </c>
      <c r="E10">
        <v>388</v>
      </c>
      <c r="F10">
        <v>180</v>
      </c>
      <c r="G10">
        <v>1</v>
      </c>
      <c r="H10">
        <v>666</v>
      </c>
      <c r="I10" s="1">
        <f t="shared" si="2"/>
        <v>59.876543209876544</v>
      </c>
      <c r="J10" s="1">
        <f t="shared" si="2"/>
        <v>27.777777777777779</v>
      </c>
      <c r="K10" s="1">
        <f t="shared" si="3"/>
        <v>0.15432098765432098</v>
      </c>
      <c r="L10" s="1">
        <f t="shared" si="4"/>
        <v>102.77777777777777</v>
      </c>
      <c r="M10" s="1"/>
    </row>
    <row r="11" spans="1:18" x14ac:dyDescent="0.3">
      <c r="A11" t="s">
        <v>17</v>
      </c>
      <c r="B11">
        <v>738</v>
      </c>
      <c r="C11">
        <v>-23.2</v>
      </c>
      <c r="D11">
        <v>5</v>
      </c>
      <c r="E11">
        <v>103</v>
      </c>
      <c r="F11">
        <v>306</v>
      </c>
      <c r="G11">
        <v>119</v>
      </c>
      <c r="H11">
        <v>94</v>
      </c>
      <c r="I11" s="1">
        <f t="shared" si="2"/>
        <v>13.956639566395665</v>
      </c>
      <c r="J11" s="1">
        <f t="shared" si="2"/>
        <v>41.463414634146339</v>
      </c>
      <c r="K11" s="1">
        <f t="shared" si="3"/>
        <v>16.124661246612465</v>
      </c>
      <c r="L11" s="1">
        <f t="shared" si="4"/>
        <v>12.737127371273713</v>
      </c>
      <c r="M11" s="1"/>
    </row>
    <row r="12" spans="1:18" x14ac:dyDescent="0.3">
      <c r="A12" t="s">
        <v>18</v>
      </c>
      <c r="B12">
        <v>510.99</v>
      </c>
      <c r="C12">
        <v>155.599999999999</v>
      </c>
      <c r="D12">
        <v>20</v>
      </c>
      <c r="E12">
        <v>356</v>
      </c>
      <c r="F12">
        <v>132</v>
      </c>
      <c r="G12">
        <v>10</v>
      </c>
      <c r="H12">
        <v>52</v>
      </c>
      <c r="I12" s="1">
        <f t="shared" si="2"/>
        <v>69.668682361690045</v>
      </c>
      <c r="J12" s="1">
        <f t="shared" si="2"/>
        <v>25.832208066694061</v>
      </c>
      <c r="K12" s="1">
        <f t="shared" si="3"/>
        <v>1.9569854595980354</v>
      </c>
      <c r="L12" s="1">
        <f t="shared" si="4"/>
        <v>10.176324389909782</v>
      </c>
      <c r="M12" s="1"/>
    </row>
    <row r="13" spans="1:18" x14ac:dyDescent="0.3">
      <c r="A13" t="s">
        <v>19</v>
      </c>
      <c r="B13">
        <v>90</v>
      </c>
      <c r="C13">
        <v>260.099999999999</v>
      </c>
      <c r="D13">
        <v>0</v>
      </c>
      <c r="E13">
        <v>46</v>
      </c>
      <c r="F13">
        <v>1</v>
      </c>
      <c r="G13">
        <v>95</v>
      </c>
      <c r="H13">
        <v>9</v>
      </c>
      <c r="I13" s="1">
        <f t="shared" si="2"/>
        <v>51.111111111111107</v>
      </c>
      <c r="J13" s="1">
        <f t="shared" si="2"/>
        <v>1.1111111111111112</v>
      </c>
      <c r="K13" s="1">
        <f t="shared" si="3"/>
        <v>105.55555555555556</v>
      </c>
      <c r="L13" s="1">
        <f t="shared" si="4"/>
        <v>10</v>
      </c>
      <c r="M13" s="1"/>
    </row>
    <row r="14" spans="1:18" x14ac:dyDescent="0.3">
      <c r="A14" t="s">
        <v>20</v>
      </c>
      <c r="B14">
        <v>938</v>
      </c>
      <c r="C14">
        <v>-25.599999999999898</v>
      </c>
      <c r="D14">
        <v>82</v>
      </c>
      <c r="E14">
        <v>167</v>
      </c>
      <c r="F14">
        <v>174</v>
      </c>
      <c r="G14">
        <v>79</v>
      </c>
      <c r="H14">
        <v>37</v>
      </c>
      <c r="I14" s="1">
        <f t="shared" si="2"/>
        <v>17.803837953091683</v>
      </c>
      <c r="J14" s="1">
        <f t="shared" si="2"/>
        <v>18.550106609808104</v>
      </c>
      <c r="K14" s="1">
        <f t="shared" si="3"/>
        <v>8.4221748400852885</v>
      </c>
      <c r="L14" s="1">
        <f t="shared" si="4"/>
        <v>3.9445628997867805</v>
      </c>
      <c r="M14" s="1"/>
    </row>
    <row r="15" spans="1:18" x14ac:dyDescent="0.3">
      <c r="A15" t="s">
        <v>21</v>
      </c>
      <c r="B15">
        <v>471</v>
      </c>
      <c r="C15">
        <v>89.4</v>
      </c>
      <c r="D15">
        <v>4</v>
      </c>
      <c r="E15">
        <v>114</v>
      </c>
      <c r="F15">
        <v>112</v>
      </c>
      <c r="G15">
        <v>102</v>
      </c>
      <c r="H15">
        <v>12</v>
      </c>
      <c r="I15" s="1">
        <f t="shared" si="2"/>
        <v>24.203821656050955</v>
      </c>
      <c r="J15" s="1">
        <f t="shared" si="2"/>
        <v>23.7791932059448</v>
      </c>
      <c r="K15" s="1">
        <f t="shared" si="3"/>
        <v>21.656050955414013</v>
      </c>
      <c r="L15" s="1">
        <f t="shared" si="4"/>
        <v>2.547770700636943</v>
      </c>
      <c r="M15" s="1"/>
    </row>
    <row r="16" spans="1:18" x14ac:dyDescent="0.3">
      <c r="A16" t="s">
        <v>22</v>
      </c>
      <c r="B16">
        <v>38390.300000000003</v>
      </c>
      <c r="C16">
        <v>-1379.19999999999</v>
      </c>
      <c r="D16">
        <v>6036</v>
      </c>
      <c r="E16">
        <v>32388</v>
      </c>
      <c r="F16">
        <v>5007</v>
      </c>
      <c r="G16">
        <v>113</v>
      </c>
      <c r="H16">
        <v>9752</v>
      </c>
      <c r="I16" s="1">
        <f t="shared" si="2"/>
        <v>84.365060965921074</v>
      </c>
      <c r="J16" s="1">
        <f t="shared" si="2"/>
        <v>13.042357053734927</v>
      </c>
      <c r="K16" s="1">
        <f t="shared" si="3"/>
        <v>0.29434518615379407</v>
      </c>
      <c r="L16" s="1">
        <f t="shared" si="4"/>
        <v>25.40225004753805</v>
      </c>
      <c r="M16" s="1"/>
    </row>
  </sheetData>
  <mergeCells count="1">
    <mergeCell ref="N1:N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SummerPM_30_leading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Sabot Frédéric</cp:lastModifiedBy>
  <dcterms:created xsi:type="dcterms:W3CDTF">2023-12-12T10:54:13Z</dcterms:created>
  <dcterms:modified xsi:type="dcterms:W3CDTF">2023-12-12T11:26:56Z</dcterms:modified>
</cp:coreProperties>
</file>