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ngª.Informatica\3.ano\1ºsemestre\Gestão de Projecto\2016-2017\Projeto\"/>
    </mc:Choice>
  </mc:AlternateContent>
  <bookViews>
    <workbookView xWindow="0" yWindow="0" windowWidth="19200" windowHeight="823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" i="1" l="1"/>
  <c r="J48" i="1"/>
  <c r="M48" i="1" s="1"/>
  <c r="H48" i="1"/>
  <c r="L47" i="1"/>
  <c r="J47" i="1"/>
  <c r="M47" i="1" s="1"/>
  <c r="H47" i="1"/>
  <c r="L46" i="1"/>
  <c r="J46" i="1"/>
  <c r="M46" i="1" s="1"/>
  <c r="H46" i="1"/>
  <c r="L45" i="1"/>
  <c r="J45" i="1"/>
  <c r="M45" i="1" s="1"/>
  <c r="H45" i="1"/>
  <c r="L44" i="1"/>
  <c r="K44" i="1"/>
  <c r="F44" i="1"/>
  <c r="H44" i="1" s="1"/>
  <c r="L43" i="1"/>
  <c r="J43" i="1"/>
  <c r="M43" i="1" s="1"/>
  <c r="H43" i="1"/>
  <c r="L42" i="1"/>
  <c r="J42" i="1"/>
  <c r="M42" i="1" s="1"/>
  <c r="H42" i="1"/>
  <c r="L41" i="1"/>
  <c r="J41" i="1"/>
  <c r="M41" i="1" s="1"/>
  <c r="H41" i="1"/>
  <c r="L40" i="1"/>
  <c r="J40" i="1"/>
  <c r="M40" i="1" s="1"/>
  <c r="H40" i="1"/>
  <c r="L39" i="1"/>
  <c r="K39" i="1"/>
  <c r="F39" i="1"/>
  <c r="H39" i="1" s="1"/>
  <c r="L38" i="1"/>
  <c r="J38" i="1"/>
  <c r="M38" i="1" s="1"/>
  <c r="H38" i="1"/>
  <c r="L37" i="1"/>
  <c r="J37" i="1"/>
  <c r="M37" i="1" s="1"/>
  <c r="H37" i="1"/>
  <c r="L36" i="1"/>
  <c r="K36" i="1"/>
  <c r="F36" i="1"/>
  <c r="H36" i="1" s="1"/>
  <c r="L35" i="1"/>
  <c r="J35" i="1"/>
  <c r="M35" i="1" s="1"/>
  <c r="H35" i="1"/>
  <c r="L34" i="1"/>
  <c r="J34" i="1"/>
  <c r="M34" i="1" s="1"/>
  <c r="H34" i="1"/>
  <c r="L33" i="1"/>
  <c r="J33" i="1"/>
  <c r="M33" i="1" s="1"/>
  <c r="H33" i="1"/>
  <c r="L32" i="1"/>
  <c r="K32" i="1"/>
  <c r="F32" i="1"/>
  <c r="H32" i="1" s="1"/>
  <c r="L31" i="1"/>
  <c r="J31" i="1"/>
  <c r="M31" i="1" s="1"/>
  <c r="H31" i="1"/>
  <c r="L30" i="1"/>
  <c r="J30" i="1"/>
  <c r="M30" i="1" s="1"/>
  <c r="H30" i="1"/>
  <c r="L29" i="1"/>
  <c r="K29" i="1"/>
  <c r="F29" i="1"/>
  <c r="H29" i="1" s="1"/>
  <c r="L28" i="1"/>
  <c r="J28" i="1"/>
  <c r="M28" i="1" s="1"/>
  <c r="H28" i="1"/>
  <c r="L27" i="1"/>
  <c r="J27" i="1"/>
  <c r="M27" i="1" s="1"/>
  <c r="H27" i="1"/>
  <c r="L26" i="1"/>
  <c r="K26" i="1"/>
  <c r="F26" i="1"/>
  <c r="H26" i="1" s="1"/>
  <c r="L25" i="1"/>
  <c r="J25" i="1"/>
  <c r="M25" i="1" s="1"/>
  <c r="H25" i="1"/>
  <c r="L24" i="1"/>
  <c r="J24" i="1"/>
  <c r="M24" i="1" s="1"/>
  <c r="H24" i="1"/>
  <c r="L23" i="1"/>
  <c r="J23" i="1"/>
  <c r="M23" i="1" s="1"/>
  <c r="H23" i="1"/>
  <c r="L22" i="1"/>
  <c r="J22" i="1"/>
  <c r="M22" i="1" s="1"/>
  <c r="H22" i="1"/>
  <c r="L21" i="1"/>
  <c r="K21" i="1"/>
  <c r="F21" i="1"/>
  <c r="H21" i="1" s="1"/>
  <c r="L20" i="1"/>
  <c r="J20" i="1"/>
  <c r="M20" i="1" s="1"/>
  <c r="H20" i="1"/>
  <c r="L19" i="1"/>
  <c r="J19" i="1"/>
  <c r="M19" i="1" s="1"/>
  <c r="H19" i="1"/>
  <c r="L18" i="1"/>
  <c r="J18" i="1"/>
  <c r="M18" i="1" s="1"/>
  <c r="H18" i="1"/>
  <c r="L17" i="1"/>
  <c r="J17" i="1"/>
  <c r="M17" i="1" s="1"/>
  <c r="H17" i="1"/>
  <c r="L16" i="1"/>
  <c r="J16" i="1"/>
  <c r="M16" i="1" s="1"/>
  <c r="H16" i="1"/>
  <c r="L15" i="1"/>
  <c r="J15" i="1"/>
  <c r="M15" i="1" s="1"/>
  <c r="H15" i="1"/>
  <c r="L14" i="1"/>
  <c r="J14" i="1"/>
  <c r="M14" i="1" s="1"/>
  <c r="H14" i="1"/>
  <c r="L13" i="1"/>
  <c r="K13" i="1"/>
  <c r="F13" i="1"/>
  <c r="H13" i="1" s="1"/>
  <c r="L12" i="1"/>
  <c r="J12" i="1"/>
  <c r="M12" i="1" s="1"/>
  <c r="H12" i="1"/>
  <c r="L11" i="1"/>
  <c r="J11" i="1"/>
  <c r="M11" i="1" s="1"/>
  <c r="H11" i="1"/>
  <c r="L10" i="1"/>
  <c r="K10" i="1"/>
  <c r="F10" i="1"/>
  <c r="H10" i="1" s="1"/>
  <c r="L9" i="1"/>
  <c r="J9" i="1"/>
  <c r="M9" i="1" s="1"/>
  <c r="H9" i="1"/>
  <c r="L8" i="1"/>
  <c r="J8" i="1"/>
  <c r="M8" i="1" s="1"/>
  <c r="H8" i="1"/>
  <c r="L7" i="1"/>
  <c r="J7" i="1"/>
  <c r="M7" i="1" s="1"/>
  <c r="H7" i="1"/>
  <c r="L6" i="1"/>
  <c r="J6" i="1"/>
  <c r="M6" i="1" s="1"/>
  <c r="H6" i="1"/>
  <c r="L5" i="1"/>
  <c r="K5" i="1"/>
  <c r="F5" i="1"/>
  <c r="H5" i="1" s="1"/>
  <c r="L4" i="1"/>
  <c r="K4" i="1"/>
  <c r="F4" i="1"/>
  <c r="H4" i="1" s="1"/>
  <c r="L3" i="1"/>
  <c r="J3" i="1"/>
  <c r="M3" i="1" s="1"/>
  <c r="H3" i="1"/>
  <c r="L2" i="1"/>
  <c r="J2" i="1"/>
  <c r="M2" i="1" s="1"/>
  <c r="H2" i="1"/>
  <c r="J4" i="1" l="1"/>
  <c r="M4" i="1" s="1"/>
  <c r="J5" i="1"/>
  <c r="M5" i="1" s="1"/>
  <c r="J10" i="1"/>
  <c r="M10" i="1" s="1"/>
  <c r="J13" i="1"/>
  <c r="M13" i="1" s="1"/>
  <c r="J21" i="1"/>
  <c r="M21" i="1" s="1"/>
  <c r="J26" i="1"/>
  <c r="M26" i="1" s="1"/>
  <c r="J29" i="1"/>
  <c r="M29" i="1" s="1"/>
  <c r="J32" i="1"/>
  <c r="M32" i="1" s="1"/>
  <c r="J36" i="1"/>
  <c r="M36" i="1" s="1"/>
  <c r="J39" i="1"/>
  <c r="M39" i="1" s="1"/>
  <c r="J44" i="1"/>
  <c r="M44" i="1" s="1"/>
</calcChain>
</file>

<file path=xl/sharedStrings.xml><?xml version="1.0" encoding="utf-8"?>
<sst xmlns="http://schemas.openxmlformats.org/spreadsheetml/2006/main" count="212" uniqueCount="171">
  <si>
    <t>WBS</t>
  </si>
  <si>
    <t>Code</t>
  </si>
  <si>
    <t>Name</t>
  </si>
  <si>
    <t>Start</t>
  </si>
  <si>
    <t>Finish</t>
  </si>
  <si>
    <t>Duration</t>
  </si>
  <si>
    <t>Cost</t>
  </si>
  <si>
    <t>Cost+Gestor</t>
  </si>
  <si>
    <t>Atribuições</t>
  </si>
  <si>
    <t>Otimista</t>
  </si>
  <si>
    <t>Media</t>
  </si>
  <si>
    <t>Pesimista</t>
  </si>
  <si>
    <t>Tempo real</t>
  </si>
  <si>
    <t>1</t>
  </si>
  <si>
    <t>A</t>
  </si>
  <si>
    <t>Projecto_Facebook</t>
  </si>
  <si>
    <t>1.1</t>
  </si>
  <si>
    <t>B</t>
  </si>
  <si>
    <t>Especificações</t>
  </si>
  <si>
    <t>1.1.1</t>
  </si>
  <si>
    <t>C</t>
  </si>
  <si>
    <t>Modelo de Dados</t>
  </si>
  <si>
    <t>1.1.1.1</t>
  </si>
  <si>
    <t>D</t>
  </si>
  <si>
    <t>Definir Tabelas</t>
  </si>
  <si>
    <t>1.1.1.1.1</t>
  </si>
  <si>
    <t>E</t>
  </si>
  <si>
    <t>Amigos</t>
  </si>
  <si>
    <t>1.1.1.1.2</t>
  </si>
  <si>
    <t>F</t>
  </si>
  <si>
    <t>Convites</t>
  </si>
  <si>
    <t>1.1.1.1.3</t>
  </si>
  <si>
    <t>G</t>
  </si>
  <si>
    <t>Post's</t>
  </si>
  <si>
    <t>1.1.1.1.4</t>
  </si>
  <si>
    <t>H</t>
  </si>
  <si>
    <t>Utilizador</t>
  </si>
  <si>
    <t>1.1.1.2</t>
  </si>
  <si>
    <t>I</t>
  </si>
  <si>
    <t>Definir Programa (Wamp Server, MySQL, SQLServer)</t>
  </si>
  <si>
    <t>1.1.1.2.1</t>
  </si>
  <si>
    <t>J</t>
  </si>
  <si>
    <t>SQLServer</t>
  </si>
  <si>
    <t>1.1.1.2.2</t>
  </si>
  <si>
    <t>K</t>
  </si>
  <si>
    <t>Wamp Server</t>
  </si>
  <si>
    <t>1.1.2</t>
  </si>
  <si>
    <t>L</t>
  </si>
  <si>
    <t>Sistema de Login</t>
  </si>
  <si>
    <t>1.1.2.1</t>
  </si>
  <si>
    <t>M</t>
  </si>
  <si>
    <t>Definir Layout</t>
  </si>
  <si>
    <t>1.1.2.1.1</t>
  </si>
  <si>
    <t>N</t>
  </si>
  <si>
    <t>Área de Login</t>
  </si>
  <si>
    <t>1.1.2.1.2</t>
  </si>
  <si>
    <t>O</t>
  </si>
  <si>
    <t>Áre de Registo</t>
  </si>
  <si>
    <t>1.1.2.2</t>
  </si>
  <si>
    <t>P</t>
  </si>
  <si>
    <t>Definir Programação (HTML, Jquery, PHP, etc...)</t>
  </si>
  <si>
    <t>1.1.2.2.1</t>
  </si>
  <si>
    <t>Q</t>
  </si>
  <si>
    <t>HTML</t>
  </si>
  <si>
    <t>1.1.2.2.2</t>
  </si>
  <si>
    <t>R</t>
  </si>
  <si>
    <t>PHP</t>
  </si>
  <si>
    <t>1.1.3</t>
  </si>
  <si>
    <t>S</t>
  </si>
  <si>
    <t>Página WEB</t>
  </si>
  <si>
    <t>1.1.3.1</t>
  </si>
  <si>
    <t>T</t>
  </si>
  <si>
    <t>1.1.3.1.1</t>
  </si>
  <si>
    <t>U</t>
  </si>
  <si>
    <t>Página de Pedidos/Amigos</t>
  </si>
  <si>
    <t>1.1.3.1.2</t>
  </si>
  <si>
    <t>V</t>
  </si>
  <si>
    <t>Página de Post's</t>
  </si>
  <si>
    <t>1.1.3.1.3</t>
  </si>
  <si>
    <t>X</t>
  </si>
  <si>
    <t>Página de Perfil</t>
  </si>
  <si>
    <t>1.1.3.1.4</t>
  </si>
  <si>
    <t>Y</t>
  </si>
  <si>
    <t>Página Principal</t>
  </si>
  <si>
    <t>1.1.3.2</t>
  </si>
  <si>
    <t>Z</t>
  </si>
  <si>
    <t>Definir Programação (HTML, AJAX, PHP, etc...)</t>
  </si>
  <si>
    <t>1.1.3.2.1</t>
  </si>
  <si>
    <t>A_A</t>
  </si>
  <si>
    <t>AA</t>
  </si>
  <si>
    <t>1.1.3.2.2</t>
  </si>
  <si>
    <t>A_B</t>
  </si>
  <si>
    <t>AB</t>
  </si>
  <si>
    <t>1.1.4</t>
  </si>
  <si>
    <t>A_C</t>
  </si>
  <si>
    <t>Teste ao Projecto</t>
  </si>
  <si>
    <t>1,2,3</t>
  </si>
  <si>
    <t>AC</t>
  </si>
  <si>
    <t>C,L,S</t>
  </si>
  <si>
    <t>1.1.4.1</t>
  </si>
  <si>
    <t>A_D</t>
  </si>
  <si>
    <t>Definir Testes</t>
  </si>
  <si>
    <t>AD</t>
  </si>
  <si>
    <t>1.2</t>
  </si>
  <si>
    <t>A_E</t>
  </si>
  <si>
    <t>Implementação</t>
  </si>
  <si>
    <t>AE</t>
  </si>
  <si>
    <t>1.2.1</t>
  </si>
  <si>
    <t>A_F</t>
  </si>
  <si>
    <t>Base de dados</t>
  </si>
  <si>
    <t>AF</t>
  </si>
  <si>
    <t>1.2.1.1</t>
  </si>
  <si>
    <t>A_I</t>
  </si>
  <si>
    <t>Tabelas Login/Registo</t>
  </si>
  <si>
    <t>AI</t>
  </si>
  <si>
    <t>1.2.1.2</t>
  </si>
  <si>
    <t>A_H</t>
  </si>
  <si>
    <t>Tabelas Pedidos/Amigos</t>
  </si>
  <si>
    <t>AH</t>
  </si>
  <si>
    <t>1.2.1.3</t>
  </si>
  <si>
    <t>A_J</t>
  </si>
  <si>
    <t>Tabelas Post's</t>
  </si>
  <si>
    <t>AJ</t>
  </si>
  <si>
    <t>1.2.2</t>
  </si>
  <si>
    <t>A_K</t>
  </si>
  <si>
    <t>AK</t>
  </si>
  <si>
    <t>1.2.2.1</t>
  </si>
  <si>
    <t>A_L</t>
  </si>
  <si>
    <t>Página de Login</t>
  </si>
  <si>
    <t>AL</t>
  </si>
  <si>
    <t>1.2.2.2</t>
  </si>
  <si>
    <t>A_M</t>
  </si>
  <si>
    <t>Página de Registo</t>
  </si>
  <si>
    <t>AM</t>
  </si>
  <si>
    <t>1.2.3</t>
  </si>
  <si>
    <t>A_N</t>
  </si>
  <si>
    <t>NA</t>
  </si>
  <si>
    <t>1.2.3.1</t>
  </si>
  <si>
    <t>A_O</t>
  </si>
  <si>
    <t>AO</t>
  </si>
  <si>
    <t>1.2.3.2</t>
  </si>
  <si>
    <t>A_P</t>
  </si>
  <si>
    <t>AP</t>
  </si>
  <si>
    <t>1.2.3.3</t>
  </si>
  <si>
    <t>A_Q</t>
  </si>
  <si>
    <t>AQ</t>
  </si>
  <si>
    <t>1.2.3.4</t>
  </si>
  <si>
    <t>A_R</t>
  </si>
  <si>
    <t>AR</t>
  </si>
  <si>
    <t>1.2.4</t>
  </si>
  <si>
    <t>A_S</t>
  </si>
  <si>
    <t>Teste do Sistema</t>
  </si>
  <si>
    <t>AS</t>
  </si>
  <si>
    <t>AF,AK,NA</t>
  </si>
  <si>
    <t>1.2.4.1</t>
  </si>
  <si>
    <t>A_T</t>
  </si>
  <si>
    <t>Teste 1</t>
  </si>
  <si>
    <t>AT</t>
  </si>
  <si>
    <t>1.2.4.2</t>
  </si>
  <si>
    <t>A_U</t>
  </si>
  <si>
    <t>Teste 2</t>
  </si>
  <si>
    <t>AU</t>
  </si>
  <si>
    <t>1.2.4.3</t>
  </si>
  <si>
    <t>A_V</t>
  </si>
  <si>
    <t>Teste 3</t>
  </si>
  <si>
    <t>AV</t>
  </si>
  <si>
    <t>1.2.4.4</t>
  </si>
  <si>
    <t>A_X</t>
  </si>
  <si>
    <t>Teste 4</t>
  </si>
  <si>
    <t>AX</t>
  </si>
  <si>
    <t>Custo do Projecto : 38 340€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</si>
</sst>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,000\ [$€-1];[Red]\-#\ ##,000\ [$€-1]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1" fillId="0" borderId="1" xfId="0" applyNumberFormat="1" applyFont="1" applyBorder="1"/>
    <xf numFmtId="49" fontId="1" fillId="0" borderId="1" xfId="0" applyNumberFormat="1" applyFont="1" applyBorder="1" applyAlignment="1"/>
    <xf numFmtId="14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left" indent="1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left" indent="2"/>
    </xf>
    <xf numFmtId="49" fontId="1" fillId="0" borderId="1" xfId="0" applyNumberFormat="1" applyFont="1" applyBorder="1" applyAlignment="1">
      <alignment horizontal="left" indent="3"/>
    </xf>
    <xf numFmtId="49" fontId="0" fillId="0" borderId="1" xfId="0" applyNumberFormat="1" applyBorder="1"/>
    <xf numFmtId="49" fontId="0" fillId="0" borderId="1" xfId="0" applyNumberFormat="1" applyBorder="1" applyAlignment="1">
      <alignment horizontal="left" indent="4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49" fontId="0" fillId="0" borderId="1" xfId="0" applyNumberFormat="1" applyBorder="1" applyAlignment="1">
      <alignment horizontal="left" indent="3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3" borderId="1" xfId="0" applyFill="1" applyBorder="1"/>
    <xf numFmtId="14" fontId="0" fillId="3" borderId="1" xfId="0" applyNumberFormat="1" applyFill="1" applyBorder="1"/>
    <xf numFmtId="0" fontId="0" fillId="3" borderId="2" xfId="0" applyFill="1" applyBorder="1"/>
    <xf numFmtId="2" fontId="0" fillId="3" borderId="2" xfId="0" applyNumberFormat="1" applyFill="1" applyBorder="1"/>
    <xf numFmtId="2" fontId="0" fillId="3" borderId="1" xfId="0" applyNumberFormat="1" applyFill="1" applyBorder="1"/>
    <xf numFmtId="2" fontId="0" fillId="3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selection activeCell="D13" sqref="D13"/>
    </sheetView>
  </sheetViews>
  <sheetFormatPr defaultRowHeight="15" x14ac:dyDescent="0.25"/>
  <cols>
    <col min="3" max="3" width="52.42578125" customWidth="1"/>
    <col min="4" max="4" width="17.85546875" customWidth="1"/>
    <col min="5" max="5" width="18.140625" customWidth="1"/>
    <col min="6" max="6" width="10.85546875" customWidth="1"/>
    <col min="7" max="7" width="12.28515625" customWidth="1"/>
    <col min="8" max="8" width="14.42578125" customWidth="1"/>
    <col min="9" max="9" width="12.140625" customWidth="1"/>
  </cols>
  <sheetData>
    <row r="1" spans="1:15" x14ac:dyDescent="0.25">
      <c r="A1" s="27" t="s">
        <v>0</v>
      </c>
      <c r="B1" s="27" t="s">
        <v>1</v>
      </c>
      <c r="C1" s="27" t="s">
        <v>2</v>
      </c>
      <c r="D1" s="28" t="s">
        <v>3</v>
      </c>
      <c r="E1" s="28" t="s">
        <v>4</v>
      </c>
      <c r="F1" s="27" t="s">
        <v>5</v>
      </c>
      <c r="G1" s="27" t="s">
        <v>6</v>
      </c>
      <c r="H1" s="29" t="s">
        <v>7</v>
      </c>
      <c r="I1" s="29" t="s">
        <v>8</v>
      </c>
      <c r="J1" s="30" t="s">
        <v>9</v>
      </c>
      <c r="K1" s="31" t="s">
        <v>10</v>
      </c>
      <c r="L1" s="30" t="s">
        <v>11</v>
      </c>
      <c r="M1" s="32" t="s">
        <v>12</v>
      </c>
      <c r="N1" s="27" t="s">
        <v>1</v>
      </c>
      <c r="O1" s="27" t="s">
        <v>1</v>
      </c>
    </row>
    <row r="2" spans="1:15" x14ac:dyDescent="0.25">
      <c r="A2" s="1" t="s">
        <v>13</v>
      </c>
      <c r="B2" s="1" t="s">
        <v>14</v>
      </c>
      <c r="C2" s="2" t="s">
        <v>15</v>
      </c>
      <c r="D2" s="3">
        <v>42766.333333333336</v>
      </c>
      <c r="E2" s="3">
        <v>42766.333333333336</v>
      </c>
      <c r="F2" s="4">
        <v>142</v>
      </c>
      <c r="G2" s="5">
        <v>17040</v>
      </c>
      <c r="H2" s="5">
        <f>G2+(150*F2)</f>
        <v>38340</v>
      </c>
      <c r="I2" s="4"/>
      <c r="J2" s="6">
        <f>F2-(F2/2)</f>
        <v>71</v>
      </c>
      <c r="K2" s="6">
        <v>142</v>
      </c>
      <c r="L2" s="6">
        <f>K2+(K2/2)</f>
        <v>213</v>
      </c>
      <c r="M2" s="7">
        <f>(J2+L2+2*K2)/6</f>
        <v>94.666666666666671</v>
      </c>
      <c r="N2" s="1" t="s">
        <v>14</v>
      </c>
      <c r="O2" s="1"/>
    </row>
    <row r="3" spans="1:15" x14ac:dyDescent="0.25">
      <c r="A3" s="1" t="s">
        <v>16</v>
      </c>
      <c r="B3" s="1" t="s">
        <v>17</v>
      </c>
      <c r="C3" s="8" t="s">
        <v>18</v>
      </c>
      <c r="D3" s="3">
        <v>42766.333333333336</v>
      </c>
      <c r="E3" s="3">
        <v>42766.333333333336</v>
      </c>
      <c r="F3" s="4">
        <v>18</v>
      </c>
      <c r="G3" s="5">
        <v>2160</v>
      </c>
      <c r="H3" s="5">
        <f t="shared" ref="H3:H48" si="0">G3+(150*F3)</f>
        <v>4860</v>
      </c>
      <c r="I3" s="9"/>
      <c r="J3" s="6">
        <f t="shared" ref="J3:J48" si="1">F3-(F3/2)</f>
        <v>9</v>
      </c>
      <c r="K3" s="6">
        <v>18</v>
      </c>
      <c r="L3" s="6">
        <f t="shared" ref="L3:L48" si="2">K3+(K3/2)</f>
        <v>27</v>
      </c>
      <c r="M3" s="7">
        <f t="shared" ref="M3:M48" si="3">(J3+L3+2*K3)/6</f>
        <v>12</v>
      </c>
      <c r="N3" s="1" t="s">
        <v>17</v>
      </c>
      <c r="O3" s="1"/>
    </row>
    <row r="4" spans="1:15" x14ac:dyDescent="0.25">
      <c r="A4" s="1" t="s">
        <v>19</v>
      </c>
      <c r="B4" s="1" t="s">
        <v>20</v>
      </c>
      <c r="C4" s="10" t="s">
        <v>21</v>
      </c>
      <c r="D4" s="3">
        <v>42766.333333333336</v>
      </c>
      <c r="E4" s="3">
        <v>42766.333333333336</v>
      </c>
      <c r="F4" s="4">
        <f>F5+F10</f>
        <v>6</v>
      </c>
      <c r="G4" s="5">
        <v>720</v>
      </c>
      <c r="H4" s="5">
        <f t="shared" si="0"/>
        <v>1620</v>
      </c>
      <c r="I4" s="9">
        <v>1</v>
      </c>
      <c r="J4" s="6">
        <f t="shared" si="1"/>
        <v>3</v>
      </c>
      <c r="K4" s="6">
        <f>K5+K10</f>
        <v>6</v>
      </c>
      <c r="L4" s="6">
        <f t="shared" si="2"/>
        <v>9</v>
      </c>
      <c r="M4" s="7">
        <f t="shared" si="3"/>
        <v>4</v>
      </c>
      <c r="N4" s="1" t="s">
        <v>20</v>
      </c>
      <c r="O4" s="1"/>
    </row>
    <row r="5" spans="1:15" x14ac:dyDescent="0.25">
      <c r="A5" s="1" t="s">
        <v>22</v>
      </c>
      <c r="B5" s="1" t="s">
        <v>23</v>
      </c>
      <c r="C5" s="11" t="s">
        <v>24</v>
      </c>
      <c r="D5" s="3">
        <v>42766.333333333336</v>
      </c>
      <c r="E5" s="3">
        <v>42766.333333333336</v>
      </c>
      <c r="F5" s="4">
        <f>SUM(F6:F9)</f>
        <v>4</v>
      </c>
      <c r="G5" s="5">
        <v>480</v>
      </c>
      <c r="H5" s="5">
        <f t="shared" si="0"/>
        <v>1080</v>
      </c>
      <c r="I5" s="9">
        <v>1</v>
      </c>
      <c r="J5" s="6">
        <f t="shared" si="1"/>
        <v>2</v>
      </c>
      <c r="K5" s="6">
        <f>SUM(K6:K9)</f>
        <v>4</v>
      </c>
      <c r="L5" s="6">
        <f t="shared" si="2"/>
        <v>6</v>
      </c>
      <c r="M5" s="7">
        <f t="shared" si="3"/>
        <v>2.6666666666666665</v>
      </c>
      <c r="N5" s="1" t="s">
        <v>23</v>
      </c>
      <c r="O5" s="1"/>
    </row>
    <row r="6" spans="1:15" x14ac:dyDescent="0.25">
      <c r="A6" s="12" t="s">
        <v>25</v>
      </c>
      <c r="B6" s="12" t="s">
        <v>26</v>
      </c>
      <c r="C6" s="13" t="s">
        <v>27</v>
      </c>
      <c r="D6" s="3">
        <v>42766.333333333336</v>
      </c>
      <c r="E6" s="3">
        <v>42766.333333333336</v>
      </c>
      <c r="F6" s="14">
        <v>1</v>
      </c>
      <c r="G6" s="15">
        <v>120</v>
      </c>
      <c r="H6" s="5">
        <f t="shared" si="0"/>
        <v>270</v>
      </c>
      <c r="I6" s="9">
        <v>1</v>
      </c>
      <c r="J6" s="6">
        <f t="shared" si="1"/>
        <v>0.5</v>
      </c>
      <c r="K6" s="16">
        <v>1</v>
      </c>
      <c r="L6" s="6">
        <f t="shared" si="2"/>
        <v>1.5</v>
      </c>
      <c r="M6" s="7">
        <f t="shared" si="3"/>
        <v>0.66666666666666663</v>
      </c>
      <c r="N6" s="12" t="s">
        <v>26</v>
      </c>
      <c r="O6" s="12"/>
    </row>
    <row r="7" spans="1:15" x14ac:dyDescent="0.25">
      <c r="A7" s="12" t="s">
        <v>28</v>
      </c>
      <c r="B7" s="12" t="s">
        <v>29</v>
      </c>
      <c r="C7" s="13" t="s">
        <v>30</v>
      </c>
      <c r="D7" s="3">
        <v>42766.333333333336</v>
      </c>
      <c r="E7" s="3">
        <v>42766.333333333336</v>
      </c>
      <c r="F7" s="14">
        <v>1</v>
      </c>
      <c r="G7" s="15">
        <v>120</v>
      </c>
      <c r="H7" s="5">
        <f t="shared" si="0"/>
        <v>270</v>
      </c>
      <c r="I7" s="9">
        <v>1</v>
      </c>
      <c r="J7" s="6">
        <f t="shared" si="1"/>
        <v>0.5</v>
      </c>
      <c r="K7" s="16">
        <v>1</v>
      </c>
      <c r="L7" s="6">
        <f t="shared" si="2"/>
        <v>1.5</v>
      </c>
      <c r="M7" s="7">
        <f t="shared" si="3"/>
        <v>0.66666666666666663</v>
      </c>
      <c r="N7" s="12" t="s">
        <v>29</v>
      </c>
      <c r="O7" s="12"/>
    </row>
    <row r="8" spans="1:15" x14ac:dyDescent="0.25">
      <c r="A8" s="12" t="s">
        <v>31</v>
      </c>
      <c r="B8" s="12" t="s">
        <v>32</v>
      </c>
      <c r="C8" s="13" t="s">
        <v>33</v>
      </c>
      <c r="D8" s="3">
        <v>42766.333333333336</v>
      </c>
      <c r="E8" s="3">
        <v>42766.333333333336</v>
      </c>
      <c r="F8" s="14">
        <v>1</v>
      </c>
      <c r="G8" s="15">
        <v>120</v>
      </c>
      <c r="H8" s="5">
        <f t="shared" si="0"/>
        <v>270</v>
      </c>
      <c r="I8" s="9">
        <v>1</v>
      </c>
      <c r="J8" s="6">
        <f t="shared" si="1"/>
        <v>0.5</v>
      </c>
      <c r="K8" s="16">
        <v>1</v>
      </c>
      <c r="L8" s="6">
        <f t="shared" si="2"/>
        <v>1.5</v>
      </c>
      <c r="M8" s="7">
        <f t="shared" si="3"/>
        <v>0.66666666666666663</v>
      </c>
      <c r="N8" s="12" t="s">
        <v>32</v>
      </c>
      <c r="O8" s="12"/>
    </row>
    <row r="9" spans="1:15" x14ac:dyDescent="0.25">
      <c r="A9" s="12" t="s">
        <v>34</v>
      </c>
      <c r="B9" s="12" t="s">
        <v>35</v>
      </c>
      <c r="C9" s="13" t="s">
        <v>36</v>
      </c>
      <c r="D9" s="3">
        <v>42766.333333333336</v>
      </c>
      <c r="E9" s="3">
        <v>42766.333333333336</v>
      </c>
      <c r="F9" s="14">
        <v>1</v>
      </c>
      <c r="G9" s="15">
        <v>120</v>
      </c>
      <c r="H9" s="5">
        <f t="shared" si="0"/>
        <v>270</v>
      </c>
      <c r="I9" s="9">
        <v>1</v>
      </c>
      <c r="J9" s="6">
        <f t="shared" si="1"/>
        <v>0.5</v>
      </c>
      <c r="K9" s="16">
        <v>1</v>
      </c>
      <c r="L9" s="6">
        <f t="shared" si="2"/>
        <v>1.5</v>
      </c>
      <c r="M9" s="7">
        <f t="shared" si="3"/>
        <v>0.66666666666666663</v>
      </c>
      <c r="N9" s="12" t="s">
        <v>35</v>
      </c>
      <c r="O9" s="12"/>
    </row>
    <row r="10" spans="1:15" x14ac:dyDescent="0.25">
      <c r="A10" s="1" t="s">
        <v>37</v>
      </c>
      <c r="B10" s="1" t="s">
        <v>38</v>
      </c>
      <c r="C10" s="11" t="s">
        <v>39</v>
      </c>
      <c r="D10" s="3">
        <v>42766.333333333336</v>
      </c>
      <c r="E10" s="3">
        <v>42766.333333333336</v>
      </c>
      <c r="F10" s="4">
        <f>SUM(F11:F12)</f>
        <v>2</v>
      </c>
      <c r="G10" s="5">
        <v>240</v>
      </c>
      <c r="H10" s="5">
        <f t="shared" si="0"/>
        <v>540</v>
      </c>
      <c r="I10" s="9">
        <v>1</v>
      </c>
      <c r="J10" s="6">
        <f t="shared" si="1"/>
        <v>1</v>
      </c>
      <c r="K10" s="6">
        <f>SUM(K11:K12)</f>
        <v>2</v>
      </c>
      <c r="L10" s="6">
        <f t="shared" si="2"/>
        <v>3</v>
      </c>
      <c r="M10" s="7">
        <f t="shared" si="3"/>
        <v>1.3333333333333333</v>
      </c>
      <c r="N10" s="1" t="s">
        <v>38</v>
      </c>
      <c r="O10" s="1"/>
    </row>
    <row r="11" spans="1:15" x14ac:dyDescent="0.25">
      <c r="A11" s="12" t="s">
        <v>40</v>
      </c>
      <c r="B11" s="12" t="s">
        <v>41</v>
      </c>
      <c r="C11" s="13" t="s">
        <v>42</v>
      </c>
      <c r="D11" s="3">
        <v>42766.333333333336</v>
      </c>
      <c r="E11" s="3">
        <v>42766.333333333336</v>
      </c>
      <c r="F11" s="14">
        <v>1</v>
      </c>
      <c r="G11" s="15">
        <v>120</v>
      </c>
      <c r="H11" s="5">
        <f t="shared" si="0"/>
        <v>270</v>
      </c>
      <c r="I11" s="9">
        <v>1</v>
      </c>
      <c r="J11" s="6">
        <f t="shared" si="1"/>
        <v>0.5</v>
      </c>
      <c r="K11" s="16">
        <v>1</v>
      </c>
      <c r="L11" s="6">
        <f t="shared" si="2"/>
        <v>1.5</v>
      </c>
      <c r="M11" s="7">
        <f t="shared" si="3"/>
        <v>0.66666666666666663</v>
      </c>
      <c r="N11" s="12" t="s">
        <v>41</v>
      </c>
      <c r="O11" s="12"/>
    </row>
    <row r="12" spans="1:15" x14ac:dyDescent="0.25">
      <c r="A12" s="12" t="s">
        <v>43</v>
      </c>
      <c r="B12" s="12" t="s">
        <v>44</v>
      </c>
      <c r="C12" s="13" t="s">
        <v>45</v>
      </c>
      <c r="D12" s="3">
        <v>42766.333333333336</v>
      </c>
      <c r="E12" s="3">
        <v>42766.333333333336</v>
      </c>
      <c r="F12" s="14">
        <v>1</v>
      </c>
      <c r="G12" s="15">
        <v>120</v>
      </c>
      <c r="H12" s="5">
        <f t="shared" si="0"/>
        <v>270</v>
      </c>
      <c r="I12" s="9">
        <v>1</v>
      </c>
      <c r="J12" s="6">
        <f t="shared" si="1"/>
        <v>0.5</v>
      </c>
      <c r="K12" s="16">
        <v>1</v>
      </c>
      <c r="L12" s="6">
        <f t="shared" si="2"/>
        <v>1.5</v>
      </c>
      <c r="M12" s="7">
        <f t="shared" si="3"/>
        <v>0.66666666666666663</v>
      </c>
      <c r="N12" s="12" t="s">
        <v>44</v>
      </c>
      <c r="O12" s="12"/>
    </row>
    <row r="13" spans="1:15" x14ac:dyDescent="0.25">
      <c r="A13" s="1" t="s">
        <v>46</v>
      </c>
      <c r="B13" s="1" t="s">
        <v>47</v>
      </c>
      <c r="C13" s="10" t="s">
        <v>48</v>
      </c>
      <c r="D13" s="3">
        <v>42766.333333333336</v>
      </c>
      <c r="E13" s="3">
        <v>42766.333333333336</v>
      </c>
      <c r="F13" s="4">
        <f>F14+F17</f>
        <v>4</v>
      </c>
      <c r="G13" s="5">
        <v>480</v>
      </c>
      <c r="H13" s="5">
        <f t="shared" si="0"/>
        <v>1080</v>
      </c>
      <c r="I13" s="9">
        <v>2</v>
      </c>
      <c r="J13" s="6">
        <f t="shared" si="1"/>
        <v>2</v>
      </c>
      <c r="K13" s="6">
        <f>K14+K17</f>
        <v>4</v>
      </c>
      <c r="L13" s="6">
        <f t="shared" si="2"/>
        <v>6</v>
      </c>
      <c r="M13" s="7">
        <f t="shared" si="3"/>
        <v>2.6666666666666665</v>
      </c>
      <c r="N13" s="1" t="s">
        <v>47</v>
      </c>
      <c r="O13" s="1"/>
    </row>
    <row r="14" spans="1:15" x14ac:dyDescent="0.25">
      <c r="A14" s="1" t="s">
        <v>49</v>
      </c>
      <c r="B14" s="1" t="s">
        <v>50</v>
      </c>
      <c r="C14" s="11" t="s">
        <v>51</v>
      </c>
      <c r="D14" s="3">
        <v>42766.333333333336</v>
      </c>
      <c r="E14" s="3">
        <v>42766.333333333336</v>
      </c>
      <c r="F14" s="4">
        <v>2</v>
      </c>
      <c r="G14" s="5">
        <v>240</v>
      </c>
      <c r="H14" s="5">
        <f t="shared" si="0"/>
        <v>540</v>
      </c>
      <c r="I14" s="9">
        <v>2</v>
      </c>
      <c r="J14" s="6">
        <f t="shared" si="1"/>
        <v>1</v>
      </c>
      <c r="K14" s="6">
        <v>2</v>
      </c>
      <c r="L14" s="6">
        <f t="shared" si="2"/>
        <v>3</v>
      </c>
      <c r="M14" s="7">
        <f t="shared" si="3"/>
        <v>1.3333333333333333</v>
      </c>
      <c r="N14" s="1" t="s">
        <v>50</v>
      </c>
      <c r="O14" s="1"/>
    </row>
    <row r="15" spans="1:15" x14ac:dyDescent="0.25">
      <c r="A15" s="12" t="s">
        <v>52</v>
      </c>
      <c r="B15" s="12" t="s">
        <v>53</v>
      </c>
      <c r="C15" s="13" t="s">
        <v>54</v>
      </c>
      <c r="D15" s="3">
        <v>42766.333333333336</v>
      </c>
      <c r="E15" s="3">
        <v>42766.333333333336</v>
      </c>
      <c r="F15" s="14">
        <v>1</v>
      </c>
      <c r="G15" s="15">
        <v>120</v>
      </c>
      <c r="H15" s="5">
        <f t="shared" si="0"/>
        <v>270</v>
      </c>
      <c r="I15" s="9">
        <v>2</v>
      </c>
      <c r="J15" s="6">
        <f t="shared" si="1"/>
        <v>0.5</v>
      </c>
      <c r="K15" s="16">
        <v>1</v>
      </c>
      <c r="L15" s="6">
        <f t="shared" si="2"/>
        <v>1.5</v>
      </c>
      <c r="M15" s="7">
        <f t="shared" si="3"/>
        <v>0.66666666666666663</v>
      </c>
      <c r="N15" s="12" t="s">
        <v>53</v>
      </c>
      <c r="O15" s="12"/>
    </row>
    <row r="16" spans="1:15" x14ac:dyDescent="0.25">
      <c r="A16" s="12" t="s">
        <v>55</v>
      </c>
      <c r="B16" s="12" t="s">
        <v>56</v>
      </c>
      <c r="C16" s="13" t="s">
        <v>57</v>
      </c>
      <c r="D16" s="3">
        <v>42766.333333333336</v>
      </c>
      <c r="E16" s="3">
        <v>42766.333333333336</v>
      </c>
      <c r="F16" s="14">
        <v>1</v>
      </c>
      <c r="G16" s="15">
        <v>120</v>
      </c>
      <c r="H16" s="5">
        <f t="shared" si="0"/>
        <v>270</v>
      </c>
      <c r="I16" s="9">
        <v>2</v>
      </c>
      <c r="J16" s="6">
        <f t="shared" si="1"/>
        <v>0.5</v>
      </c>
      <c r="K16" s="16">
        <v>1</v>
      </c>
      <c r="L16" s="6">
        <f t="shared" si="2"/>
        <v>1.5</v>
      </c>
      <c r="M16" s="7">
        <f t="shared" si="3"/>
        <v>0.66666666666666663</v>
      </c>
      <c r="N16" s="12" t="s">
        <v>56</v>
      </c>
      <c r="O16" s="12"/>
    </row>
    <row r="17" spans="1:15" x14ac:dyDescent="0.25">
      <c r="A17" s="1" t="s">
        <v>58</v>
      </c>
      <c r="B17" s="1" t="s">
        <v>59</v>
      </c>
      <c r="C17" s="11" t="s">
        <v>60</v>
      </c>
      <c r="D17" s="3">
        <v>42766.333333333336</v>
      </c>
      <c r="E17" s="3">
        <v>42766.333333333336</v>
      </c>
      <c r="F17" s="4">
        <v>2</v>
      </c>
      <c r="G17" s="5">
        <v>240</v>
      </c>
      <c r="H17" s="5">
        <f t="shared" si="0"/>
        <v>540</v>
      </c>
      <c r="I17" s="9">
        <v>2</v>
      </c>
      <c r="J17" s="6">
        <f t="shared" si="1"/>
        <v>1</v>
      </c>
      <c r="K17" s="6">
        <v>2</v>
      </c>
      <c r="L17" s="6">
        <f t="shared" si="2"/>
        <v>3</v>
      </c>
      <c r="M17" s="7">
        <f t="shared" si="3"/>
        <v>1.3333333333333333</v>
      </c>
      <c r="N17" s="1" t="s">
        <v>59</v>
      </c>
      <c r="O17" s="1"/>
    </row>
    <row r="18" spans="1:15" x14ac:dyDescent="0.25">
      <c r="A18" s="12" t="s">
        <v>61</v>
      </c>
      <c r="B18" s="12" t="s">
        <v>62</v>
      </c>
      <c r="C18" s="13" t="s">
        <v>63</v>
      </c>
      <c r="D18" s="3">
        <v>42766.333333333336</v>
      </c>
      <c r="E18" s="3">
        <v>42766.333333333336</v>
      </c>
      <c r="F18" s="14">
        <v>1</v>
      </c>
      <c r="G18" s="15">
        <v>120</v>
      </c>
      <c r="H18" s="5">
        <f t="shared" si="0"/>
        <v>270</v>
      </c>
      <c r="I18" s="9">
        <v>2</v>
      </c>
      <c r="J18" s="6">
        <f t="shared" si="1"/>
        <v>0.5</v>
      </c>
      <c r="K18" s="16">
        <v>1</v>
      </c>
      <c r="L18" s="6">
        <f t="shared" si="2"/>
        <v>1.5</v>
      </c>
      <c r="M18" s="7">
        <f t="shared" si="3"/>
        <v>0.66666666666666663</v>
      </c>
      <c r="N18" s="12" t="s">
        <v>62</v>
      </c>
      <c r="O18" s="12"/>
    </row>
    <row r="19" spans="1:15" x14ac:dyDescent="0.25">
      <c r="A19" s="12" t="s">
        <v>64</v>
      </c>
      <c r="B19" s="12" t="s">
        <v>65</v>
      </c>
      <c r="C19" s="13" t="s">
        <v>66</v>
      </c>
      <c r="D19" s="3">
        <v>42766.333333333336</v>
      </c>
      <c r="E19" s="3">
        <v>42766.333333333336</v>
      </c>
      <c r="F19" s="14">
        <v>1</v>
      </c>
      <c r="G19" s="15">
        <v>120</v>
      </c>
      <c r="H19" s="5">
        <f t="shared" si="0"/>
        <v>270</v>
      </c>
      <c r="I19" s="9">
        <v>2</v>
      </c>
      <c r="J19" s="6">
        <f t="shared" si="1"/>
        <v>0.5</v>
      </c>
      <c r="K19" s="16">
        <v>1</v>
      </c>
      <c r="L19" s="6">
        <f t="shared" si="2"/>
        <v>1.5</v>
      </c>
      <c r="M19" s="7">
        <f t="shared" si="3"/>
        <v>0.66666666666666663</v>
      </c>
      <c r="N19" s="12" t="s">
        <v>65</v>
      </c>
      <c r="O19" s="12"/>
    </row>
    <row r="20" spans="1:15" x14ac:dyDescent="0.25">
      <c r="A20" s="1" t="s">
        <v>67</v>
      </c>
      <c r="B20" s="1" t="s">
        <v>68</v>
      </c>
      <c r="C20" s="10" t="s">
        <v>69</v>
      </c>
      <c r="D20" s="3">
        <v>42766.333333333336</v>
      </c>
      <c r="E20" s="3">
        <v>42766.333333333336</v>
      </c>
      <c r="F20" s="4">
        <v>6</v>
      </c>
      <c r="G20" s="5">
        <v>720</v>
      </c>
      <c r="H20" s="5">
        <f t="shared" si="0"/>
        <v>1620</v>
      </c>
      <c r="I20" s="9">
        <v>3</v>
      </c>
      <c r="J20" s="6">
        <f t="shared" si="1"/>
        <v>3</v>
      </c>
      <c r="K20" s="6">
        <v>6</v>
      </c>
      <c r="L20" s="6">
        <f t="shared" si="2"/>
        <v>9</v>
      </c>
      <c r="M20" s="7">
        <f t="shared" si="3"/>
        <v>4</v>
      </c>
      <c r="N20" s="1" t="s">
        <v>68</v>
      </c>
      <c r="O20" s="1"/>
    </row>
    <row r="21" spans="1:15" x14ac:dyDescent="0.25">
      <c r="A21" s="1" t="s">
        <v>70</v>
      </c>
      <c r="B21" s="1" t="s">
        <v>71</v>
      </c>
      <c r="C21" s="11" t="s">
        <v>51</v>
      </c>
      <c r="D21" s="3">
        <v>42766.333333333336</v>
      </c>
      <c r="E21" s="3">
        <v>42766.333333333336</v>
      </c>
      <c r="F21" s="4">
        <f>SUM(F22:F25)</f>
        <v>4</v>
      </c>
      <c r="G21" s="5">
        <v>480</v>
      </c>
      <c r="H21" s="5">
        <f t="shared" si="0"/>
        <v>1080</v>
      </c>
      <c r="I21" s="9">
        <v>3</v>
      </c>
      <c r="J21" s="6">
        <f t="shared" si="1"/>
        <v>2</v>
      </c>
      <c r="K21" s="6">
        <f>SUM(K22:K25)</f>
        <v>4</v>
      </c>
      <c r="L21" s="6">
        <f t="shared" si="2"/>
        <v>6</v>
      </c>
      <c r="M21" s="7">
        <f t="shared" si="3"/>
        <v>2.6666666666666665</v>
      </c>
      <c r="N21" s="1" t="s">
        <v>71</v>
      </c>
      <c r="O21" s="1"/>
    </row>
    <row r="22" spans="1:15" x14ac:dyDescent="0.25">
      <c r="A22" s="12" t="s">
        <v>72</v>
      </c>
      <c r="B22" s="12" t="s">
        <v>73</v>
      </c>
      <c r="C22" s="13" t="s">
        <v>74</v>
      </c>
      <c r="D22" s="3">
        <v>42766.333333333336</v>
      </c>
      <c r="E22" s="3">
        <v>42766.333333333336</v>
      </c>
      <c r="F22" s="14">
        <v>1</v>
      </c>
      <c r="G22" s="15">
        <v>120</v>
      </c>
      <c r="H22" s="5">
        <f t="shared" si="0"/>
        <v>270</v>
      </c>
      <c r="I22" s="9">
        <v>3</v>
      </c>
      <c r="J22" s="6">
        <f t="shared" si="1"/>
        <v>0.5</v>
      </c>
      <c r="K22" s="16">
        <v>1</v>
      </c>
      <c r="L22" s="6">
        <f t="shared" si="2"/>
        <v>1.5</v>
      </c>
      <c r="M22" s="7">
        <f t="shared" si="3"/>
        <v>0.66666666666666663</v>
      </c>
      <c r="N22" s="12" t="s">
        <v>73</v>
      </c>
      <c r="O22" s="12"/>
    </row>
    <row r="23" spans="1:15" x14ac:dyDescent="0.25">
      <c r="A23" s="12" t="s">
        <v>75</v>
      </c>
      <c r="B23" s="12" t="s">
        <v>76</v>
      </c>
      <c r="C23" s="13" t="s">
        <v>77</v>
      </c>
      <c r="D23" s="3">
        <v>42766.333333333336</v>
      </c>
      <c r="E23" s="3">
        <v>42766.333333333336</v>
      </c>
      <c r="F23" s="14">
        <v>1</v>
      </c>
      <c r="G23" s="15">
        <v>120</v>
      </c>
      <c r="H23" s="5">
        <f t="shared" si="0"/>
        <v>270</v>
      </c>
      <c r="I23" s="9">
        <v>3</v>
      </c>
      <c r="J23" s="6">
        <f t="shared" si="1"/>
        <v>0.5</v>
      </c>
      <c r="K23" s="16">
        <v>1</v>
      </c>
      <c r="L23" s="6">
        <f t="shared" si="2"/>
        <v>1.5</v>
      </c>
      <c r="M23" s="7">
        <f t="shared" si="3"/>
        <v>0.66666666666666663</v>
      </c>
      <c r="N23" s="12" t="s">
        <v>76</v>
      </c>
      <c r="O23" s="12"/>
    </row>
    <row r="24" spans="1:15" x14ac:dyDescent="0.25">
      <c r="A24" s="12" t="s">
        <v>78</v>
      </c>
      <c r="B24" s="12" t="s">
        <v>79</v>
      </c>
      <c r="C24" s="13" t="s">
        <v>80</v>
      </c>
      <c r="D24" s="3">
        <v>42766.333333333336</v>
      </c>
      <c r="E24" s="3">
        <v>42766.333333333336</v>
      </c>
      <c r="F24" s="14">
        <v>1</v>
      </c>
      <c r="G24" s="15">
        <v>120</v>
      </c>
      <c r="H24" s="5">
        <f t="shared" si="0"/>
        <v>270</v>
      </c>
      <c r="I24" s="9">
        <v>3</v>
      </c>
      <c r="J24" s="6">
        <f t="shared" si="1"/>
        <v>0.5</v>
      </c>
      <c r="K24" s="16">
        <v>1</v>
      </c>
      <c r="L24" s="6">
        <f t="shared" si="2"/>
        <v>1.5</v>
      </c>
      <c r="M24" s="7">
        <f t="shared" si="3"/>
        <v>0.66666666666666663</v>
      </c>
      <c r="N24" s="12" t="s">
        <v>79</v>
      </c>
      <c r="O24" s="12"/>
    </row>
    <row r="25" spans="1:15" x14ac:dyDescent="0.25">
      <c r="A25" s="12" t="s">
        <v>81</v>
      </c>
      <c r="B25" s="12" t="s">
        <v>82</v>
      </c>
      <c r="C25" s="13" t="s">
        <v>83</v>
      </c>
      <c r="D25" s="3">
        <v>42766.333333333336</v>
      </c>
      <c r="E25" s="3">
        <v>42766.333333333336</v>
      </c>
      <c r="F25" s="14">
        <v>1</v>
      </c>
      <c r="G25" s="15">
        <v>120</v>
      </c>
      <c r="H25" s="5">
        <f t="shared" si="0"/>
        <v>270</v>
      </c>
      <c r="I25" s="9">
        <v>3</v>
      </c>
      <c r="J25" s="6">
        <f t="shared" si="1"/>
        <v>0.5</v>
      </c>
      <c r="K25" s="16">
        <v>1</v>
      </c>
      <c r="L25" s="6">
        <f t="shared" si="2"/>
        <v>1.5</v>
      </c>
      <c r="M25" s="7">
        <f t="shared" si="3"/>
        <v>0.66666666666666663</v>
      </c>
      <c r="N25" s="12" t="s">
        <v>82</v>
      </c>
      <c r="O25" s="12"/>
    </row>
    <row r="26" spans="1:15" x14ac:dyDescent="0.25">
      <c r="A26" s="1" t="s">
        <v>84</v>
      </c>
      <c r="B26" s="1" t="s">
        <v>85</v>
      </c>
      <c r="C26" s="11" t="s">
        <v>86</v>
      </c>
      <c r="D26" s="3">
        <v>42766.333333333336</v>
      </c>
      <c r="E26" s="3">
        <v>42766.333333333336</v>
      </c>
      <c r="F26" s="4">
        <f>SUM(F27:F28)</f>
        <v>2</v>
      </c>
      <c r="G26" s="5">
        <v>240</v>
      </c>
      <c r="H26" s="5">
        <f t="shared" si="0"/>
        <v>540</v>
      </c>
      <c r="I26" s="9">
        <v>3</v>
      </c>
      <c r="J26" s="6">
        <f t="shared" si="1"/>
        <v>1</v>
      </c>
      <c r="K26" s="6">
        <f>SUM(K27:K28)</f>
        <v>2</v>
      </c>
      <c r="L26" s="6">
        <f t="shared" si="2"/>
        <v>3</v>
      </c>
      <c r="M26" s="7">
        <f t="shared" si="3"/>
        <v>1.3333333333333333</v>
      </c>
      <c r="N26" s="1" t="s">
        <v>85</v>
      </c>
      <c r="O26" s="1"/>
    </row>
    <row r="27" spans="1:15" x14ac:dyDescent="0.25">
      <c r="A27" s="12" t="s">
        <v>87</v>
      </c>
      <c r="B27" s="12" t="s">
        <v>88</v>
      </c>
      <c r="C27" s="13" t="s">
        <v>63</v>
      </c>
      <c r="D27" s="3">
        <v>42766.333333333336</v>
      </c>
      <c r="E27" s="3">
        <v>42766.333333333336</v>
      </c>
      <c r="F27" s="14">
        <v>1</v>
      </c>
      <c r="G27" s="15">
        <v>120</v>
      </c>
      <c r="H27" s="5">
        <f t="shared" si="0"/>
        <v>270</v>
      </c>
      <c r="I27" s="9">
        <v>3</v>
      </c>
      <c r="J27" s="6">
        <f t="shared" si="1"/>
        <v>0.5</v>
      </c>
      <c r="K27" s="16">
        <v>1</v>
      </c>
      <c r="L27" s="6">
        <f t="shared" si="2"/>
        <v>1.5</v>
      </c>
      <c r="M27" s="7">
        <f t="shared" si="3"/>
        <v>0.66666666666666663</v>
      </c>
      <c r="N27" s="12" t="s">
        <v>89</v>
      </c>
      <c r="O27" s="12"/>
    </row>
    <row r="28" spans="1:15" x14ac:dyDescent="0.25">
      <c r="A28" s="12" t="s">
        <v>90</v>
      </c>
      <c r="B28" s="12" t="s">
        <v>91</v>
      </c>
      <c r="C28" s="13" t="s">
        <v>66</v>
      </c>
      <c r="D28" s="3">
        <v>42766.333333333336</v>
      </c>
      <c r="E28" s="3">
        <v>42766.333333333336</v>
      </c>
      <c r="F28" s="14">
        <v>1</v>
      </c>
      <c r="G28" s="15">
        <v>120</v>
      </c>
      <c r="H28" s="5">
        <f t="shared" si="0"/>
        <v>270</v>
      </c>
      <c r="I28" s="9">
        <v>3</v>
      </c>
      <c r="J28" s="6">
        <f t="shared" si="1"/>
        <v>0.5</v>
      </c>
      <c r="K28" s="16">
        <v>1</v>
      </c>
      <c r="L28" s="6">
        <f t="shared" si="2"/>
        <v>1.5</v>
      </c>
      <c r="M28" s="7">
        <f t="shared" si="3"/>
        <v>0.66666666666666663</v>
      </c>
      <c r="N28" s="12" t="s">
        <v>92</v>
      </c>
      <c r="O28" s="12"/>
    </row>
    <row r="29" spans="1:15" x14ac:dyDescent="0.25">
      <c r="A29" s="1" t="s">
        <v>93</v>
      </c>
      <c r="B29" s="1" t="s">
        <v>94</v>
      </c>
      <c r="C29" s="10" t="s">
        <v>95</v>
      </c>
      <c r="D29" s="3">
        <v>42766.333333333336</v>
      </c>
      <c r="E29" s="3">
        <v>42766.333333333336</v>
      </c>
      <c r="F29" s="4">
        <f>SUM(F30)</f>
        <v>2</v>
      </c>
      <c r="G29" s="5">
        <v>240</v>
      </c>
      <c r="H29" s="5">
        <f t="shared" si="0"/>
        <v>540</v>
      </c>
      <c r="I29" s="9" t="s">
        <v>96</v>
      </c>
      <c r="J29" s="6">
        <f t="shared" si="1"/>
        <v>1</v>
      </c>
      <c r="K29" s="6">
        <f>SUM(K30)</f>
        <v>2</v>
      </c>
      <c r="L29" s="6">
        <f t="shared" si="2"/>
        <v>3</v>
      </c>
      <c r="M29" s="7">
        <f t="shared" si="3"/>
        <v>1.3333333333333333</v>
      </c>
      <c r="N29" s="1" t="s">
        <v>97</v>
      </c>
      <c r="O29" s="1" t="s">
        <v>98</v>
      </c>
    </row>
    <row r="30" spans="1:15" x14ac:dyDescent="0.25">
      <c r="A30" s="12" t="s">
        <v>99</v>
      </c>
      <c r="B30" s="12" t="s">
        <v>100</v>
      </c>
      <c r="C30" s="17" t="s">
        <v>101</v>
      </c>
      <c r="D30" s="3">
        <v>42766.333333333336</v>
      </c>
      <c r="E30" s="3">
        <v>42766.333333333336</v>
      </c>
      <c r="F30" s="14">
        <v>2</v>
      </c>
      <c r="G30" s="15">
        <v>240</v>
      </c>
      <c r="H30" s="5">
        <f t="shared" si="0"/>
        <v>540</v>
      </c>
      <c r="I30" s="9" t="s">
        <v>96</v>
      </c>
      <c r="J30" s="6">
        <f t="shared" si="1"/>
        <v>1</v>
      </c>
      <c r="K30" s="16">
        <v>2</v>
      </c>
      <c r="L30" s="6">
        <f t="shared" si="2"/>
        <v>3</v>
      </c>
      <c r="M30" s="7">
        <f t="shared" si="3"/>
        <v>1.3333333333333333</v>
      </c>
      <c r="N30" s="12" t="s">
        <v>102</v>
      </c>
      <c r="O30" s="12"/>
    </row>
    <row r="31" spans="1:15" x14ac:dyDescent="0.25">
      <c r="A31" s="1" t="s">
        <v>103</v>
      </c>
      <c r="B31" s="1" t="s">
        <v>104</v>
      </c>
      <c r="C31" s="8" t="s">
        <v>105</v>
      </c>
      <c r="D31" s="3">
        <v>42766.333333333336</v>
      </c>
      <c r="E31" s="3">
        <v>42766.333333333336</v>
      </c>
      <c r="F31" s="4">
        <v>124</v>
      </c>
      <c r="G31" s="5">
        <v>14880</v>
      </c>
      <c r="H31" s="5">
        <f t="shared" si="0"/>
        <v>33480</v>
      </c>
      <c r="I31" s="9"/>
      <c r="J31" s="6">
        <f t="shared" si="1"/>
        <v>62</v>
      </c>
      <c r="K31" s="6">
        <v>124</v>
      </c>
      <c r="L31" s="6">
        <f t="shared" si="2"/>
        <v>186</v>
      </c>
      <c r="M31" s="7">
        <f t="shared" si="3"/>
        <v>82.666666666666671</v>
      </c>
      <c r="N31" s="1" t="s">
        <v>106</v>
      </c>
      <c r="O31" s="1"/>
    </row>
    <row r="32" spans="1:15" x14ac:dyDescent="0.25">
      <c r="A32" s="1" t="s">
        <v>107</v>
      </c>
      <c r="B32" s="1" t="s">
        <v>108</v>
      </c>
      <c r="C32" s="10" t="s">
        <v>109</v>
      </c>
      <c r="D32" s="3">
        <v>42766.333333333336</v>
      </c>
      <c r="E32" s="3">
        <v>42766.333333333336</v>
      </c>
      <c r="F32" s="4">
        <f>SUM(F33:F35)</f>
        <v>12</v>
      </c>
      <c r="G32" s="5">
        <v>1440</v>
      </c>
      <c r="H32" s="5">
        <f t="shared" si="0"/>
        <v>3240</v>
      </c>
      <c r="I32" s="9">
        <v>2</v>
      </c>
      <c r="J32" s="6">
        <f t="shared" si="1"/>
        <v>6</v>
      </c>
      <c r="K32" s="6">
        <f>SUM(K33:K35)</f>
        <v>12</v>
      </c>
      <c r="L32" s="6">
        <f t="shared" si="2"/>
        <v>18</v>
      </c>
      <c r="M32" s="7">
        <f t="shared" si="3"/>
        <v>8</v>
      </c>
      <c r="N32" s="1" t="s">
        <v>110</v>
      </c>
      <c r="O32" s="1" t="s">
        <v>97</v>
      </c>
    </row>
    <row r="33" spans="1:15" x14ac:dyDescent="0.25">
      <c r="A33" s="12" t="s">
        <v>111</v>
      </c>
      <c r="B33" s="12" t="s">
        <v>112</v>
      </c>
      <c r="C33" s="17" t="s">
        <v>113</v>
      </c>
      <c r="D33" s="3">
        <v>42766.333333333336</v>
      </c>
      <c r="E33" s="3">
        <v>42766.333333333336</v>
      </c>
      <c r="F33" s="14">
        <v>4</v>
      </c>
      <c r="G33" s="15">
        <v>480</v>
      </c>
      <c r="H33" s="5">
        <f t="shared" si="0"/>
        <v>1080</v>
      </c>
      <c r="I33" s="9">
        <v>2</v>
      </c>
      <c r="J33" s="6">
        <f t="shared" si="1"/>
        <v>2</v>
      </c>
      <c r="K33" s="16">
        <v>4</v>
      </c>
      <c r="L33" s="6">
        <f t="shared" si="2"/>
        <v>6</v>
      </c>
      <c r="M33" s="7">
        <f t="shared" si="3"/>
        <v>2.6666666666666665</v>
      </c>
      <c r="N33" s="12" t="s">
        <v>114</v>
      </c>
      <c r="O33" s="12"/>
    </row>
    <row r="34" spans="1:15" x14ac:dyDescent="0.25">
      <c r="A34" s="12" t="s">
        <v>115</v>
      </c>
      <c r="B34" s="12" t="s">
        <v>116</v>
      </c>
      <c r="C34" s="17" t="s">
        <v>117</v>
      </c>
      <c r="D34" s="3">
        <v>42766.333333333336</v>
      </c>
      <c r="E34" s="3">
        <v>42766.333333333336</v>
      </c>
      <c r="F34" s="14">
        <v>4</v>
      </c>
      <c r="G34" s="15">
        <v>480</v>
      </c>
      <c r="H34" s="5">
        <f t="shared" si="0"/>
        <v>1080</v>
      </c>
      <c r="I34" s="9">
        <v>2</v>
      </c>
      <c r="J34" s="6">
        <f t="shared" si="1"/>
        <v>2</v>
      </c>
      <c r="K34" s="16">
        <v>4</v>
      </c>
      <c r="L34" s="6">
        <f t="shared" si="2"/>
        <v>6</v>
      </c>
      <c r="M34" s="7">
        <f t="shared" si="3"/>
        <v>2.6666666666666665</v>
      </c>
      <c r="N34" s="12" t="s">
        <v>118</v>
      </c>
      <c r="O34" s="12"/>
    </row>
    <row r="35" spans="1:15" x14ac:dyDescent="0.25">
      <c r="A35" s="12" t="s">
        <v>119</v>
      </c>
      <c r="B35" s="12" t="s">
        <v>120</v>
      </c>
      <c r="C35" s="17" t="s">
        <v>121</v>
      </c>
      <c r="D35" s="3">
        <v>42766.333333333336</v>
      </c>
      <c r="E35" s="3">
        <v>42766.333333333336</v>
      </c>
      <c r="F35" s="14">
        <v>4</v>
      </c>
      <c r="G35" s="15">
        <v>480</v>
      </c>
      <c r="H35" s="5">
        <f t="shared" si="0"/>
        <v>1080</v>
      </c>
      <c r="I35" s="9">
        <v>2</v>
      </c>
      <c r="J35" s="6">
        <f t="shared" si="1"/>
        <v>2</v>
      </c>
      <c r="K35" s="16">
        <v>4</v>
      </c>
      <c r="L35" s="6">
        <f t="shared" si="2"/>
        <v>6</v>
      </c>
      <c r="M35" s="7">
        <f t="shared" si="3"/>
        <v>2.6666666666666665</v>
      </c>
      <c r="N35" s="12" t="s">
        <v>122</v>
      </c>
      <c r="O35" s="12"/>
    </row>
    <row r="36" spans="1:15" x14ac:dyDescent="0.25">
      <c r="A36" s="1" t="s">
        <v>123</v>
      </c>
      <c r="B36" s="1" t="s">
        <v>124</v>
      </c>
      <c r="C36" s="10" t="s">
        <v>48</v>
      </c>
      <c r="D36" s="3">
        <v>42766.333333333336</v>
      </c>
      <c r="E36" s="3">
        <v>42766.333333333336</v>
      </c>
      <c r="F36" s="4">
        <f>SUM(F37:F38)</f>
        <v>16</v>
      </c>
      <c r="G36" s="5">
        <v>1920</v>
      </c>
      <c r="H36" s="5">
        <f t="shared" si="0"/>
        <v>4320</v>
      </c>
      <c r="I36" s="9">
        <v>3</v>
      </c>
      <c r="J36" s="6">
        <f t="shared" si="1"/>
        <v>8</v>
      </c>
      <c r="K36" s="6">
        <f>SUM(K37:K38)</f>
        <v>16</v>
      </c>
      <c r="L36" s="6">
        <f t="shared" si="2"/>
        <v>24</v>
      </c>
      <c r="M36" s="7">
        <f t="shared" si="3"/>
        <v>10.666666666666666</v>
      </c>
      <c r="N36" s="1" t="s">
        <v>125</v>
      </c>
      <c r="O36" s="1" t="s">
        <v>97</v>
      </c>
    </row>
    <row r="37" spans="1:15" x14ac:dyDescent="0.25">
      <c r="A37" s="12" t="s">
        <v>126</v>
      </c>
      <c r="B37" s="12" t="s">
        <v>127</v>
      </c>
      <c r="C37" s="17" t="s">
        <v>128</v>
      </c>
      <c r="D37" s="3">
        <v>42766.333333333336</v>
      </c>
      <c r="E37" s="3">
        <v>42766.333333333336</v>
      </c>
      <c r="F37" s="14">
        <v>8</v>
      </c>
      <c r="G37" s="15">
        <v>960</v>
      </c>
      <c r="H37" s="5">
        <f t="shared" si="0"/>
        <v>2160</v>
      </c>
      <c r="I37" s="9">
        <v>3</v>
      </c>
      <c r="J37" s="6">
        <f t="shared" si="1"/>
        <v>4</v>
      </c>
      <c r="K37" s="16">
        <v>8</v>
      </c>
      <c r="L37" s="6">
        <f t="shared" si="2"/>
        <v>12</v>
      </c>
      <c r="M37" s="7">
        <f t="shared" si="3"/>
        <v>5.333333333333333</v>
      </c>
      <c r="N37" s="12" t="s">
        <v>129</v>
      </c>
      <c r="O37" s="12"/>
    </row>
    <row r="38" spans="1:15" x14ac:dyDescent="0.25">
      <c r="A38" s="12" t="s">
        <v>130</v>
      </c>
      <c r="B38" s="12" t="s">
        <v>131</v>
      </c>
      <c r="C38" s="17" t="s">
        <v>132</v>
      </c>
      <c r="D38" s="3">
        <v>42766.333333333336</v>
      </c>
      <c r="E38" s="3">
        <v>42766.333333333336</v>
      </c>
      <c r="F38" s="14">
        <v>8</v>
      </c>
      <c r="G38" s="15">
        <v>960</v>
      </c>
      <c r="H38" s="5">
        <f t="shared" si="0"/>
        <v>2160</v>
      </c>
      <c r="I38" s="9">
        <v>3</v>
      </c>
      <c r="J38" s="6">
        <f t="shared" si="1"/>
        <v>4</v>
      </c>
      <c r="K38" s="16">
        <v>8</v>
      </c>
      <c r="L38" s="6">
        <f t="shared" si="2"/>
        <v>12</v>
      </c>
      <c r="M38" s="7">
        <f t="shared" si="3"/>
        <v>5.333333333333333</v>
      </c>
      <c r="N38" s="12" t="s">
        <v>133</v>
      </c>
      <c r="O38" s="12"/>
    </row>
    <row r="39" spans="1:15" x14ac:dyDescent="0.25">
      <c r="A39" s="1" t="s">
        <v>134</v>
      </c>
      <c r="B39" s="1" t="s">
        <v>135</v>
      </c>
      <c r="C39" s="10" t="s">
        <v>69</v>
      </c>
      <c r="D39" s="3">
        <v>42766.333333333336</v>
      </c>
      <c r="E39" s="3">
        <v>42766.333333333336</v>
      </c>
      <c r="F39" s="4">
        <f>SUM(F40:F43)</f>
        <v>64</v>
      </c>
      <c r="G39" s="5">
        <v>7680</v>
      </c>
      <c r="H39" s="5">
        <f t="shared" si="0"/>
        <v>17280</v>
      </c>
      <c r="I39" s="9">
        <v>1</v>
      </c>
      <c r="J39" s="6">
        <f t="shared" si="1"/>
        <v>32</v>
      </c>
      <c r="K39" s="6">
        <f>SUM(K40:K43)</f>
        <v>64</v>
      </c>
      <c r="L39" s="6">
        <f t="shared" si="2"/>
        <v>96</v>
      </c>
      <c r="M39" s="7">
        <f t="shared" si="3"/>
        <v>42.666666666666664</v>
      </c>
      <c r="N39" s="1" t="s">
        <v>136</v>
      </c>
      <c r="O39" s="1" t="s">
        <v>97</v>
      </c>
    </row>
    <row r="40" spans="1:15" x14ac:dyDescent="0.25">
      <c r="A40" s="12" t="s">
        <v>137</v>
      </c>
      <c r="B40" s="12" t="s">
        <v>138</v>
      </c>
      <c r="C40" s="17" t="s">
        <v>83</v>
      </c>
      <c r="D40" s="3">
        <v>42766.333333333336</v>
      </c>
      <c r="E40" s="3">
        <v>42766.333333333336</v>
      </c>
      <c r="F40" s="14">
        <v>16</v>
      </c>
      <c r="G40" s="15">
        <v>1920</v>
      </c>
      <c r="H40" s="5">
        <f t="shared" si="0"/>
        <v>4320</v>
      </c>
      <c r="I40" s="9">
        <v>1.2</v>
      </c>
      <c r="J40" s="6">
        <f t="shared" si="1"/>
        <v>8</v>
      </c>
      <c r="K40" s="16">
        <v>16</v>
      </c>
      <c r="L40" s="6">
        <f t="shared" si="2"/>
        <v>24</v>
      </c>
      <c r="M40" s="7">
        <f t="shared" si="3"/>
        <v>10.666666666666666</v>
      </c>
      <c r="N40" s="12" t="s">
        <v>139</v>
      </c>
      <c r="O40" s="12"/>
    </row>
    <row r="41" spans="1:15" x14ac:dyDescent="0.25">
      <c r="A41" s="12" t="s">
        <v>140</v>
      </c>
      <c r="B41" s="12" t="s">
        <v>141</v>
      </c>
      <c r="C41" s="17" t="s">
        <v>80</v>
      </c>
      <c r="D41" s="3">
        <v>42766.333333333336</v>
      </c>
      <c r="E41" s="3">
        <v>42766.333333333336</v>
      </c>
      <c r="F41" s="14">
        <v>16</v>
      </c>
      <c r="G41" s="15">
        <v>1920</v>
      </c>
      <c r="H41" s="5">
        <f t="shared" si="0"/>
        <v>4320</v>
      </c>
      <c r="I41" s="9">
        <v>1.2</v>
      </c>
      <c r="J41" s="6">
        <f t="shared" si="1"/>
        <v>8</v>
      </c>
      <c r="K41" s="16">
        <v>16</v>
      </c>
      <c r="L41" s="6">
        <f t="shared" si="2"/>
        <v>24</v>
      </c>
      <c r="M41" s="7">
        <f t="shared" si="3"/>
        <v>10.666666666666666</v>
      </c>
      <c r="N41" s="12" t="s">
        <v>142</v>
      </c>
      <c r="O41" s="12"/>
    </row>
    <row r="42" spans="1:15" x14ac:dyDescent="0.25">
      <c r="A42" s="12" t="s">
        <v>143</v>
      </c>
      <c r="B42" s="12" t="s">
        <v>144</v>
      </c>
      <c r="C42" s="17" t="s">
        <v>77</v>
      </c>
      <c r="D42" s="3">
        <v>42766.333333333336</v>
      </c>
      <c r="E42" s="3">
        <v>42766.333333333336</v>
      </c>
      <c r="F42" s="14">
        <v>16</v>
      </c>
      <c r="G42" s="15">
        <v>1920</v>
      </c>
      <c r="H42" s="5">
        <f t="shared" si="0"/>
        <v>4320</v>
      </c>
      <c r="I42" s="9">
        <v>1.2</v>
      </c>
      <c r="J42" s="6">
        <f t="shared" si="1"/>
        <v>8</v>
      </c>
      <c r="K42" s="16">
        <v>16</v>
      </c>
      <c r="L42" s="6">
        <f t="shared" si="2"/>
        <v>24</v>
      </c>
      <c r="M42" s="7">
        <f t="shared" si="3"/>
        <v>10.666666666666666</v>
      </c>
      <c r="N42" s="12" t="s">
        <v>145</v>
      </c>
      <c r="O42" s="12"/>
    </row>
    <row r="43" spans="1:15" x14ac:dyDescent="0.25">
      <c r="A43" s="12" t="s">
        <v>146</v>
      </c>
      <c r="B43" s="12" t="s">
        <v>147</v>
      </c>
      <c r="C43" s="17" t="s">
        <v>74</v>
      </c>
      <c r="D43" s="3">
        <v>42766.333333333336</v>
      </c>
      <c r="E43" s="3">
        <v>42766.333333333336</v>
      </c>
      <c r="F43" s="14">
        <v>16</v>
      </c>
      <c r="G43" s="15">
        <v>1920</v>
      </c>
      <c r="H43" s="5">
        <f t="shared" si="0"/>
        <v>4320</v>
      </c>
      <c r="I43" s="9">
        <v>1.2</v>
      </c>
      <c r="J43" s="6">
        <f t="shared" si="1"/>
        <v>8</v>
      </c>
      <c r="K43" s="16">
        <v>16</v>
      </c>
      <c r="L43" s="6">
        <f t="shared" si="2"/>
        <v>24</v>
      </c>
      <c r="M43" s="7">
        <f t="shared" si="3"/>
        <v>10.666666666666666</v>
      </c>
      <c r="N43" s="12" t="s">
        <v>148</v>
      </c>
      <c r="O43" s="12"/>
    </row>
    <row r="44" spans="1:15" x14ac:dyDescent="0.25">
      <c r="A44" s="1" t="s">
        <v>149</v>
      </c>
      <c r="B44" s="1" t="s">
        <v>150</v>
      </c>
      <c r="C44" s="10" t="s">
        <v>151</v>
      </c>
      <c r="D44" s="3">
        <v>42766.333333333336</v>
      </c>
      <c r="E44" s="3">
        <v>42766.333333333336</v>
      </c>
      <c r="F44" s="4">
        <f>SUM(F45:F48)</f>
        <v>32</v>
      </c>
      <c r="G44" s="5">
        <v>3840</v>
      </c>
      <c r="H44" s="5">
        <f t="shared" si="0"/>
        <v>8640</v>
      </c>
      <c r="I44" s="9" t="s">
        <v>96</v>
      </c>
      <c r="J44" s="6">
        <f t="shared" si="1"/>
        <v>16</v>
      </c>
      <c r="K44" s="6">
        <f>SUM(K45:K48)</f>
        <v>32</v>
      </c>
      <c r="L44" s="6">
        <f t="shared" si="2"/>
        <v>48</v>
      </c>
      <c r="M44" s="7">
        <f>(J44+L44+2*K44)/6</f>
        <v>21.333333333333332</v>
      </c>
      <c r="N44" s="1" t="s">
        <v>152</v>
      </c>
      <c r="O44" s="1" t="s">
        <v>153</v>
      </c>
    </row>
    <row r="45" spans="1:15" x14ac:dyDescent="0.25">
      <c r="A45" s="12" t="s">
        <v>154</v>
      </c>
      <c r="B45" s="12" t="s">
        <v>155</v>
      </c>
      <c r="C45" s="17" t="s">
        <v>156</v>
      </c>
      <c r="D45" s="3">
        <v>42766.333333333336</v>
      </c>
      <c r="E45" s="3">
        <v>42766.333333333336</v>
      </c>
      <c r="F45" s="14">
        <v>8</v>
      </c>
      <c r="G45" s="15">
        <v>960</v>
      </c>
      <c r="H45" s="5">
        <f t="shared" si="0"/>
        <v>2160</v>
      </c>
      <c r="I45" s="9">
        <v>3</v>
      </c>
      <c r="J45" s="6">
        <f t="shared" si="1"/>
        <v>4</v>
      </c>
      <c r="K45" s="16">
        <v>8</v>
      </c>
      <c r="L45" s="6">
        <f t="shared" si="2"/>
        <v>12</v>
      </c>
      <c r="M45" s="7">
        <f t="shared" si="3"/>
        <v>5.333333333333333</v>
      </c>
      <c r="N45" s="12" t="s">
        <v>157</v>
      </c>
      <c r="O45" s="12"/>
    </row>
    <row r="46" spans="1:15" x14ac:dyDescent="0.25">
      <c r="A46" s="12" t="s">
        <v>158</v>
      </c>
      <c r="B46" s="12" t="s">
        <v>159</v>
      </c>
      <c r="C46" s="17" t="s">
        <v>160</v>
      </c>
      <c r="D46" s="3">
        <v>42766.333333333336</v>
      </c>
      <c r="E46" s="3">
        <v>42766.333333333336</v>
      </c>
      <c r="F46" s="14">
        <v>8</v>
      </c>
      <c r="G46" s="15">
        <v>960</v>
      </c>
      <c r="H46" s="5">
        <f t="shared" si="0"/>
        <v>2160</v>
      </c>
      <c r="I46" s="9">
        <v>3</v>
      </c>
      <c r="J46" s="6">
        <f t="shared" si="1"/>
        <v>4</v>
      </c>
      <c r="K46" s="16">
        <v>8</v>
      </c>
      <c r="L46" s="6">
        <f t="shared" si="2"/>
        <v>12</v>
      </c>
      <c r="M46" s="7">
        <f t="shared" si="3"/>
        <v>5.333333333333333</v>
      </c>
      <c r="N46" s="12" t="s">
        <v>161</v>
      </c>
      <c r="O46" s="12"/>
    </row>
    <row r="47" spans="1:15" x14ac:dyDescent="0.25">
      <c r="A47" s="12" t="s">
        <v>162</v>
      </c>
      <c r="B47" s="12" t="s">
        <v>163</v>
      </c>
      <c r="C47" s="17" t="s">
        <v>164</v>
      </c>
      <c r="D47" s="3">
        <v>42766.333333333336</v>
      </c>
      <c r="E47" s="3">
        <v>42766.333333333336</v>
      </c>
      <c r="F47" s="14">
        <v>8</v>
      </c>
      <c r="G47" s="15">
        <v>960</v>
      </c>
      <c r="H47" s="5">
        <f t="shared" si="0"/>
        <v>2160</v>
      </c>
      <c r="I47" s="9">
        <v>3</v>
      </c>
      <c r="J47" s="6">
        <f t="shared" si="1"/>
        <v>4</v>
      </c>
      <c r="K47" s="16">
        <v>8</v>
      </c>
      <c r="L47" s="6">
        <f t="shared" si="2"/>
        <v>12</v>
      </c>
      <c r="M47" s="7">
        <f t="shared" si="3"/>
        <v>5.333333333333333</v>
      </c>
      <c r="N47" s="12" t="s">
        <v>165</v>
      </c>
      <c r="O47" s="12"/>
    </row>
    <row r="48" spans="1:15" x14ac:dyDescent="0.25">
      <c r="A48" s="12" t="s">
        <v>166</v>
      </c>
      <c r="B48" s="12" t="s">
        <v>167</v>
      </c>
      <c r="C48" s="17" t="s">
        <v>168</v>
      </c>
      <c r="D48" s="3">
        <v>42766.333333333336</v>
      </c>
      <c r="E48" s="3">
        <v>42766.333333333336</v>
      </c>
      <c r="F48" s="14">
        <v>8</v>
      </c>
      <c r="G48" s="15">
        <v>960</v>
      </c>
      <c r="H48" s="5">
        <f t="shared" si="0"/>
        <v>2160</v>
      </c>
      <c r="I48" s="9">
        <v>3</v>
      </c>
      <c r="J48" s="6">
        <f t="shared" si="1"/>
        <v>4</v>
      </c>
      <c r="K48" s="16">
        <v>8</v>
      </c>
      <c r="L48" s="6">
        <f t="shared" si="2"/>
        <v>12</v>
      </c>
      <c r="M48" s="7">
        <f t="shared" si="3"/>
        <v>5.333333333333333</v>
      </c>
      <c r="N48" s="12" t="s">
        <v>169</v>
      </c>
      <c r="O48" s="12"/>
    </row>
    <row r="50" spans="2:9" ht="15.75" thickBot="1" x14ac:dyDescent="0.3"/>
    <row r="51" spans="2:9" x14ac:dyDescent="0.25">
      <c r="B51" s="18" t="s">
        <v>170</v>
      </c>
      <c r="C51" s="19"/>
      <c r="D51" s="19"/>
      <c r="E51" s="19"/>
      <c r="F51" s="19"/>
      <c r="G51" s="19"/>
      <c r="H51" s="19"/>
      <c r="I51" s="20"/>
    </row>
    <row r="52" spans="2:9" x14ac:dyDescent="0.25">
      <c r="B52" s="21"/>
      <c r="C52" s="22"/>
      <c r="D52" s="22"/>
      <c r="E52" s="22"/>
      <c r="F52" s="22"/>
      <c r="G52" s="22"/>
      <c r="H52" s="22"/>
      <c r="I52" s="23"/>
    </row>
    <row r="53" spans="2:9" ht="15.75" thickBot="1" x14ac:dyDescent="0.3">
      <c r="B53" s="24"/>
      <c r="C53" s="25"/>
      <c r="D53" s="25"/>
      <c r="E53" s="25"/>
      <c r="F53" s="25"/>
      <c r="G53" s="25"/>
      <c r="H53" s="25"/>
      <c r="I53" s="26"/>
    </row>
  </sheetData>
  <mergeCells count="1">
    <mergeCell ref="B51:I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Balcao</dc:creator>
  <cp:lastModifiedBy>Fred Balcao</cp:lastModifiedBy>
  <dcterms:created xsi:type="dcterms:W3CDTF">2017-02-04T21:50:55Z</dcterms:created>
  <dcterms:modified xsi:type="dcterms:W3CDTF">2017-02-04T21:52:51Z</dcterms:modified>
</cp:coreProperties>
</file>